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5352" documentId="8_{151B4468-43AB-4E30-9942-C477987364E3}" xr6:coauthVersionLast="47" xr6:coauthVersionMax="47" xr10:uidLastSave="{6FAB6586-83F4-435F-82B2-210386B7FFDD}"/>
  <bookViews>
    <workbookView xWindow="-120" yWindow="-120" windowWidth="29040" windowHeight="15720" tabRatio="867" firstSheet="1" activeTab="21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 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16" hidden="1">' ORIGAMI'!$A$5:$I$6</definedName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HOME!$A$18:$H$104</definedName>
    <definedName name="_xlnm._FilterDatabase" localSheetId="15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BENGAL!$A$1:$L$248</definedName>
    <definedName name="_xlnm.Print_Area" localSheetId="4">BURMA!$A$1:$L$93</definedName>
    <definedName name="_xlnm.Print_Area" localSheetId="12">DOLPHIN!$A$1:$L$193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PERTIWI!$A$1:$K$239</definedName>
    <definedName name="_xlnm.Print_Area" localSheetId="21">SHAPLA!$A$1:$L$167</definedName>
    <definedName name="_xlnm.Print_Area" localSheetId="38">SWAN!$A$1:$N$35</definedName>
    <definedName name="Z_03DD319B_D6A9_4830_871F_6D56EEAA4879_.wvu.FilterData" localSheetId="16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BENGAL!$A$1:$L$248</definedName>
    <definedName name="Z_03DD319B_D6A9_4830_871F_6D56EEAA4879_.wvu.PrintArea" localSheetId="4" hidden="1">BURMA!$A$1:$L$93</definedName>
    <definedName name="Z_03DD319B_D6A9_4830_871F_6D56EEAA4879_.wvu.PrintArea" localSheetId="12" hidden="1">DOLPHIN!$A$1:$L$193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PERTIWI!$A$1:$K$239</definedName>
    <definedName name="Z_03DD319B_D6A9_4830_871F_6D56EEAA4879_.wvu.PrintArea" localSheetId="21" hidden="1">SHAPLA!$A$1:$L$167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BENGAL!$A$1:$L$248</definedName>
    <definedName name="Z_081BDD81_EE06_4095_AD37_7E4189D26072_.wvu.PrintArea" localSheetId="4" hidden="1">BURMA!$A$1:$L$93</definedName>
    <definedName name="Z_081BDD81_EE06_4095_AD37_7E4189D26072_.wvu.PrintArea" localSheetId="12" hidden="1">DOLPHIN!$A$1:$L$193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PERTIWI!$A$1:$K$239</definedName>
    <definedName name="Z_081BDD81_EE06_4095_AD37_7E4189D26072_.wvu.PrintArea" localSheetId="21" hidden="1">SHAPLA!$A$1:$L$167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16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BENGAL!$A$1:$L$248</definedName>
    <definedName name="Z_1BFD2ADD_60C4_4334_9BDE_E3C6DD17BEED_.wvu.PrintArea" localSheetId="4" hidden="1">BURMA!$A$1:$L$93</definedName>
    <definedName name="Z_1BFD2ADD_60C4_4334_9BDE_E3C6DD17BEED_.wvu.PrintArea" localSheetId="12" hidden="1">DOLPHIN!$A$1:$L$193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PERTIWI!$A$1:$K$239</definedName>
    <definedName name="Z_1BFD2ADD_60C4_4334_9BDE_E3C6DD17BEED_.wvu.PrintArea" localSheetId="21" hidden="1">SHAPLA!$A$1:$L$167</definedName>
    <definedName name="Z_1BFD2ADD_60C4_4334_9BDE_E3C6DD17BEED_.wvu.PrintArea" localSheetId="38" hidden="1">SWAN!$A$1:$N$35</definedName>
    <definedName name="Z_1BFD2ADD_60C4_4334_9BDE_E3C6DD17BEED_.wvu.Rows" localSheetId="16" hidden="1">' ORIGAMI'!#REF!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SEAGULL!#REF!,SEAGULL!#REF!,SEAGULL!$349:$349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EXPRESS'!$88:$88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BENGAL!$A$1:$L$248</definedName>
    <definedName name="Z_1ECD3B71_3848_4973_92B4_4B4B149BC657_.wvu.PrintArea" localSheetId="4" hidden="1">BURMA!$A$1:$L$93</definedName>
    <definedName name="Z_1ECD3B71_3848_4973_92B4_4B4B149BC657_.wvu.PrintArea" localSheetId="12" hidden="1">DOLPHIN!$A$1:$L$193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PERTIWI!$A$1:$K$239</definedName>
    <definedName name="Z_1ECD3B71_3848_4973_92B4_4B4B149BC657_.wvu.PrintArea" localSheetId="21" hidden="1">SHAPLA!$A$1:$L$167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BENGAL!$A$1:$L$248</definedName>
    <definedName name="Z_2EFCC4AA_DFFF_400E_B34F_BF7B9FA2A1FF_.wvu.PrintArea" localSheetId="4" hidden="1">BURMA!$A$1:$L$93</definedName>
    <definedName name="Z_2EFCC4AA_DFFF_400E_B34F_BF7B9FA2A1FF_.wvu.PrintArea" localSheetId="12" hidden="1">DOLPHIN!$A$1:$L$193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PERTIWI!$A$1:$K$239</definedName>
    <definedName name="Z_2EFCC4AA_DFFF_400E_B34F_BF7B9FA2A1FF_.wvu.PrintArea" localSheetId="21" hidden="1">SHAPLA!$A$1:$L$167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BENGAL!$A$1:$L$248</definedName>
    <definedName name="Z_32E39B74_69D7_45CD_A7D0_50BEA0378E58_.wvu.PrintArea" localSheetId="4" hidden="1">BURMA!$A$1:$L$93</definedName>
    <definedName name="Z_32E39B74_69D7_45CD_A7D0_50BEA0378E58_.wvu.PrintArea" localSheetId="12" hidden="1">DOLPHIN!$A$1:$L$193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PERTIWI!$A$1:$K$239</definedName>
    <definedName name="Z_32E39B74_69D7_45CD_A7D0_50BEA0378E58_.wvu.PrintArea" localSheetId="21" hidden="1">SHAPLA!$A$1:$L$167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BENGAL!$A$1:$L$248</definedName>
    <definedName name="Z_3485952D_0C31_4884_9EDF_552F3D1B124B_.wvu.PrintArea" localSheetId="4" hidden="1">BURMA!$A$1:$L$93</definedName>
    <definedName name="Z_3485952D_0C31_4884_9EDF_552F3D1B124B_.wvu.PrintArea" localSheetId="12" hidden="1">DOLPHIN!$A$1:$L$193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PERTIWI!$A$1:$K$239</definedName>
    <definedName name="Z_3485952D_0C31_4884_9EDF_552F3D1B124B_.wvu.PrintArea" localSheetId="21" hidden="1">SHAPLA!$A$1:$L$167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BENGAL!$A$1:$L$248</definedName>
    <definedName name="Z_353A8EAC_2D07_4AFC_B91B_ACF6B1ABF55E_.wvu.PrintArea" localSheetId="4" hidden="1">BURMA!$A$1:$L$93</definedName>
    <definedName name="Z_353A8EAC_2D07_4AFC_B91B_ACF6B1ABF55E_.wvu.PrintArea" localSheetId="12" hidden="1">DOLPHIN!$A$1:$L$193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PERTIWI!$A$1:$K$239</definedName>
    <definedName name="Z_353A8EAC_2D07_4AFC_B91B_ACF6B1ABF55E_.wvu.PrintArea" localSheetId="21" hidden="1">SHAPLA!$A$1:$L$167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BENGAL!$A$1:$L$248</definedName>
    <definedName name="Z_3FEF6608_25EF_43D8_8468_19FFFC3BCE74_.wvu.PrintArea" localSheetId="4" hidden="1">BURMA!$A$1:$L$93</definedName>
    <definedName name="Z_3FEF6608_25EF_43D8_8468_19FFFC3BCE74_.wvu.PrintArea" localSheetId="12" hidden="1">DOLPHIN!$A$1:$L$193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PERTIWI!$A$1:$K$239</definedName>
    <definedName name="Z_3FEF6608_25EF_43D8_8468_19FFFC3BCE74_.wvu.PrintArea" localSheetId="21" hidden="1">SHAPLA!$A$1:$L$167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16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BENGAL!$A$1:$L$248</definedName>
    <definedName name="Z_613E785B_CD51_494D_B041_E8D30BF6F1EC_.wvu.PrintArea" localSheetId="4" hidden="1">BURMA!$A$1:$L$93</definedName>
    <definedName name="Z_613E785B_CD51_494D_B041_E8D30BF6F1EC_.wvu.PrintArea" localSheetId="12" hidden="1">DOLPHIN!$A$1:$L$193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PERTIWI!$A$1:$K$239</definedName>
    <definedName name="Z_613E785B_CD51_494D_B041_E8D30BF6F1EC_.wvu.PrintArea" localSheetId="21" hidden="1">SHAPLA!$A$1:$L$167</definedName>
    <definedName name="Z_613E785B_CD51_494D_B041_E8D30BF6F1EC_.wvu.PrintArea" localSheetId="38" hidden="1">SWAN!$A$1:$N$35</definedName>
    <definedName name="Z_613E785B_CD51_494D_B041_E8D30BF6F1EC_.wvu.Rows" localSheetId="16" hidden="1">' ORIGAMI'!#REF!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SEAGULL!#REF!,SEAGULL!#REF!,SEAGULL!$349:$349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EXPRESS'!$88:$88</definedName>
    <definedName name="Z_6B324A58_5A89_471C_AD21_0822EB95E67E_.wvu.FilterData" localSheetId="16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BENGAL!$A$1:$L$248</definedName>
    <definedName name="Z_6B324A58_5A89_471C_AD21_0822EB95E67E_.wvu.PrintArea" localSheetId="4" hidden="1">BURMA!$A$1:$L$93</definedName>
    <definedName name="Z_6B324A58_5A89_471C_AD21_0822EB95E67E_.wvu.PrintArea" localSheetId="12" hidden="1">DOLPHIN!$A$1:$L$193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PERTIWI!$A$1:$K$239</definedName>
    <definedName name="Z_6B324A58_5A89_471C_AD21_0822EB95E67E_.wvu.PrintArea" localSheetId="21" hidden="1">SHAPLA!$A$1:$L$167</definedName>
    <definedName name="Z_6B324A58_5A89_471C_AD21_0822EB95E67E_.wvu.PrintArea" localSheetId="38" hidden="1">SWAN!$A$1:$N$35</definedName>
    <definedName name="Z_6B324A58_5A89_471C_AD21_0822EB95E67E_.wvu.Rows" localSheetId="16" hidden="1">' ORIGAMI'!#REF!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SEAGULL!#REF!,SEAGULL!#REF!,SEAGULL!$349:$349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EXPRESS'!$88:$88</definedName>
    <definedName name="Z_7588C8EC_5A58_414F_868E_5FE10A8120BA_.wvu.FilterData" localSheetId="15" hidden="1">ORCHID!#REF!</definedName>
    <definedName name="Z_7D3CEC1C_CCEC_4C4E_963E_DDD8383A68C1_.wvu.FilterData" localSheetId="16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BENGAL!$A$1:$L$248</definedName>
    <definedName name="Z_7D3CEC1C_CCEC_4C4E_963E_DDD8383A68C1_.wvu.PrintArea" localSheetId="4" hidden="1">BURMA!$A$1:$L$93</definedName>
    <definedName name="Z_7D3CEC1C_CCEC_4C4E_963E_DDD8383A68C1_.wvu.PrintArea" localSheetId="12" hidden="1">DOLPHIN!$A$1:$L$193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PERTIWI!$A$1:$K$239</definedName>
    <definedName name="Z_7D3CEC1C_CCEC_4C4E_963E_DDD8383A68C1_.wvu.PrintArea" localSheetId="21" hidden="1">SHAPLA!$A$1:$L$167</definedName>
    <definedName name="Z_7D3CEC1C_CCEC_4C4E_963E_DDD8383A68C1_.wvu.PrintArea" localSheetId="38" hidden="1">SWAN!$A$1:$N$35</definedName>
    <definedName name="Z_7D3CEC1C_CCEC_4C4E_963E_DDD8383A68C1_.wvu.Rows" localSheetId="16" hidden="1">' ORIGAMI'!#REF!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BENGAL!$A$1:$L$248</definedName>
    <definedName name="Z_8773B614_CBE7_474E_B57F_0A27A3791CF3_.wvu.PrintArea" localSheetId="4" hidden="1">BURMA!$A$1:$L$93</definedName>
    <definedName name="Z_8773B614_CBE7_474E_B57F_0A27A3791CF3_.wvu.PrintArea" localSheetId="12" hidden="1">DOLPHIN!$A$1:$L$193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PERTIWI!$A$1:$K$239</definedName>
    <definedName name="Z_8773B614_CBE7_474E_B57F_0A27A3791CF3_.wvu.PrintArea" localSheetId="21" hidden="1">SHAPLA!$A$1:$L$167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BENGAL!$A$1:$L$248</definedName>
    <definedName name="Z_9278F756_A3B4_47A1_8EDD_64A01BF7A423_.wvu.PrintArea" localSheetId="4" hidden="1">BURMA!$A$1:$L$93</definedName>
    <definedName name="Z_9278F756_A3B4_47A1_8EDD_64A01BF7A423_.wvu.PrintArea" localSheetId="12" hidden="1">DOLPHIN!$A$1:$L$193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PERTIWI!$A$1:$K$239</definedName>
    <definedName name="Z_9278F756_A3B4_47A1_8EDD_64A01BF7A423_.wvu.PrintArea" localSheetId="21" hidden="1">SHAPLA!$A$1:$L$167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BENGAL!$A$1:$L$248</definedName>
    <definedName name="Z_9E7EEAA3_A5FB_49FD_8C3A_1AF14EAE95FB_.wvu.PrintArea" localSheetId="4" hidden="1">BURMA!$A$1:$L$93</definedName>
    <definedName name="Z_9E7EEAA3_A5FB_49FD_8C3A_1AF14EAE95FB_.wvu.PrintArea" localSheetId="12" hidden="1">DOLPHIN!$A$1:$L$193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PERTIWI!$A$1:$K$239</definedName>
    <definedName name="Z_9E7EEAA3_A5FB_49FD_8C3A_1AF14EAE95FB_.wvu.PrintArea" localSheetId="21" hidden="1">SHAPLA!$A$1:$L$167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BENGAL!$A$1:$L$248</definedName>
    <definedName name="Z_BA712AC7_4015_4F77_9461_7852ED983D52_.wvu.PrintArea" localSheetId="4" hidden="1">BURMA!$A$1:$L$93</definedName>
    <definedName name="Z_BA712AC7_4015_4F77_9461_7852ED983D52_.wvu.PrintArea" localSheetId="12" hidden="1">DOLPHIN!$A$1:$L$193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PERTIWI!$A$1:$K$239</definedName>
    <definedName name="Z_BA712AC7_4015_4F77_9461_7852ED983D52_.wvu.PrintArea" localSheetId="21" hidden="1">SHAPLA!$A$1:$L$167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0" i="57" l="1"/>
  <c r="F50" i="57" s="1"/>
  <c r="E49" i="57"/>
  <c r="F49" i="57" s="1"/>
  <c r="E48" i="57"/>
  <c r="F48" i="57" s="1"/>
  <c r="F54" i="7"/>
  <c r="G83" i="61"/>
  <c r="G84" i="61"/>
  <c r="G85" i="61"/>
  <c r="G86" i="61"/>
  <c r="G87" i="61"/>
  <c r="G88" i="61" s="1"/>
  <c r="G89" i="61" s="1"/>
  <c r="E83" i="61"/>
  <c r="E84" i="61"/>
  <c r="E85" i="61"/>
  <c r="E86" i="61"/>
  <c r="E87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1" i="47"/>
  <c r="E82" i="47"/>
  <c r="E83" i="47"/>
  <c r="E84" i="47"/>
  <c r="E85" i="47"/>
  <c r="E86" i="47"/>
  <c r="E87" i="47"/>
  <c r="E88" i="47"/>
  <c r="E80" i="47"/>
  <c r="D17" i="61" l="1"/>
  <c r="E16" i="61"/>
  <c r="E35" i="61"/>
  <c r="E15" i="61"/>
  <c r="D18" i="61" l="1"/>
  <c r="E17" i="61"/>
  <c r="E18" i="61" l="1"/>
  <c r="D19" i="61"/>
  <c r="E19" i="61" l="1"/>
  <c r="D20" i="61"/>
  <c r="D21" i="61" l="1"/>
  <c r="E20" i="61"/>
  <c r="D22" i="61" l="1"/>
  <c r="E21" i="61"/>
  <c r="E22" i="61" l="1"/>
  <c r="D23" i="61"/>
  <c r="D24" i="61" l="1"/>
  <c r="E23" i="61"/>
  <c r="D25" i="61" l="1"/>
  <c r="E24" i="61"/>
  <c r="D26" i="61" l="1"/>
  <c r="E25" i="61"/>
  <c r="D27" i="61" l="1"/>
  <c r="E26" i="61"/>
  <c r="I133" i="32"/>
  <c r="I134" i="32"/>
  <c r="I135" i="32"/>
  <c r="I136" i="32"/>
  <c r="I137" i="32"/>
  <c r="I138" i="32"/>
  <c r="I132" i="32"/>
  <c r="H133" i="32"/>
  <c r="H134" i="32"/>
  <c r="H135" i="32"/>
  <c r="H136" i="32"/>
  <c r="H137" i="32"/>
  <c r="H138" i="32"/>
  <c r="H132" i="32"/>
  <c r="G133" i="32"/>
  <c r="G134" i="32"/>
  <c r="G135" i="32"/>
  <c r="G136" i="32"/>
  <c r="G137" i="32"/>
  <c r="G138" i="32"/>
  <c r="G132" i="32"/>
  <c r="F133" i="32"/>
  <c r="F134" i="32"/>
  <c r="F135" i="32"/>
  <c r="F136" i="32"/>
  <c r="F137" i="32"/>
  <c r="F138" i="32"/>
  <c r="F132" i="32"/>
  <c r="E133" i="32"/>
  <c r="E134" i="32"/>
  <c r="E135" i="32"/>
  <c r="E136" i="32"/>
  <c r="E137" i="32"/>
  <c r="E138" i="32"/>
  <c r="E132" i="32"/>
  <c r="F89" i="32"/>
  <c r="E83" i="32"/>
  <c r="F83" i="32" s="1"/>
  <c r="E84" i="32"/>
  <c r="F84" i="32" s="1"/>
  <c r="E85" i="32"/>
  <c r="F85" i="32" s="1"/>
  <c r="E86" i="32"/>
  <c r="F86" i="32" s="1"/>
  <c r="E87" i="32"/>
  <c r="F87" i="32" s="1"/>
  <c r="E88" i="32"/>
  <c r="F88" i="32" s="1"/>
  <c r="E89" i="32"/>
  <c r="E82" i="32"/>
  <c r="F82" i="32" s="1"/>
  <c r="H83" i="32"/>
  <c r="H84" i="32" s="1"/>
  <c r="H85" i="32" s="1"/>
  <c r="H86" i="32" s="1"/>
  <c r="H87" i="32" s="1"/>
  <c r="H88" i="32" s="1"/>
  <c r="H89" i="32" s="1"/>
  <c r="E80" i="32"/>
  <c r="F80" i="32"/>
  <c r="E64" i="7"/>
  <c r="F64" i="7" s="1"/>
  <c r="G64" i="7" s="1"/>
  <c r="H64" i="7" s="1"/>
  <c r="I64" i="7" s="1"/>
  <c r="J64" i="7" s="1"/>
  <c r="E65" i="7"/>
  <c r="F65" i="7" s="1"/>
  <c r="G65" i="7" s="1"/>
  <c r="H65" i="7" s="1"/>
  <c r="I65" i="7" s="1"/>
  <c r="J65" i="7" s="1"/>
  <c r="E66" i="7"/>
  <c r="F66" i="7" s="1"/>
  <c r="G66" i="7" s="1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70" i="7"/>
  <c r="F70" i="7"/>
  <c r="G70" i="7" s="1"/>
  <c r="H70" i="7" s="1"/>
  <c r="I70" i="7" s="1"/>
  <c r="J70" i="7" s="1"/>
  <c r="E63" i="7"/>
  <c r="F63" i="7" s="1"/>
  <c r="G63" i="7" s="1"/>
  <c r="H63" i="7" s="1"/>
  <c r="I63" i="7" s="1"/>
  <c r="J63" i="7" s="1"/>
  <c r="L57" i="7"/>
  <c r="L56" i="7"/>
  <c r="E56" i="7"/>
  <c r="F56" i="7"/>
  <c r="G56" i="7"/>
  <c r="K57" i="7"/>
  <c r="J57" i="7"/>
  <c r="I57" i="7"/>
  <c r="G57" i="7"/>
  <c r="F57" i="7"/>
  <c r="E57" i="7"/>
  <c r="N218" i="44"/>
  <c r="N219" i="44" s="1"/>
  <c r="N220" i="44" s="1"/>
  <c r="N221" i="44" s="1"/>
  <c r="N222" i="44" s="1"/>
  <c r="N223" i="44" s="1"/>
  <c r="N217" i="44"/>
  <c r="E223" i="44"/>
  <c r="F223" i="44" s="1"/>
  <c r="G223" i="44" s="1"/>
  <c r="H223" i="44" s="1"/>
  <c r="I223" i="44" s="1"/>
  <c r="J223" i="44" s="1"/>
  <c r="K223" i="44" s="1"/>
  <c r="L223" i="44" s="1"/>
  <c r="E222" i="44"/>
  <c r="F222" i="44" s="1"/>
  <c r="G222" i="44" s="1"/>
  <c r="H222" i="44" s="1"/>
  <c r="I222" i="44" s="1"/>
  <c r="J222" i="44" s="1"/>
  <c r="K222" i="44" s="1"/>
  <c r="L222" i="44" s="1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E217" i="44"/>
  <c r="F217" i="44" s="1"/>
  <c r="G217" i="44" s="1"/>
  <c r="H217" i="44" s="1"/>
  <c r="I217" i="44" s="1"/>
  <c r="J217" i="44" s="1"/>
  <c r="K217" i="44" s="1"/>
  <c r="L217" i="44" s="1"/>
  <c r="E218" i="44"/>
  <c r="F218" i="44" s="1"/>
  <c r="G218" i="44" s="1"/>
  <c r="H218" i="44" s="1"/>
  <c r="I218" i="44" s="1"/>
  <c r="J218" i="44" s="1"/>
  <c r="K218" i="44" s="1"/>
  <c r="L218" i="44" s="1"/>
  <c r="E219" i="44"/>
  <c r="F219" i="44" s="1"/>
  <c r="G219" i="44" s="1"/>
  <c r="H219" i="44" s="1"/>
  <c r="I219" i="44" s="1"/>
  <c r="J219" i="44" s="1"/>
  <c r="K219" i="44" s="1"/>
  <c r="L219" i="44" s="1"/>
  <c r="E216" i="44"/>
  <c r="F216" i="44" s="1"/>
  <c r="E161" i="44"/>
  <c r="F161" i="44" s="1"/>
  <c r="E162" i="44"/>
  <c r="F162" i="44" s="1"/>
  <c r="E163" i="44"/>
  <c r="F163" i="44" s="1"/>
  <c r="E164" i="44"/>
  <c r="F164" i="44" s="1"/>
  <c r="E165" i="44"/>
  <c r="F165" i="44" s="1"/>
  <c r="E166" i="44"/>
  <c r="F166" i="44" s="1"/>
  <c r="E167" i="44"/>
  <c r="F167" i="44" s="1"/>
  <c r="E168" i="44"/>
  <c r="F168" i="44" s="1"/>
  <c r="E160" i="44"/>
  <c r="F160" i="44" s="1"/>
  <c r="F159" i="44"/>
  <c r="E159" i="44"/>
  <c r="F158" i="44"/>
  <c r="E158" i="44"/>
  <c r="F157" i="44"/>
  <c r="E157" i="44"/>
  <c r="F156" i="44"/>
  <c r="E156" i="44"/>
  <c r="F155" i="44"/>
  <c r="E155" i="44"/>
  <c r="F154" i="44"/>
  <c r="F153" i="44"/>
  <c r="F152" i="44"/>
  <c r="E152" i="44"/>
  <c r="F151" i="44"/>
  <c r="E151" i="44"/>
  <c r="F150" i="44"/>
  <c r="E150" i="44"/>
  <c r="F149" i="44"/>
  <c r="E149" i="44"/>
  <c r="F148" i="44"/>
  <c r="E148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8" i="44"/>
  <c r="E128" i="44"/>
  <c r="F126" i="44"/>
  <c r="E126" i="44"/>
  <c r="F124" i="44"/>
  <c r="E124" i="44"/>
  <c r="F123" i="44"/>
  <c r="E123" i="44"/>
  <c r="F122" i="44"/>
  <c r="E122" i="44"/>
  <c r="H121" i="44"/>
  <c r="H122" i="44" s="1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1" i="44" s="1"/>
  <c r="H162" i="44" s="1"/>
  <c r="H163" i="44" s="1"/>
  <c r="H164" i="44" s="1"/>
  <c r="H165" i="44" s="1"/>
  <c r="H166" i="44" s="1"/>
  <c r="H167" i="44" s="1"/>
  <c r="H168" i="44" s="1"/>
  <c r="F121" i="44"/>
  <c r="E121" i="44"/>
  <c r="F119" i="44"/>
  <c r="E119" i="44"/>
  <c r="F118" i="44"/>
  <c r="F117" i="44"/>
  <c r="E117" i="44"/>
  <c r="F116" i="44"/>
  <c r="F115" i="44"/>
  <c r="E115" i="44"/>
  <c r="F114" i="44"/>
  <c r="E114" i="44"/>
  <c r="F113" i="44"/>
  <c r="E113" i="44"/>
  <c r="F112" i="44"/>
  <c r="E112" i="44"/>
  <c r="E111" i="44"/>
  <c r="F110" i="44"/>
  <c r="E110" i="44"/>
  <c r="F109" i="44"/>
  <c r="E109" i="44"/>
  <c r="D104" i="44"/>
  <c r="F104" i="44" s="1"/>
  <c r="F103" i="44"/>
  <c r="E103" i="44"/>
  <c r="D93" i="44"/>
  <c r="D94" i="44" s="1"/>
  <c r="H92" i="44"/>
  <c r="F92" i="44"/>
  <c r="E92" i="44"/>
  <c r="H91" i="44"/>
  <c r="F91" i="44"/>
  <c r="E91" i="44"/>
  <c r="D90" i="44"/>
  <c r="F90" i="44" s="1"/>
  <c r="F89" i="44"/>
  <c r="E89" i="44"/>
  <c r="I318" i="8"/>
  <c r="I319" i="8" s="1"/>
  <c r="I320" i="8" s="1"/>
  <c r="E324" i="8"/>
  <c r="F324" i="8" s="1"/>
  <c r="G324" i="8" s="1"/>
  <c r="E323" i="8"/>
  <c r="F323" i="8" s="1"/>
  <c r="G323" i="8" s="1"/>
  <c r="E322" i="8"/>
  <c r="F322" i="8" s="1"/>
  <c r="G322" i="8" s="1"/>
  <c r="E321" i="8"/>
  <c r="F321" i="8" s="1"/>
  <c r="G321" i="8" s="1"/>
  <c r="E320" i="8"/>
  <c r="F320" i="8" s="1"/>
  <c r="G320" i="8" s="1"/>
  <c r="E318" i="8"/>
  <c r="F318" i="8" s="1"/>
  <c r="G318" i="8" s="1"/>
  <c r="E319" i="8"/>
  <c r="F319" i="8" s="1"/>
  <c r="G319" i="8" s="1"/>
  <c r="E317" i="8"/>
  <c r="F317" i="8" s="1"/>
  <c r="G317" i="8" s="1"/>
  <c r="E107" i="8"/>
  <c r="E106" i="8"/>
  <c r="E105" i="8"/>
  <c r="E104" i="8"/>
  <c r="E99" i="8"/>
  <c r="E100" i="8"/>
  <c r="E101" i="8"/>
  <c r="E102" i="8"/>
  <c r="E103" i="8"/>
  <c r="E98" i="8"/>
  <c r="E170" i="60"/>
  <c r="F170" i="60" s="1"/>
  <c r="G170" i="60" s="1"/>
  <c r="H170" i="60" s="1"/>
  <c r="I170" i="60" s="1"/>
  <c r="J170" i="60" s="1"/>
  <c r="K170" i="60" s="1"/>
  <c r="L170" i="60" s="1"/>
  <c r="E169" i="60"/>
  <c r="F169" i="60" s="1"/>
  <c r="G169" i="60" s="1"/>
  <c r="H169" i="60" s="1"/>
  <c r="I169" i="60" s="1"/>
  <c r="J169" i="60" s="1"/>
  <c r="K169" i="60" s="1"/>
  <c r="L169" i="60" s="1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E161" i="60"/>
  <c r="F161" i="60" s="1"/>
  <c r="G161" i="60" s="1"/>
  <c r="H161" i="60" s="1"/>
  <c r="I161" i="60" s="1"/>
  <c r="J161" i="60" s="1"/>
  <c r="K161" i="60" s="1"/>
  <c r="L161" i="60" s="1"/>
  <c r="F159" i="60"/>
  <c r="G159" i="60" s="1"/>
  <c r="H159" i="60" s="1"/>
  <c r="I159" i="60" s="1"/>
  <c r="J159" i="60" s="1"/>
  <c r="K159" i="60" s="1"/>
  <c r="L159" i="60" s="1"/>
  <c r="N158" i="60"/>
  <c r="N159" i="60" s="1"/>
  <c r="O157" i="60"/>
  <c r="F157" i="60"/>
  <c r="G157" i="60" s="1"/>
  <c r="H157" i="60" s="1"/>
  <c r="I157" i="60" s="1"/>
  <c r="J157" i="60" s="1"/>
  <c r="K157" i="60" s="1"/>
  <c r="L157" i="60" s="1"/>
  <c r="K156" i="60"/>
  <c r="J156" i="60"/>
  <c r="I156" i="60"/>
  <c r="H156" i="60"/>
  <c r="G156" i="60"/>
  <c r="F156" i="60"/>
  <c r="E156" i="60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K153" i="60"/>
  <c r="J153" i="60"/>
  <c r="I153" i="60"/>
  <c r="H153" i="60"/>
  <c r="G153" i="60"/>
  <c r="F153" i="60"/>
  <c r="E153" i="60"/>
  <c r="O152" i="60"/>
  <c r="N152" i="60"/>
  <c r="K152" i="60"/>
  <c r="J152" i="60"/>
  <c r="I152" i="60"/>
  <c r="H152" i="60"/>
  <c r="G152" i="60"/>
  <c r="O151" i="60"/>
  <c r="N151" i="60"/>
  <c r="K151" i="60"/>
  <c r="J151" i="60"/>
  <c r="I151" i="60"/>
  <c r="H151" i="60"/>
  <c r="G151" i="60"/>
  <c r="F151" i="60"/>
  <c r="E151" i="60"/>
  <c r="O150" i="60"/>
  <c r="N150" i="60"/>
  <c r="K150" i="60"/>
  <c r="J150" i="60"/>
  <c r="I150" i="60"/>
  <c r="O149" i="60"/>
  <c r="N149" i="60"/>
  <c r="K149" i="60"/>
  <c r="J149" i="60"/>
  <c r="I149" i="60"/>
  <c r="H149" i="60"/>
  <c r="G149" i="60"/>
  <c r="F149" i="60"/>
  <c r="E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O146" i="60" s="1"/>
  <c r="F146" i="60"/>
  <c r="N146" i="60" s="1"/>
  <c r="E146" i="60"/>
  <c r="L146" i="60" s="1"/>
  <c r="O145" i="60"/>
  <c r="N145" i="60"/>
  <c r="L145" i="60"/>
  <c r="K145" i="60"/>
  <c r="J145" i="60"/>
  <c r="I145" i="60"/>
  <c r="H145" i="60"/>
  <c r="G145" i="60"/>
  <c r="F145" i="60"/>
  <c r="E145" i="60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O141" i="60"/>
  <c r="N141" i="60"/>
  <c r="L141" i="60"/>
  <c r="K141" i="60"/>
  <c r="J141" i="60"/>
  <c r="I141" i="60"/>
  <c r="H141" i="60"/>
  <c r="G141" i="60"/>
  <c r="F141" i="60"/>
  <c r="E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N134" i="60"/>
  <c r="L134" i="60"/>
  <c r="K134" i="60"/>
  <c r="J134" i="60"/>
  <c r="I134" i="60"/>
  <c r="H134" i="60"/>
  <c r="G134" i="60"/>
  <c r="F134" i="60"/>
  <c r="E134" i="60"/>
  <c r="O134" i="60" s="1"/>
  <c r="N133" i="60"/>
  <c r="E133" i="60"/>
  <c r="O133" i="60" s="1"/>
  <c r="N132" i="60"/>
  <c r="L132" i="60"/>
  <c r="K132" i="60"/>
  <c r="J132" i="60"/>
  <c r="I132" i="60"/>
  <c r="H132" i="60"/>
  <c r="G132" i="60"/>
  <c r="F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E128" i="60"/>
  <c r="O128" i="60" s="1"/>
  <c r="N127" i="60"/>
  <c r="L127" i="60"/>
  <c r="K127" i="60"/>
  <c r="J127" i="60"/>
  <c r="I127" i="60"/>
  <c r="H127" i="60"/>
  <c r="G127" i="60"/>
  <c r="F127" i="60"/>
  <c r="E127" i="60"/>
  <c r="O127" i="60" s="1"/>
  <c r="N126" i="60"/>
  <c r="L126" i="60"/>
  <c r="K126" i="60"/>
  <c r="E126" i="60"/>
  <c r="O126" i="60" s="1"/>
  <c r="N125" i="60"/>
  <c r="L125" i="60"/>
  <c r="K125" i="60"/>
  <c r="J125" i="60"/>
  <c r="I125" i="60"/>
  <c r="H125" i="60"/>
  <c r="G125" i="60"/>
  <c r="F125" i="60"/>
  <c r="E125" i="60"/>
  <c r="O125" i="60" s="1"/>
  <c r="O124" i="60"/>
  <c r="N124" i="60"/>
  <c r="L124" i="60"/>
  <c r="K124" i="60"/>
  <c r="N123" i="60"/>
  <c r="L123" i="60"/>
  <c r="K123" i="60"/>
  <c r="J123" i="60"/>
  <c r="I123" i="60"/>
  <c r="H123" i="60"/>
  <c r="G123" i="60"/>
  <c r="F123" i="60"/>
  <c r="E123" i="60"/>
  <c r="O123" i="60" s="1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Q120" i="60"/>
  <c r="Q121" i="60" s="1"/>
  <c r="Q122" i="60" s="1"/>
  <c r="Q123" i="60" s="1"/>
  <c r="Q124" i="60" s="1"/>
  <c r="Q125" i="60" s="1"/>
  <c r="Q126" i="60" s="1"/>
  <c r="Q127" i="60" s="1"/>
  <c r="Q128" i="60" s="1"/>
  <c r="Q129" i="60" s="1"/>
  <c r="N120" i="60"/>
  <c r="L120" i="60"/>
  <c r="E120" i="60"/>
  <c r="O120" i="60" s="1"/>
  <c r="O119" i="60"/>
  <c r="N119" i="60"/>
  <c r="L214" i="5"/>
  <c r="K214" i="5"/>
  <c r="J214" i="5"/>
  <c r="I214" i="5"/>
  <c r="H214" i="5"/>
  <c r="G214" i="5"/>
  <c r="F214" i="5"/>
  <c r="E214" i="5"/>
  <c r="L213" i="5"/>
  <c r="K213" i="5"/>
  <c r="J213" i="5"/>
  <c r="I213" i="5"/>
  <c r="H213" i="5"/>
  <c r="G213" i="5"/>
  <c r="F213" i="5"/>
  <c r="E213" i="5"/>
  <c r="L212" i="5"/>
  <c r="K212" i="5"/>
  <c r="J212" i="5"/>
  <c r="I212" i="5"/>
  <c r="H212" i="5"/>
  <c r="G212" i="5"/>
  <c r="F212" i="5"/>
  <c r="E212" i="5"/>
  <c r="L211" i="5"/>
  <c r="K211" i="5"/>
  <c r="J211" i="5"/>
  <c r="I211" i="5"/>
  <c r="H211" i="5"/>
  <c r="G211" i="5"/>
  <c r="F211" i="5"/>
  <c r="E211" i="5"/>
  <c r="F107" i="5"/>
  <c r="E107" i="5"/>
  <c r="F106" i="5"/>
  <c r="E106" i="5"/>
  <c r="F105" i="5"/>
  <c r="E105" i="5"/>
  <c r="F104" i="5"/>
  <c r="E104" i="5"/>
  <c r="R77" i="11"/>
  <c r="Q77" i="11"/>
  <c r="P77" i="11"/>
  <c r="O77" i="11"/>
  <c r="N77" i="11"/>
  <c r="M77" i="11"/>
  <c r="L77" i="11"/>
  <c r="H77" i="11"/>
  <c r="G77" i="11"/>
  <c r="S77" i="11" s="1"/>
  <c r="F77" i="11"/>
  <c r="E77" i="11"/>
  <c r="R76" i="11"/>
  <c r="Q76" i="11"/>
  <c r="P76" i="11"/>
  <c r="O76" i="11"/>
  <c r="M76" i="11"/>
  <c r="L76" i="11"/>
  <c r="H76" i="11"/>
  <c r="G76" i="11"/>
  <c r="N76" i="11" s="1"/>
  <c r="F76" i="11"/>
  <c r="E76" i="11"/>
  <c r="R75" i="11"/>
  <c r="Q75" i="11"/>
  <c r="P75" i="11"/>
  <c r="O75" i="11"/>
  <c r="M75" i="11"/>
  <c r="L75" i="11"/>
  <c r="H75" i="11"/>
  <c r="G75" i="11"/>
  <c r="S75" i="11" s="1"/>
  <c r="F75" i="11"/>
  <c r="E75" i="11"/>
  <c r="S74" i="11"/>
  <c r="R74" i="11"/>
  <c r="Q74" i="11"/>
  <c r="P74" i="11"/>
  <c r="O74" i="11"/>
  <c r="N74" i="11"/>
  <c r="M74" i="11"/>
  <c r="L74" i="11"/>
  <c r="H74" i="11"/>
  <c r="G74" i="11"/>
  <c r="F74" i="11"/>
  <c r="E74" i="11"/>
  <c r="E175" i="47"/>
  <c r="E174" i="47"/>
  <c r="E173" i="47"/>
  <c r="E172" i="47"/>
  <c r="E171" i="47"/>
  <c r="F84" i="10"/>
  <c r="E84" i="10"/>
  <c r="F83" i="10"/>
  <c r="E83" i="10"/>
  <c r="F82" i="10"/>
  <c r="E82" i="10"/>
  <c r="I70" i="45"/>
  <c r="E69" i="45"/>
  <c r="E70" i="45"/>
  <c r="I131" i="43"/>
  <c r="H131" i="43"/>
  <c r="G131" i="43"/>
  <c r="F131" i="43"/>
  <c r="E131" i="43"/>
  <c r="I130" i="43"/>
  <c r="H130" i="43"/>
  <c r="G130" i="43"/>
  <c r="F130" i="43"/>
  <c r="E130" i="43"/>
  <c r="I129" i="43"/>
  <c r="H129" i="43"/>
  <c r="G129" i="43"/>
  <c r="F129" i="43"/>
  <c r="E129" i="43"/>
  <c r="I128" i="43"/>
  <c r="H128" i="43"/>
  <c r="G128" i="43"/>
  <c r="F128" i="43"/>
  <c r="E128" i="43"/>
  <c r="I127" i="43"/>
  <c r="H127" i="43"/>
  <c r="G127" i="43"/>
  <c r="F127" i="43"/>
  <c r="E127" i="43"/>
  <c r="E123" i="43"/>
  <c r="E172" i="48"/>
  <c r="F172" i="48"/>
  <c r="G172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1" i="48"/>
  <c r="F171" i="48"/>
  <c r="E171" i="48"/>
  <c r="G170" i="48"/>
  <c r="F170" i="48"/>
  <c r="E170" i="48"/>
  <c r="G169" i="48"/>
  <c r="F169" i="48"/>
  <c r="E169" i="48"/>
  <c r="G168" i="48"/>
  <c r="F168" i="48"/>
  <c r="E168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G155" i="48"/>
  <c r="F155" i="48"/>
  <c r="E155" i="48"/>
  <c r="G153" i="48"/>
  <c r="F153" i="48"/>
  <c r="E153" i="48"/>
  <c r="G151" i="48"/>
  <c r="F151" i="48"/>
  <c r="E151" i="48"/>
  <c r="G150" i="48"/>
  <c r="E150" i="48"/>
  <c r="G149" i="48"/>
  <c r="F149" i="48"/>
  <c r="E149" i="48"/>
  <c r="G148" i="48"/>
  <c r="F148" i="48"/>
  <c r="E148" i="48"/>
  <c r="G147" i="48"/>
  <c r="F147" i="48"/>
  <c r="E147" i="48"/>
  <c r="G146" i="48"/>
  <c r="F146" i="48"/>
  <c r="E146" i="48"/>
  <c r="F145" i="48"/>
  <c r="E145" i="48"/>
  <c r="G144" i="48"/>
  <c r="F144" i="48"/>
  <c r="E144" i="48"/>
  <c r="G143" i="48"/>
  <c r="F143" i="48"/>
  <c r="E143" i="48"/>
  <c r="G142" i="48"/>
  <c r="F142" i="48"/>
  <c r="E142" i="48"/>
  <c r="G141" i="48"/>
  <c r="F141" i="48"/>
  <c r="E141" i="48"/>
  <c r="G140" i="48"/>
  <c r="F140" i="48"/>
  <c r="E140" i="48"/>
  <c r="G139" i="48"/>
  <c r="F139" i="48"/>
  <c r="E139" i="48"/>
  <c r="G138" i="48"/>
  <c r="F138" i="48"/>
  <c r="E138" i="48"/>
  <c r="G137" i="48"/>
  <c r="F137" i="48"/>
  <c r="E137" i="48"/>
  <c r="G136" i="48"/>
  <c r="F136" i="48"/>
  <c r="E136" i="48"/>
  <c r="G135" i="48"/>
  <c r="F135" i="48"/>
  <c r="E135" i="48"/>
  <c r="F134" i="48"/>
  <c r="E134" i="48"/>
  <c r="G133" i="48"/>
  <c r="F133" i="48"/>
  <c r="E133" i="48"/>
  <c r="D132" i="48"/>
  <c r="F132" i="48" s="1"/>
  <c r="G131" i="48"/>
  <c r="F131" i="48"/>
  <c r="E131" i="48"/>
  <c r="G130" i="48"/>
  <c r="F130" i="48"/>
  <c r="E130" i="48"/>
  <c r="I129" i="48"/>
  <c r="I130" i="48" s="1"/>
  <c r="I131" i="48" s="1"/>
  <c r="I132" i="48" s="1"/>
  <c r="I133" i="48" s="1"/>
  <c r="I134" i="48" s="1"/>
  <c r="I135" i="48" s="1"/>
  <c r="I136" i="48" s="1"/>
  <c r="I137" i="48" s="1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1" i="48" s="1"/>
  <c r="I172" i="48" s="1"/>
  <c r="I173" i="48" s="1"/>
  <c r="I174" i="48" s="1"/>
  <c r="I175" i="48" s="1"/>
  <c r="I176" i="48" s="1"/>
  <c r="I177" i="48" s="1"/>
  <c r="G129" i="48"/>
  <c r="F129" i="48"/>
  <c r="E129" i="48"/>
  <c r="G128" i="48"/>
  <c r="F128" i="48"/>
  <c r="E128" i="48"/>
  <c r="I127" i="48"/>
  <c r="G127" i="48"/>
  <c r="F127" i="48"/>
  <c r="E127" i="48"/>
  <c r="F69" i="48"/>
  <c r="E69" i="48"/>
  <c r="F68" i="48"/>
  <c r="E68" i="48"/>
  <c r="F67" i="48"/>
  <c r="E67" i="48"/>
  <c r="F66" i="48"/>
  <c r="E66" i="48"/>
  <c r="F65" i="48"/>
  <c r="E65" i="48"/>
  <c r="G126" i="32"/>
  <c r="D28" i="61" l="1"/>
  <c r="E27" i="61"/>
  <c r="G216" i="44"/>
  <c r="H216" i="44" s="1"/>
  <c r="I216" i="44" s="1"/>
  <c r="J216" i="44" s="1"/>
  <c r="K216" i="44" s="1"/>
  <c r="L216" i="44" s="1"/>
  <c r="H104" i="44"/>
  <c r="E104" i="44"/>
  <c r="F93" i="44"/>
  <c r="D105" i="44"/>
  <c r="H105" i="44" s="1"/>
  <c r="H90" i="44"/>
  <c r="E93" i="44"/>
  <c r="F94" i="44"/>
  <c r="E94" i="44"/>
  <c r="D95" i="44"/>
  <c r="H94" i="44"/>
  <c r="H93" i="44"/>
  <c r="E90" i="44"/>
  <c r="J320" i="8"/>
  <c r="I321" i="8"/>
  <c r="R129" i="60"/>
  <c r="Q130" i="60"/>
  <c r="N160" i="60"/>
  <c r="O159" i="60"/>
  <c r="O158" i="60"/>
  <c r="N75" i="11"/>
  <c r="S76" i="11"/>
  <c r="G132" i="48"/>
  <c r="E132" i="48"/>
  <c r="F76" i="20"/>
  <c r="E76" i="20"/>
  <c r="D29" i="61" l="1"/>
  <c r="E28" i="61"/>
  <c r="F105" i="44"/>
  <c r="E105" i="44"/>
  <c r="D106" i="44"/>
  <c r="D96" i="44"/>
  <c r="H95" i="44"/>
  <c r="F95" i="44"/>
  <c r="E95" i="44"/>
  <c r="I322" i="8"/>
  <c r="J321" i="8"/>
  <c r="O160" i="60"/>
  <c r="Q131" i="60"/>
  <c r="R130" i="60"/>
  <c r="E45" i="57"/>
  <c r="F45" i="57" s="1"/>
  <c r="E42" i="57"/>
  <c r="F42" i="57" s="1"/>
  <c r="E43" i="57"/>
  <c r="F43" i="57" s="1"/>
  <c r="J204" i="5"/>
  <c r="K204" i="5" s="1"/>
  <c r="L204" i="5" s="1"/>
  <c r="E208" i="44"/>
  <c r="F208" i="44" s="1"/>
  <c r="E209" i="44"/>
  <c r="F209" i="44" s="1"/>
  <c r="G209" i="44" s="1"/>
  <c r="H209" i="44" s="1"/>
  <c r="I209" i="44" s="1"/>
  <c r="J209" i="44" s="1"/>
  <c r="E210" i="44"/>
  <c r="F210" i="44" s="1"/>
  <c r="G210" i="44" s="1"/>
  <c r="H210" i="44" s="1"/>
  <c r="I210" i="44" s="1"/>
  <c r="J210" i="44" s="1"/>
  <c r="D30" i="61" l="1"/>
  <c r="E30" i="61" s="1"/>
  <c r="E29" i="61"/>
  <c r="E106" i="44"/>
  <c r="H106" i="44"/>
  <c r="D107" i="44"/>
  <c r="F106" i="44"/>
  <c r="H96" i="44"/>
  <c r="D97" i="44"/>
  <c r="F96" i="44"/>
  <c r="E96" i="44"/>
  <c r="I323" i="8"/>
  <c r="J322" i="8"/>
  <c r="J317" i="8"/>
  <c r="R131" i="60"/>
  <c r="Q132" i="60"/>
  <c r="I72" i="45"/>
  <c r="D108" i="44" l="1"/>
  <c r="F107" i="44"/>
  <c r="E107" i="44"/>
  <c r="H107" i="44"/>
  <c r="D98" i="44"/>
  <c r="H97" i="44"/>
  <c r="F97" i="44"/>
  <c r="E97" i="44"/>
  <c r="I324" i="8"/>
  <c r="J324" i="8" s="1"/>
  <c r="J323" i="8"/>
  <c r="J319" i="8"/>
  <c r="J318" i="8"/>
  <c r="Q133" i="60"/>
  <c r="R132" i="60"/>
  <c r="O161" i="60"/>
  <c r="N162" i="60"/>
  <c r="G203" i="5"/>
  <c r="H203" i="5" s="1"/>
  <c r="I203" i="5" s="1"/>
  <c r="J203" i="5" s="1"/>
  <c r="K203" i="5" s="1"/>
  <c r="L203" i="5" s="1"/>
  <c r="E108" i="44" l="1"/>
  <c r="F108" i="44"/>
  <c r="D99" i="44"/>
  <c r="H98" i="44"/>
  <c r="F98" i="44"/>
  <c r="E98" i="44"/>
  <c r="N163" i="60"/>
  <c r="O162" i="60"/>
  <c r="Q134" i="60"/>
  <c r="R133" i="60"/>
  <c r="I74" i="45"/>
  <c r="E63" i="59"/>
  <c r="E62" i="59"/>
  <c r="E61" i="59"/>
  <c r="E99" i="44" l="1"/>
  <c r="H99" i="44"/>
  <c r="F99" i="44"/>
  <c r="D100" i="44"/>
  <c r="N164" i="60"/>
  <c r="O163" i="60"/>
  <c r="Q135" i="60"/>
  <c r="R134" i="60"/>
  <c r="F103" i="5"/>
  <c r="E103" i="5"/>
  <c r="E47" i="57"/>
  <c r="F47" i="57" s="1"/>
  <c r="E46" i="57"/>
  <c r="F46" i="57" s="1"/>
  <c r="I68" i="45"/>
  <c r="I67" i="45"/>
  <c r="E74" i="45"/>
  <c r="I73" i="45"/>
  <c r="E73" i="45"/>
  <c r="E72" i="45"/>
  <c r="I71" i="45"/>
  <c r="E71" i="45"/>
  <c r="E58" i="48"/>
  <c r="D101" i="44" l="1"/>
  <c r="H100" i="44"/>
  <c r="F100" i="44"/>
  <c r="E100" i="44"/>
  <c r="R135" i="60"/>
  <c r="Q136" i="60"/>
  <c r="O164" i="60"/>
  <c r="N165" i="60"/>
  <c r="E52" i="7"/>
  <c r="F52" i="7"/>
  <c r="G52" i="7"/>
  <c r="H52" i="7"/>
  <c r="I52" i="7"/>
  <c r="J52" i="7"/>
  <c r="K52" i="7"/>
  <c r="L52" i="7"/>
  <c r="E60" i="59"/>
  <c r="E59" i="59"/>
  <c r="E58" i="59"/>
  <c r="H211" i="8"/>
  <c r="H212" i="8" s="1"/>
  <c r="H213" i="8" s="1"/>
  <c r="H214" i="8" s="1"/>
  <c r="H215" i="8" s="1"/>
  <c r="H216" i="8" s="1"/>
  <c r="H217" i="8" s="1"/>
  <c r="E217" i="8"/>
  <c r="F217" i="8" s="1"/>
  <c r="L210" i="5"/>
  <c r="K210" i="5"/>
  <c r="J210" i="5"/>
  <c r="I210" i="5"/>
  <c r="H210" i="5"/>
  <c r="G210" i="5"/>
  <c r="F210" i="5"/>
  <c r="E210" i="5"/>
  <c r="L209" i="5"/>
  <c r="K209" i="5"/>
  <c r="J209" i="5"/>
  <c r="I209" i="5"/>
  <c r="H209" i="5"/>
  <c r="G209" i="5"/>
  <c r="F209" i="5"/>
  <c r="E209" i="5"/>
  <c r="L208" i="5"/>
  <c r="K208" i="5"/>
  <c r="J208" i="5"/>
  <c r="I208" i="5"/>
  <c r="H208" i="5"/>
  <c r="G208" i="5"/>
  <c r="F208" i="5"/>
  <c r="E208" i="5"/>
  <c r="L207" i="5"/>
  <c r="K207" i="5"/>
  <c r="J207" i="5"/>
  <c r="I207" i="5"/>
  <c r="H207" i="5"/>
  <c r="G207" i="5"/>
  <c r="F207" i="5"/>
  <c r="E207" i="5"/>
  <c r="F102" i="5"/>
  <c r="E102" i="5"/>
  <c r="F101" i="5"/>
  <c r="E101" i="5"/>
  <c r="F100" i="5"/>
  <c r="E100" i="5"/>
  <c r="E170" i="47"/>
  <c r="E169" i="47"/>
  <c r="E168" i="47"/>
  <c r="E167" i="47"/>
  <c r="D102" i="44" l="1"/>
  <c r="H101" i="44"/>
  <c r="F101" i="44"/>
  <c r="E101" i="44"/>
  <c r="O165" i="60"/>
  <c r="N166" i="60"/>
  <c r="Q137" i="60"/>
  <c r="R136" i="60"/>
  <c r="I217" i="8"/>
  <c r="F102" i="44" l="1"/>
  <c r="E102" i="44"/>
  <c r="H102" i="44"/>
  <c r="N167" i="60"/>
  <c r="O166" i="60"/>
  <c r="R137" i="60"/>
  <c r="Q138" i="60"/>
  <c r="Q139" i="60" l="1"/>
  <c r="R138" i="60"/>
  <c r="N168" i="60"/>
  <c r="O167" i="60"/>
  <c r="G122" i="48"/>
  <c r="H122" i="48"/>
  <c r="I122" i="48"/>
  <c r="E61" i="48"/>
  <c r="F61" i="48"/>
  <c r="E62" i="48"/>
  <c r="F62" i="48"/>
  <c r="E63" i="48"/>
  <c r="F63" i="48"/>
  <c r="E64" i="48"/>
  <c r="F64" i="48"/>
  <c r="E129" i="32"/>
  <c r="F129" i="32"/>
  <c r="G129" i="32"/>
  <c r="H129" i="32"/>
  <c r="I129" i="32"/>
  <c r="E130" i="32"/>
  <c r="F81" i="10"/>
  <c r="E81" i="10"/>
  <c r="F80" i="10"/>
  <c r="E80" i="10"/>
  <c r="F79" i="10"/>
  <c r="E79" i="10"/>
  <c r="N169" i="60" l="1"/>
  <c r="O168" i="60"/>
  <c r="R139" i="60"/>
  <c r="Q140" i="60"/>
  <c r="F74" i="20"/>
  <c r="E74" i="20"/>
  <c r="F73" i="20"/>
  <c r="E73" i="20"/>
  <c r="E70" i="20"/>
  <c r="F70" i="20"/>
  <c r="F72" i="20"/>
  <c r="E72" i="20"/>
  <c r="F69" i="20"/>
  <c r="E69" i="20"/>
  <c r="R73" i="11"/>
  <c r="Q73" i="11"/>
  <c r="P73" i="11"/>
  <c r="O73" i="11"/>
  <c r="M73" i="11"/>
  <c r="L73" i="11"/>
  <c r="H73" i="11"/>
  <c r="G73" i="11"/>
  <c r="N73" i="11" s="1"/>
  <c r="F73" i="11"/>
  <c r="E73" i="11"/>
  <c r="R72" i="11"/>
  <c r="Q72" i="11"/>
  <c r="P72" i="11"/>
  <c r="O72" i="11"/>
  <c r="M72" i="11"/>
  <c r="L72" i="11"/>
  <c r="H72" i="11"/>
  <c r="G72" i="11"/>
  <c r="N72" i="11" s="1"/>
  <c r="F72" i="11"/>
  <c r="E72" i="11"/>
  <c r="R71" i="11"/>
  <c r="Q71" i="11"/>
  <c r="P71" i="11"/>
  <c r="O71" i="11"/>
  <c r="M71" i="11"/>
  <c r="L71" i="11"/>
  <c r="H71" i="11"/>
  <c r="G71" i="11"/>
  <c r="N71" i="11" s="1"/>
  <c r="F71" i="11"/>
  <c r="E71" i="11"/>
  <c r="R70" i="11"/>
  <c r="Q70" i="11"/>
  <c r="P70" i="11"/>
  <c r="O70" i="11"/>
  <c r="M70" i="11"/>
  <c r="L70" i="11"/>
  <c r="H70" i="11"/>
  <c r="G70" i="11"/>
  <c r="N70" i="11" s="1"/>
  <c r="F70" i="11"/>
  <c r="E70" i="11"/>
  <c r="F78" i="10"/>
  <c r="E78" i="10"/>
  <c r="I65" i="45"/>
  <c r="I63" i="45"/>
  <c r="K62" i="45"/>
  <c r="I126" i="43"/>
  <c r="H126" i="43"/>
  <c r="G126" i="43"/>
  <c r="F126" i="43"/>
  <c r="E126" i="43"/>
  <c r="I125" i="43"/>
  <c r="H125" i="43"/>
  <c r="G125" i="43"/>
  <c r="F125" i="43"/>
  <c r="E125" i="43"/>
  <c r="I123" i="43"/>
  <c r="H123" i="43"/>
  <c r="G123" i="43"/>
  <c r="F123" i="43"/>
  <c r="E44" i="57"/>
  <c r="F44" i="57" s="1"/>
  <c r="O169" i="60" l="1"/>
  <c r="N170" i="60"/>
  <c r="O170" i="60" s="1"/>
  <c r="Q141" i="60"/>
  <c r="R140" i="60"/>
  <c r="S71" i="11"/>
  <c r="S70" i="11"/>
  <c r="S73" i="11"/>
  <c r="S72" i="11"/>
  <c r="F77" i="10"/>
  <c r="E77" i="10"/>
  <c r="F76" i="10"/>
  <c r="E76" i="10"/>
  <c r="F75" i="10"/>
  <c r="E75" i="10"/>
  <c r="F74" i="10"/>
  <c r="E74" i="10"/>
  <c r="E68" i="20"/>
  <c r="I69" i="45"/>
  <c r="I66" i="45"/>
  <c r="E68" i="45"/>
  <c r="E67" i="45"/>
  <c r="R141" i="60" l="1"/>
  <c r="Q142" i="60"/>
  <c r="H128" i="32"/>
  <c r="G128" i="32"/>
  <c r="F128" i="32"/>
  <c r="E125" i="32"/>
  <c r="F81" i="32"/>
  <c r="E81" i="32"/>
  <c r="F122" i="32"/>
  <c r="G122" i="32" s="1"/>
  <c r="Q143" i="60" l="1"/>
  <c r="R142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R143" i="60" l="1"/>
  <c r="Q144" i="60"/>
  <c r="H57" i="59"/>
  <c r="G58" i="59"/>
  <c r="H48" i="60"/>
  <c r="Q81" i="60"/>
  <c r="R80" i="60"/>
  <c r="G51" i="60"/>
  <c r="H50" i="60"/>
  <c r="H33" i="60"/>
  <c r="G34" i="60"/>
  <c r="H49" i="60"/>
  <c r="L206" i="5"/>
  <c r="K206" i="5"/>
  <c r="J206" i="5"/>
  <c r="I206" i="5"/>
  <c r="H206" i="5"/>
  <c r="G206" i="5"/>
  <c r="F206" i="5"/>
  <c r="E206" i="5"/>
  <c r="L205" i="5"/>
  <c r="K205" i="5"/>
  <c r="J205" i="5"/>
  <c r="I205" i="5"/>
  <c r="H205" i="5"/>
  <c r="G205" i="5"/>
  <c r="F205" i="5"/>
  <c r="E205" i="5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90" i="59"/>
  <c r="Q90" i="59" s="1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G89" i="59"/>
  <c r="H89" i="59" s="1"/>
  <c r="F89" i="59"/>
  <c r="E89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07" i="44"/>
  <c r="F207" i="44" s="1"/>
  <c r="G207" i="44" s="1"/>
  <c r="H207" i="44" s="1"/>
  <c r="I207" i="44" s="1"/>
  <c r="J207" i="44" s="1"/>
  <c r="J205" i="44"/>
  <c r="I205" i="44"/>
  <c r="H205" i="44"/>
  <c r="G205" i="44"/>
  <c r="F205" i="44"/>
  <c r="E205" i="44"/>
  <c r="F80" i="44"/>
  <c r="E83" i="44"/>
  <c r="F82" i="44"/>
  <c r="E82" i="44"/>
  <c r="F81" i="44"/>
  <c r="E81" i="44"/>
  <c r="G80" i="44"/>
  <c r="G107" i="37"/>
  <c r="H107" i="37"/>
  <c r="I107" i="37"/>
  <c r="J107" i="37"/>
  <c r="K107" i="37"/>
  <c r="E107" i="37"/>
  <c r="F107" i="37"/>
  <c r="I92" i="8"/>
  <c r="F216" i="8"/>
  <c r="E211" i="8"/>
  <c r="F211" i="8" s="1"/>
  <c r="E212" i="8"/>
  <c r="F212" i="8" s="1"/>
  <c r="E213" i="8"/>
  <c r="F213" i="8" s="1"/>
  <c r="E214" i="8"/>
  <c r="F214" i="8" s="1"/>
  <c r="E215" i="8"/>
  <c r="F215" i="8" s="1"/>
  <c r="E210" i="8"/>
  <c r="F210" i="8" s="1"/>
  <c r="F209" i="8"/>
  <c r="E209" i="8"/>
  <c r="E208" i="8"/>
  <c r="F207" i="8"/>
  <c r="E207" i="8"/>
  <c r="F206" i="8"/>
  <c r="E206" i="8"/>
  <c r="F205" i="8"/>
  <c r="E205" i="8"/>
  <c r="F204" i="8"/>
  <c r="E204" i="8"/>
  <c r="F203" i="8"/>
  <c r="E203" i="8"/>
  <c r="H202" i="8"/>
  <c r="H203" i="8" s="1"/>
  <c r="H204" i="8" s="1"/>
  <c r="H205" i="8" s="1"/>
  <c r="H206" i="8" s="1"/>
  <c r="H207" i="8" s="1"/>
  <c r="H208" i="8" s="1"/>
  <c r="H209" i="8" s="1"/>
  <c r="I216" i="8" s="1"/>
  <c r="F202" i="8"/>
  <c r="F201" i="8"/>
  <c r="F200" i="8"/>
  <c r="E200" i="8"/>
  <c r="F198" i="8"/>
  <c r="E197" i="8"/>
  <c r="E196" i="8"/>
  <c r="E195" i="8"/>
  <c r="E193" i="8"/>
  <c r="E190" i="8"/>
  <c r="F189" i="8"/>
  <c r="E189" i="8"/>
  <c r="F188" i="8"/>
  <c r="E188" i="8"/>
  <c r="F187" i="8"/>
  <c r="E187" i="8"/>
  <c r="E186" i="8"/>
  <c r="E185" i="8"/>
  <c r="E184" i="8"/>
  <c r="F183" i="8"/>
  <c r="E183" i="8"/>
  <c r="E182" i="8"/>
  <c r="F181" i="8"/>
  <c r="E181" i="8"/>
  <c r="F180" i="8"/>
  <c r="E180" i="8"/>
  <c r="F179" i="8"/>
  <c r="F178" i="8"/>
  <c r="E178" i="8"/>
  <c r="F177" i="8"/>
  <c r="G176" i="8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H195" i="8" s="1"/>
  <c r="H196" i="8" s="1"/>
  <c r="H197" i="8" s="1"/>
  <c r="H198" i="8" s="1"/>
  <c r="H199" i="8" s="1"/>
  <c r="H200" i="8" s="1"/>
  <c r="F175" i="8"/>
  <c r="E175" i="8"/>
  <c r="F174" i="8"/>
  <c r="E174" i="8"/>
  <c r="F173" i="8"/>
  <c r="E173" i="8"/>
  <c r="F172" i="8"/>
  <c r="E172" i="8"/>
  <c r="F171" i="8"/>
  <c r="F169" i="8"/>
  <c r="E169" i="8"/>
  <c r="F168" i="8"/>
  <c r="E168" i="8"/>
  <c r="F167" i="8"/>
  <c r="E167" i="8"/>
  <c r="F166" i="8"/>
  <c r="E166" i="8"/>
  <c r="F165" i="8"/>
  <c r="E165" i="8"/>
  <c r="F164" i="8"/>
  <c r="E164" i="8"/>
  <c r="F163" i="8"/>
  <c r="E163" i="8"/>
  <c r="F162" i="8"/>
  <c r="E162" i="8"/>
  <c r="G161" i="8"/>
  <c r="G162" i="8" s="1"/>
  <c r="G163" i="8" s="1"/>
  <c r="G164" i="8" s="1"/>
  <c r="F161" i="8"/>
  <c r="E161" i="8"/>
  <c r="H93" i="8"/>
  <c r="I93" i="8" s="1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R69" i="11"/>
  <c r="Q69" i="11"/>
  <c r="P69" i="11"/>
  <c r="O69" i="11"/>
  <c r="M69" i="11"/>
  <c r="L69" i="11"/>
  <c r="H69" i="11"/>
  <c r="G69" i="11"/>
  <c r="S69" i="11" s="1"/>
  <c r="F69" i="11"/>
  <c r="E69" i="11"/>
  <c r="R68" i="11"/>
  <c r="Q68" i="11"/>
  <c r="P68" i="11"/>
  <c r="O68" i="11"/>
  <c r="M68" i="11"/>
  <c r="L68" i="11"/>
  <c r="H68" i="11"/>
  <c r="G68" i="11"/>
  <c r="S68" i="11" s="1"/>
  <c r="F68" i="11"/>
  <c r="E68" i="11"/>
  <c r="R67" i="11"/>
  <c r="Q67" i="11"/>
  <c r="P67" i="11"/>
  <c r="O67" i="11"/>
  <c r="M67" i="11"/>
  <c r="L67" i="11"/>
  <c r="H67" i="11"/>
  <c r="G67" i="11"/>
  <c r="S67" i="11" s="1"/>
  <c r="F67" i="11"/>
  <c r="E67" i="11"/>
  <c r="R66" i="11"/>
  <c r="Q66" i="11"/>
  <c r="P66" i="11"/>
  <c r="O66" i="11"/>
  <c r="M66" i="11"/>
  <c r="L66" i="11"/>
  <c r="H66" i="11"/>
  <c r="G66" i="11"/>
  <c r="S66" i="11" s="1"/>
  <c r="F66" i="11"/>
  <c r="E66" i="11"/>
  <c r="Q145" i="60" l="1"/>
  <c r="R144" i="60"/>
  <c r="H58" i="59"/>
  <c r="G59" i="59"/>
  <c r="I211" i="8"/>
  <c r="I210" i="8"/>
  <c r="I212" i="8"/>
  <c r="I213" i="8"/>
  <c r="I214" i="8"/>
  <c r="I215" i="8"/>
  <c r="G35" i="60"/>
  <c r="H34" i="60"/>
  <c r="G52" i="60"/>
  <c r="H51" i="60"/>
  <c r="R81" i="60"/>
  <c r="Q82" i="60"/>
  <c r="H52" i="59"/>
  <c r="N90" i="59"/>
  <c r="J90" i="59"/>
  <c r="R90" i="59"/>
  <c r="K90" i="59"/>
  <c r="S90" i="59"/>
  <c r="L90" i="59"/>
  <c r="T90" i="59"/>
  <c r="H51" i="59"/>
  <c r="E90" i="59"/>
  <c r="M90" i="59"/>
  <c r="U90" i="59"/>
  <c r="F90" i="59"/>
  <c r="D91" i="59"/>
  <c r="G90" i="59"/>
  <c r="H90" i="59" s="1"/>
  <c r="O90" i="59"/>
  <c r="P90" i="59"/>
  <c r="I90" i="59"/>
  <c r="H94" i="8"/>
  <c r="N69" i="11"/>
  <c r="N66" i="11"/>
  <c r="N68" i="11"/>
  <c r="N67" i="11"/>
  <c r="R145" i="60" l="1"/>
  <c r="Q146" i="60"/>
  <c r="G60" i="59"/>
  <c r="G61" i="59" s="1"/>
  <c r="H59" i="59"/>
  <c r="H95" i="8"/>
  <c r="I94" i="8"/>
  <c r="Q83" i="60"/>
  <c r="R82" i="60"/>
  <c r="G53" i="60"/>
  <c r="H52" i="60"/>
  <c r="H35" i="60"/>
  <c r="G36" i="60"/>
  <c r="O91" i="59"/>
  <c r="G91" i="59"/>
  <c r="H91" i="59" s="1"/>
  <c r="D92" i="59"/>
  <c r="N91" i="59"/>
  <c r="F91" i="59"/>
  <c r="U91" i="59"/>
  <c r="M91" i="59"/>
  <c r="E91" i="59"/>
  <c r="T91" i="59"/>
  <c r="S91" i="59"/>
  <c r="K91" i="59"/>
  <c r="R91" i="59"/>
  <c r="J91" i="59"/>
  <c r="Q91" i="59"/>
  <c r="I91" i="59"/>
  <c r="P91" i="59"/>
  <c r="L91" i="59"/>
  <c r="H53" i="59"/>
  <c r="Q147" i="60" l="1"/>
  <c r="R146" i="60"/>
  <c r="H61" i="59"/>
  <c r="G62" i="59"/>
  <c r="H60" i="59"/>
  <c r="H96" i="8"/>
  <c r="I95" i="8"/>
  <c r="G37" i="60"/>
  <c r="H36" i="60"/>
  <c r="G54" i="60"/>
  <c r="H53" i="60"/>
  <c r="R83" i="60"/>
  <c r="Q84" i="60"/>
  <c r="H54" i="59"/>
  <c r="U92" i="59"/>
  <c r="M92" i="59"/>
  <c r="E92" i="59"/>
  <c r="T92" i="59"/>
  <c r="L92" i="59"/>
  <c r="S92" i="59"/>
  <c r="K92" i="59"/>
  <c r="R92" i="59"/>
  <c r="Q92" i="59"/>
  <c r="I92" i="59"/>
  <c r="P92" i="59"/>
  <c r="O92" i="59"/>
  <c r="G92" i="59"/>
  <c r="H92" i="59" s="1"/>
  <c r="D93" i="59"/>
  <c r="N92" i="59"/>
  <c r="F92" i="59"/>
  <c r="J92" i="59"/>
  <c r="I120" i="48"/>
  <c r="H120" i="48"/>
  <c r="G120" i="48"/>
  <c r="I119" i="48"/>
  <c r="H119" i="48"/>
  <c r="G119" i="48"/>
  <c r="I118" i="48"/>
  <c r="H118" i="48"/>
  <c r="G118" i="48"/>
  <c r="E118" i="48"/>
  <c r="F60" i="48"/>
  <c r="E60" i="48"/>
  <c r="F57" i="48"/>
  <c r="E57" i="48"/>
  <c r="E166" i="47"/>
  <c r="E165" i="47"/>
  <c r="E164" i="47"/>
  <c r="E163" i="47"/>
  <c r="E79" i="47"/>
  <c r="I121" i="43"/>
  <c r="H121" i="43"/>
  <c r="G121" i="43"/>
  <c r="F121" i="43"/>
  <c r="I120" i="43"/>
  <c r="H120" i="43"/>
  <c r="G120" i="43"/>
  <c r="F120" i="43"/>
  <c r="I119" i="43"/>
  <c r="H119" i="43"/>
  <c r="G119" i="43"/>
  <c r="F119" i="43"/>
  <c r="I118" i="32"/>
  <c r="J118" i="32" s="1"/>
  <c r="Q148" i="60" l="1"/>
  <c r="R147" i="60"/>
  <c r="G63" i="59"/>
  <c r="H63" i="59" s="1"/>
  <c r="H62" i="59"/>
  <c r="H97" i="8"/>
  <c r="I96" i="8"/>
  <c r="Q85" i="60"/>
  <c r="R84" i="60"/>
  <c r="H37" i="60"/>
  <c r="G38" i="60"/>
  <c r="G55" i="60"/>
  <c r="H54" i="60"/>
  <c r="S93" i="59"/>
  <c r="K93" i="59"/>
  <c r="R93" i="59"/>
  <c r="J93" i="59"/>
  <c r="Q93" i="59"/>
  <c r="I93" i="59"/>
  <c r="O93" i="59"/>
  <c r="G93" i="59"/>
  <c r="H93" i="59" s="1"/>
  <c r="D94" i="59"/>
  <c r="N93" i="59"/>
  <c r="F93" i="59"/>
  <c r="U93" i="59"/>
  <c r="M93" i="59"/>
  <c r="E93" i="59"/>
  <c r="T93" i="59"/>
  <c r="L93" i="59"/>
  <c r="P93" i="59"/>
  <c r="H55" i="59"/>
  <c r="G203" i="44"/>
  <c r="R148" i="60" l="1"/>
  <c r="Q149" i="60"/>
  <c r="H98" i="8"/>
  <c r="I97" i="8"/>
  <c r="Q86" i="60"/>
  <c r="R85" i="60"/>
  <c r="H55" i="60"/>
  <c r="G56" i="60"/>
  <c r="G39" i="60"/>
  <c r="H38" i="60"/>
  <c r="H56" i="59"/>
  <c r="Q94" i="59"/>
  <c r="I94" i="59"/>
  <c r="P94" i="59"/>
  <c r="D95" i="59"/>
  <c r="O94" i="59"/>
  <c r="G94" i="59"/>
  <c r="H94" i="59" s="1"/>
  <c r="F94" i="59"/>
  <c r="U94" i="59"/>
  <c r="M94" i="59"/>
  <c r="E94" i="59"/>
  <c r="T94" i="59"/>
  <c r="L94" i="59"/>
  <c r="S94" i="59"/>
  <c r="K94" i="59"/>
  <c r="R94" i="59"/>
  <c r="J94" i="59"/>
  <c r="N94" i="59"/>
  <c r="F47" i="8"/>
  <c r="Q150" i="60" l="1"/>
  <c r="R149" i="60"/>
  <c r="H99" i="8"/>
  <c r="I98" i="8"/>
  <c r="Q87" i="60"/>
  <c r="R86" i="60"/>
  <c r="H39" i="60"/>
  <c r="G40" i="60"/>
  <c r="H56" i="60"/>
  <c r="G57" i="60"/>
  <c r="O95" i="59"/>
  <c r="G95" i="59"/>
  <c r="H95" i="59" s="1"/>
  <c r="L95" i="59"/>
  <c r="D96" i="59"/>
  <c r="N95" i="59"/>
  <c r="F95" i="59"/>
  <c r="U95" i="59"/>
  <c r="M95" i="59"/>
  <c r="E95" i="59"/>
  <c r="S95" i="59"/>
  <c r="K95" i="59"/>
  <c r="R95" i="59"/>
  <c r="J95" i="59"/>
  <c r="Q95" i="59"/>
  <c r="I95" i="59"/>
  <c r="P95" i="59"/>
  <c r="T95" i="59"/>
  <c r="E47" i="7"/>
  <c r="F47" i="7"/>
  <c r="G47" i="7"/>
  <c r="H47" i="7"/>
  <c r="I47" i="7"/>
  <c r="J47" i="7"/>
  <c r="K47" i="7"/>
  <c r="L47" i="7"/>
  <c r="G124" i="32"/>
  <c r="F124" i="32"/>
  <c r="E124" i="32"/>
  <c r="H116" i="32"/>
  <c r="G116" i="32"/>
  <c r="F116" i="32"/>
  <c r="E116" i="32"/>
  <c r="H117" i="32"/>
  <c r="G117" i="32"/>
  <c r="F117" i="32"/>
  <c r="F44" i="8"/>
  <c r="Q151" i="60" l="1"/>
  <c r="R150" i="60"/>
  <c r="I99" i="8"/>
  <c r="R87" i="60"/>
  <c r="Q88" i="60"/>
  <c r="G58" i="60"/>
  <c r="H57" i="60"/>
  <c r="G41" i="60"/>
  <c r="H40" i="60"/>
  <c r="U96" i="59"/>
  <c r="M96" i="59"/>
  <c r="E96" i="59"/>
  <c r="T96" i="59"/>
  <c r="L96" i="59"/>
  <c r="S96" i="59"/>
  <c r="K96" i="59"/>
  <c r="J96" i="59"/>
  <c r="R96" i="59"/>
  <c r="Q96" i="59"/>
  <c r="I96" i="59"/>
  <c r="P96" i="59"/>
  <c r="O96" i="59"/>
  <c r="G96" i="59"/>
  <c r="H96" i="59" s="1"/>
  <c r="N96" i="59"/>
  <c r="F96" i="59"/>
  <c r="F46" i="8"/>
  <c r="F48" i="8"/>
  <c r="F45" i="8"/>
  <c r="E38" i="57"/>
  <c r="F38" i="57" s="1"/>
  <c r="R65" i="11"/>
  <c r="Q65" i="11"/>
  <c r="P65" i="11"/>
  <c r="O65" i="11"/>
  <c r="M65" i="11"/>
  <c r="L65" i="11"/>
  <c r="H65" i="11"/>
  <c r="G65" i="11"/>
  <c r="S65" i="11" s="1"/>
  <c r="F65" i="11"/>
  <c r="E65" i="11"/>
  <c r="R64" i="11"/>
  <c r="Q64" i="11"/>
  <c r="P64" i="11"/>
  <c r="O64" i="11"/>
  <c r="M64" i="11"/>
  <c r="L64" i="11"/>
  <c r="H64" i="11"/>
  <c r="G64" i="11"/>
  <c r="N64" i="11" s="1"/>
  <c r="F64" i="11"/>
  <c r="E64" i="11"/>
  <c r="R63" i="11"/>
  <c r="Q63" i="11"/>
  <c r="P63" i="11"/>
  <c r="O63" i="11"/>
  <c r="M63" i="11"/>
  <c r="L63" i="11"/>
  <c r="H63" i="11"/>
  <c r="G63" i="11"/>
  <c r="N63" i="11" s="1"/>
  <c r="F63" i="11"/>
  <c r="E63" i="11"/>
  <c r="R62" i="11"/>
  <c r="Q62" i="11"/>
  <c r="P62" i="11"/>
  <c r="O62" i="11"/>
  <c r="M62" i="11"/>
  <c r="L62" i="11"/>
  <c r="S62" i="11"/>
  <c r="R61" i="11"/>
  <c r="Q61" i="11"/>
  <c r="P61" i="11"/>
  <c r="O61" i="11"/>
  <c r="M61" i="11"/>
  <c r="L61" i="11"/>
  <c r="H61" i="11"/>
  <c r="G61" i="11"/>
  <c r="N61" i="11" s="1"/>
  <c r="F61" i="11"/>
  <c r="E61" i="11"/>
  <c r="R60" i="11"/>
  <c r="Q60" i="11"/>
  <c r="P60" i="11"/>
  <c r="O60" i="11"/>
  <c r="M60" i="11"/>
  <c r="L60" i="11"/>
  <c r="S60" i="11"/>
  <c r="R59" i="11"/>
  <c r="Q59" i="11"/>
  <c r="P59" i="11"/>
  <c r="O59" i="11"/>
  <c r="M59" i="11"/>
  <c r="L59" i="11"/>
  <c r="H59" i="11"/>
  <c r="G59" i="11"/>
  <c r="N59" i="11" s="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E202" i="5"/>
  <c r="F94" i="5"/>
  <c r="E94" i="5"/>
  <c r="E162" i="47"/>
  <c r="E161" i="47"/>
  <c r="E160" i="47"/>
  <c r="E159" i="47"/>
  <c r="E158" i="47"/>
  <c r="H44" i="7"/>
  <c r="F44" i="7"/>
  <c r="E36" i="57"/>
  <c r="F36" i="57" s="1"/>
  <c r="E35" i="57"/>
  <c r="F35" i="57" s="1"/>
  <c r="Q152" i="60" l="1"/>
  <c r="R151" i="60"/>
  <c r="I100" i="8"/>
  <c r="H101" i="8"/>
  <c r="Q89" i="60"/>
  <c r="R88" i="60"/>
  <c r="H41" i="60"/>
  <c r="G42" i="60"/>
  <c r="H58" i="60"/>
  <c r="S63" i="11"/>
  <c r="N65" i="11"/>
  <c r="S59" i="11"/>
  <c r="N60" i="11"/>
  <c r="S64" i="11"/>
  <c r="S61" i="11"/>
  <c r="N62" i="11"/>
  <c r="F77" i="32"/>
  <c r="E77" i="32"/>
  <c r="N153" i="60" l="1"/>
  <c r="R152" i="60"/>
  <c r="H102" i="8"/>
  <c r="I101" i="8"/>
  <c r="R89" i="60"/>
  <c r="Q90" i="60"/>
  <c r="H42" i="60"/>
  <c r="G43" i="60"/>
  <c r="E196" i="44"/>
  <c r="F76" i="32"/>
  <c r="E76" i="32"/>
  <c r="F75" i="32"/>
  <c r="E75" i="32"/>
  <c r="E74" i="32"/>
  <c r="O153" i="60" l="1"/>
  <c r="N154" i="60"/>
  <c r="H103" i="8"/>
  <c r="I102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I103" i="8" l="1"/>
  <c r="H104" i="8"/>
  <c r="N155" i="60"/>
  <c r="O154" i="60"/>
  <c r="G45" i="60"/>
  <c r="H44" i="60"/>
  <c r="H60" i="60"/>
  <c r="G61" i="60"/>
  <c r="R91" i="60"/>
  <c r="Q92" i="60"/>
  <c r="E114" i="32"/>
  <c r="I104" i="8" l="1"/>
  <c r="H105" i="8"/>
  <c r="N156" i="60"/>
  <c r="O156" i="60" s="1"/>
  <c r="O155" i="60"/>
  <c r="H61" i="60"/>
  <c r="G62" i="60"/>
  <c r="G46" i="60"/>
  <c r="H46" i="60" s="1"/>
  <c r="H45" i="60"/>
  <c r="Q93" i="60"/>
  <c r="R92" i="60"/>
  <c r="E157" i="8"/>
  <c r="H106" i="8" l="1"/>
  <c r="I105" i="8"/>
  <c r="G63" i="60"/>
  <c r="H62" i="60"/>
  <c r="R93" i="60"/>
  <c r="Q94" i="60"/>
  <c r="F204" i="44"/>
  <c r="E204" i="44"/>
  <c r="J203" i="44"/>
  <c r="I203" i="44"/>
  <c r="H203" i="44"/>
  <c r="F203" i="44"/>
  <c r="E203" i="44"/>
  <c r="F202" i="44"/>
  <c r="E202" i="44"/>
  <c r="J201" i="44"/>
  <c r="I201" i="44"/>
  <c r="H201" i="44"/>
  <c r="G201" i="44"/>
  <c r="F201" i="44"/>
  <c r="E201" i="44"/>
  <c r="E200" i="44"/>
  <c r="H107" i="8" l="1"/>
  <c r="I107" i="8" s="1"/>
  <c r="I106" i="8"/>
  <c r="H63" i="60"/>
  <c r="Q95" i="60"/>
  <c r="R94" i="60"/>
  <c r="K201" i="5"/>
  <c r="J201" i="5"/>
  <c r="H201" i="5"/>
  <c r="G201" i="5"/>
  <c r="F201" i="5"/>
  <c r="E201" i="5"/>
  <c r="L200" i="5"/>
  <c r="K200" i="5"/>
  <c r="I200" i="5"/>
  <c r="E200" i="5"/>
  <c r="L199" i="5"/>
  <c r="K199" i="5"/>
  <c r="J199" i="5"/>
  <c r="I199" i="5"/>
  <c r="H199" i="5"/>
  <c r="G199" i="5"/>
  <c r="F199" i="5"/>
  <c r="E199" i="5"/>
  <c r="L198" i="5"/>
  <c r="K198" i="5"/>
  <c r="J198" i="5"/>
  <c r="I198" i="5"/>
  <c r="H198" i="5"/>
  <c r="G198" i="5"/>
  <c r="F198" i="5"/>
  <c r="E198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17" i="48"/>
  <c r="H117" i="48"/>
  <c r="G117" i="48"/>
  <c r="E117" i="48"/>
  <c r="I115" i="48"/>
  <c r="H115" i="48"/>
  <c r="G115" i="48"/>
  <c r="E115" i="48"/>
  <c r="I114" i="48"/>
  <c r="H114" i="48"/>
  <c r="G114" i="48"/>
  <c r="E114" i="48"/>
  <c r="F56" i="48"/>
  <c r="E56" i="48"/>
  <c r="F55" i="48"/>
  <c r="E55" i="48"/>
  <c r="F54" i="48"/>
  <c r="E54" i="48"/>
  <c r="F52" i="48"/>
  <c r="E52" i="48"/>
  <c r="F109" i="43"/>
  <c r="G109" i="43"/>
  <c r="H109" i="43"/>
  <c r="I109" i="43"/>
  <c r="H118" i="43"/>
  <c r="G118" i="43"/>
  <c r="I117" i="43"/>
  <c r="H117" i="43"/>
  <c r="G117" i="43"/>
  <c r="F117" i="43"/>
  <c r="E117" i="43"/>
  <c r="I116" i="43"/>
  <c r="H116" i="43"/>
  <c r="G116" i="43"/>
  <c r="F116" i="43"/>
  <c r="E116" i="43"/>
  <c r="I115" i="43"/>
  <c r="H115" i="43"/>
  <c r="G115" i="43"/>
  <c r="F115" i="43"/>
  <c r="R95" i="60" l="1"/>
  <c r="Q96" i="60"/>
  <c r="E53" i="20"/>
  <c r="F53" i="20"/>
  <c r="E28" i="57"/>
  <c r="F28" i="57" s="1"/>
  <c r="E54" i="20"/>
  <c r="E84" i="5"/>
  <c r="Q97" i="60" l="1"/>
  <c r="R96" i="60"/>
  <c r="E306" i="8"/>
  <c r="E307" i="8"/>
  <c r="E309" i="8"/>
  <c r="E310" i="8"/>
  <c r="E305" i="8"/>
  <c r="E155" i="8"/>
  <c r="E150" i="8"/>
  <c r="E156" i="8"/>
  <c r="E153" i="8"/>
  <c r="E154" i="8"/>
  <c r="E152" i="8"/>
  <c r="R97" i="60" l="1"/>
  <c r="Q98" i="60"/>
  <c r="F150" i="8"/>
  <c r="M63" i="7" l="1"/>
  <c r="L64" i="7"/>
  <c r="R98" i="60"/>
  <c r="Q99" i="60"/>
  <c r="F191" i="5"/>
  <c r="G191" i="5"/>
  <c r="H191" i="5"/>
  <c r="L65" i="7" l="1"/>
  <c r="M64" i="7"/>
  <c r="Q100" i="60"/>
  <c r="R99" i="60"/>
  <c r="E157" i="47"/>
  <c r="E156" i="47"/>
  <c r="E155" i="47"/>
  <c r="E154" i="47"/>
  <c r="E70" i="47"/>
  <c r="E69" i="47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S56" i="11"/>
  <c r="F56" i="11"/>
  <c r="E56" i="11"/>
  <c r="R55" i="11"/>
  <c r="Q55" i="11"/>
  <c r="P55" i="11"/>
  <c r="O55" i="11"/>
  <c r="M55" i="11"/>
  <c r="L55" i="11"/>
  <c r="N55" i="11"/>
  <c r="E55" i="11"/>
  <c r="F67" i="10"/>
  <c r="E67" i="10"/>
  <c r="F66" i="10"/>
  <c r="E66" i="10"/>
  <c r="F65" i="10"/>
  <c r="E65" i="10"/>
  <c r="F34" i="57"/>
  <c r="E34" i="57"/>
  <c r="E32" i="57"/>
  <c r="F32" i="57" s="1"/>
  <c r="E31" i="57"/>
  <c r="F31" i="57" s="1"/>
  <c r="E45" i="7"/>
  <c r="F45" i="7"/>
  <c r="G45" i="7"/>
  <c r="H45" i="7"/>
  <c r="I45" i="7"/>
  <c r="J45" i="7"/>
  <c r="K45" i="7"/>
  <c r="L45" i="7"/>
  <c r="M65" i="7" l="1"/>
  <c r="L66" i="7"/>
  <c r="L67" i="7" s="1"/>
  <c r="L68" i="7" s="1"/>
  <c r="L69" i="7" s="1"/>
  <c r="L70" i="7" s="1"/>
  <c r="M66" i="7"/>
  <c r="R100" i="60"/>
  <c r="Q101" i="60"/>
  <c r="N58" i="11"/>
  <c r="S57" i="11"/>
  <c r="N56" i="11"/>
  <c r="S55" i="11"/>
  <c r="M67" i="7" l="1"/>
  <c r="R101" i="60"/>
  <c r="Q102" i="60"/>
  <c r="G113" i="32"/>
  <c r="F113" i="32"/>
  <c r="H113" i="32"/>
  <c r="I113" i="32"/>
  <c r="J113" i="32"/>
  <c r="M68" i="7" l="1"/>
  <c r="R102" i="60"/>
  <c r="Q103" i="60"/>
  <c r="I61" i="45"/>
  <c r="E61" i="45"/>
  <c r="I60" i="45"/>
  <c r="E60" i="45"/>
  <c r="I59" i="45"/>
  <c r="E59" i="45"/>
  <c r="I58" i="45"/>
  <c r="E58" i="45"/>
  <c r="M70" i="7" l="1"/>
  <c r="M69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05" i="60" l="1"/>
  <c r="O104" i="60"/>
  <c r="F195" i="5"/>
  <c r="G195" i="5"/>
  <c r="H195" i="5"/>
  <c r="I195" i="5"/>
  <c r="J195" i="5"/>
  <c r="K195" i="5"/>
  <c r="L195" i="5"/>
  <c r="L197" i="5"/>
  <c r="K197" i="5"/>
  <c r="J197" i="5"/>
  <c r="I197" i="5"/>
  <c r="H197" i="5"/>
  <c r="G197" i="5"/>
  <c r="F197" i="5"/>
  <c r="E197" i="5"/>
  <c r="L196" i="5"/>
  <c r="K196" i="5"/>
  <c r="J196" i="5"/>
  <c r="I196" i="5"/>
  <c r="H196" i="5"/>
  <c r="G196" i="5"/>
  <c r="F196" i="5"/>
  <c r="E196" i="5"/>
  <c r="E195" i="5"/>
  <c r="F91" i="5"/>
  <c r="E91" i="5"/>
  <c r="F90" i="5"/>
  <c r="E90" i="5"/>
  <c r="E87" i="5"/>
  <c r="F310" i="8"/>
  <c r="F309" i="8"/>
  <c r="F307" i="8"/>
  <c r="F153" i="8"/>
  <c r="O105" i="60" l="1"/>
  <c r="N106" i="60"/>
  <c r="J117" i="32"/>
  <c r="I117" i="32"/>
  <c r="E69" i="32"/>
  <c r="F69" i="32"/>
  <c r="O106" i="60" l="1"/>
  <c r="N107" i="60"/>
  <c r="I113" i="48"/>
  <c r="H113" i="48"/>
  <c r="G113" i="48"/>
  <c r="E113" i="48"/>
  <c r="I112" i="48"/>
  <c r="H112" i="48"/>
  <c r="G112" i="48"/>
  <c r="E112" i="48"/>
  <c r="I111" i="48"/>
  <c r="H111" i="48"/>
  <c r="G111" i="48"/>
  <c r="E111" i="48"/>
  <c r="I110" i="48"/>
  <c r="H110" i="48"/>
  <c r="G110" i="48"/>
  <c r="E110" i="48"/>
  <c r="F51" i="48"/>
  <c r="E51" i="48"/>
  <c r="F50" i="48"/>
  <c r="E50" i="48"/>
  <c r="F49" i="48"/>
  <c r="E49" i="48"/>
  <c r="F48" i="48"/>
  <c r="E48" i="48"/>
  <c r="I114" i="43"/>
  <c r="H114" i="43"/>
  <c r="G114" i="43"/>
  <c r="F114" i="43"/>
  <c r="I110" i="43"/>
  <c r="H110" i="43"/>
  <c r="G110" i="43"/>
  <c r="F110" i="43"/>
  <c r="E110" i="43"/>
  <c r="O107" i="60" l="1"/>
  <c r="F303" i="8"/>
  <c r="E303" i="8"/>
  <c r="F304" i="8"/>
  <c r="E304" i="8"/>
  <c r="F148" i="8"/>
  <c r="O108" i="60" l="1"/>
  <c r="F149" i="8"/>
  <c r="O109" i="60" l="1"/>
  <c r="I53" i="45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J196" i="44"/>
  <c r="I196" i="44"/>
  <c r="H196" i="44"/>
  <c r="G196" i="44"/>
  <c r="F196" i="44"/>
  <c r="G75" i="44"/>
  <c r="G74" i="44"/>
  <c r="G73" i="44"/>
  <c r="F73" i="44"/>
  <c r="E73" i="44"/>
  <c r="G72" i="44"/>
  <c r="F72" i="44"/>
  <c r="G71" i="44"/>
  <c r="F71" i="44"/>
  <c r="E71" i="44"/>
  <c r="E190" i="5"/>
  <c r="F82" i="5"/>
  <c r="E82" i="5"/>
  <c r="F60" i="20"/>
  <c r="E60" i="20"/>
  <c r="F59" i="20"/>
  <c r="F58" i="20"/>
  <c r="E58" i="20"/>
  <c r="I112" i="32"/>
  <c r="F147" i="8"/>
  <c r="F145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10" i="32"/>
  <c r="I110" i="32"/>
  <c r="H110" i="32"/>
  <c r="G110" i="32"/>
  <c r="F110" i="32"/>
  <c r="E110" i="32"/>
  <c r="F61" i="32"/>
  <c r="E61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F30" i="57" s="1"/>
  <c r="O112" i="60" l="1"/>
  <c r="J116" i="32"/>
  <c r="I116" i="32"/>
  <c r="G115" i="32"/>
  <c r="F115" i="32"/>
  <c r="E115" i="32"/>
  <c r="F68" i="32"/>
  <c r="E68" i="32"/>
  <c r="F67" i="32"/>
  <c r="E67" i="32"/>
  <c r="F66" i="32"/>
  <c r="F65" i="32"/>
  <c r="E65" i="32"/>
  <c r="L93" i="37"/>
  <c r="L94" i="37"/>
  <c r="L95" i="37"/>
  <c r="M45" i="11"/>
  <c r="E29" i="57" l="1"/>
  <c r="F29" i="57" s="1"/>
  <c r="E57" i="45" l="1"/>
  <c r="E56" i="45"/>
  <c r="E55" i="45"/>
  <c r="E54" i="45"/>
  <c r="E53" i="45"/>
  <c r="F108" i="32"/>
  <c r="G108" i="32"/>
  <c r="H108" i="32"/>
  <c r="I108" i="32"/>
  <c r="J108" i="32"/>
  <c r="F142" i="8"/>
  <c r="R54" i="11" l="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N53" i="11"/>
  <c r="F53" i="11"/>
  <c r="E53" i="11"/>
  <c r="R52" i="11"/>
  <c r="Q52" i="11"/>
  <c r="P52" i="11"/>
  <c r="O52" i="11"/>
  <c r="M52" i="11"/>
  <c r="L52" i="11"/>
  <c r="H52" i="11"/>
  <c r="G52" i="11"/>
  <c r="N52" i="11" s="1"/>
  <c r="F52" i="11"/>
  <c r="E52" i="11"/>
  <c r="R51" i="11"/>
  <c r="Q51" i="11"/>
  <c r="P51" i="11"/>
  <c r="O51" i="11"/>
  <c r="M51" i="11"/>
  <c r="L51" i="11"/>
  <c r="H51" i="11"/>
  <c r="G51" i="11"/>
  <c r="N51" i="11" s="1"/>
  <c r="F51" i="11"/>
  <c r="E27" i="57"/>
  <c r="F27" i="57" s="1"/>
  <c r="J195" i="44"/>
  <c r="I195" i="44"/>
  <c r="H195" i="44"/>
  <c r="G195" i="44"/>
  <c r="F195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J191" i="44"/>
  <c r="I191" i="44"/>
  <c r="H191" i="44"/>
  <c r="G191" i="44"/>
  <c r="F191" i="44"/>
  <c r="E19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1" i="8"/>
  <c r="E151" i="8"/>
  <c r="E149" i="8"/>
  <c r="F41" i="8"/>
  <c r="E41" i="8"/>
  <c r="F40" i="8"/>
  <c r="E40" i="8"/>
  <c r="N54" i="11" l="1"/>
  <c r="S53" i="11"/>
  <c r="S51" i="11"/>
  <c r="S52" i="11"/>
  <c r="E298" i="8" l="1"/>
  <c r="E299" i="8"/>
  <c r="E300" i="8"/>
  <c r="E302" i="8"/>
  <c r="E297" i="8"/>
  <c r="L193" i="5" l="1"/>
  <c r="K193" i="5"/>
  <c r="J193" i="5"/>
  <c r="I193" i="5"/>
  <c r="H193" i="5"/>
  <c r="G193" i="5"/>
  <c r="F193" i="5"/>
  <c r="E193" i="5"/>
  <c r="L192" i="5"/>
  <c r="K192" i="5"/>
  <c r="J192" i="5"/>
  <c r="I192" i="5"/>
  <c r="E192" i="5"/>
  <c r="L191" i="5"/>
  <c r="K191" i="5"/>
  <c r="J191" i="5"/>
  <c r="I191" i="5"/>
  <c r="E191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09" i="48"/>
  <c r="I108" i="48"/>
  <c r="H108" i="48"/>
  <c r="G108" i="48"/>
  <c r="E108" i="48"/>
  <c r="I107" i="48"/>
  <c r="H107" i="48"/>
  <c r="G107" i="48"/>
  <c r="E107" i="48"/>
  <c r="I106" i="48"/>
  <c r="H106" i="48"/>
  <c r="G106" i="48"/>
  <c r="E106" i="48"/>
  <c r="I105" i="48"/>
  <c r="H105" i="48"/>
  <c r="G105" i="48"/>
  <c r="E105" i="48"/>
  <c r="J107" i="32"/>
  <c r="F47" i="48"/>
  <c r="E47" i="48"/>
  <c r="F46" i="48"/>
  <c r="E46" i="48"/>
  <c r="F45" i="48"/>
  <c r="E45" i="48"/>
  <c r="F44" i="48"/>
  <c r="E44" i="48"/>
  <c r="E153" i="47"/>
  <c r="E152" i="47"/>
  <c r="E151" i="47"/>
  <c r="E150" i="47"/>
  <c r="E66" i="47"/>
  <c r="E65" i="47"/>
  <c r="I108" i="43"/>
  <c r="H108" i="43"/>
  <c r="G108" i="43"/>
  <c r="F108" i="43"/>
  <c r="I107" i="43"/>
  <c r="H107" i="43"/>
  <c r="G107" i="43"/>
  <c r="F107" i="43"/>
  <c r="E107" i="43"/>
  <c r="I106" i="43"/>
  <c r="H106" i="43"/>
  <c r="G106" i="43"/>
  <c r="F106" i="43"/>
  <c r="E106" i="43"/>
  <c r="L182" i="5" l="1"/>
  <c r="L183" i="5"/>
  <c r="L184" i="5"/>
  <c r="L185" i="5"/>
  <c r="L186" i="5"/>
  <c r="L187" i="5"/>
  <c r="L188" i="5"/>
  <c r="L189" i="5"/>
  <c r="L181" i="5"/>
  <c r="E295" i="8" l="1"/>
  <c r="F144" i="8"/>
  <c r="F146" i="8"/>
  <c r="F298" i="8"/>
  <c r="F296" i="8"/>
  <c r="E296" i="8"/>
  <c r="F299" i="8"/>
  <c r="F297" i="8"/>
  <c r="F295" i="8"/>
  <c r="F300" i="8"/>
  <c r="F302" i="8"/>
  <c r="F31" i="7"/>
  <c r="J112" i="32"/>
  <c r="H112" i="32"/>
  <c r="G112" i="32"/>
  <c r="F112" i="32"/>
  <c r="E112" i="32"/>
  <c r="E57" i="47"/>
  <c r="E26" i="57" l="1"/>
  <c r="F26" i="57" s="1"/>
  <c r="E25" i="57"/>
  <c r="F25" i="57" s="1"/>
  <c r="E149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11" i="32"/>
  <c r="I111" i="32"/>
  <c r="H111" i="32"/>
  <c r="G111" i="32"/>
  <c r="F111" i="32"/>
  <c r="E111" i="32"/>
  <c r="J109" i="32"/>
  <c r="I109" i="32"/>
  <c r="H109" i="32"/>
  <c r="G109" i="32"/>
  <c r="F109" i="32"/>
  <c r="E109" i="32"/>
  <c r="F63" i="32"/>
  <c r="E63" i="32"/>
  <c r="F62" i="32"/>
  <c r="E62" i="32"/>
  <c r="F60" i="32"/>
  <c r="E60" i="32"/>
  <c r="M9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6" i="11"/>
  <c r="M48" i="11"/>
  <c r="M49" i="11"/>
  <c r="M50" i="11"/>
  <c r="O9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8" i="11"/>
  <c r="O49" i="11"/>
  <c r="O50" i="11"/>
  <c r="I48" i="45" l="1"/>
  <c r="I47" i="45"/>
  <c r="I46" i="45"/>
  <c r="H295" i="8" l="1"/>
  <c r="H296" i="8" s="1"/>
  <c r="H297" i="8" s="1"/>
  <c r="F294" i="8"/>
  <c r="F293" i="8"/>
  <c r="F282" i="8"/>
  <c r="F278" i="8"/>
  <c r="F277" i="8"/>
  <c r="F276" i="8"/>
  <c r="F275" i="8"/>
  <c r="F274" i="8"/>
  <c r="F272" i="8"/>
  <c r="F271" i="8"/>
  <c r="H270" i="8"/>
  <c r="H271" i="8" s="1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F270" i="8"/>
  <c r="F269" i="8"/>
  <c r="F268" i="8"/>
  <c r="F267" i="8"/>
  <c r="F266" i="8"/>
  <c r="F265" i="8"/>
  <c r="D263" i="8"/>
  <c r="D264" i="8" s="1"/>
  <c r="F264" i="8" s="1"/>
  <c r="F262" i="8"/>
  <c r="F261" i="8"/>
  <c r="F260" i="8"/>
  <c r="F259" i="8"/>
  <c r="F258" i="8"/>
  <c r="F257" i="8"/>
  <c r="D251" i="8"/>
  <c r="F251" i="8" s="1"/>
  <c r="F250" i="8"/>
  <c r="F249" i="8"/>
  <c r="D247" i="8"/>
  <c r="D248" i="8" s="1"/>
  <c r="F248" i="8" s="1"/>
  <c r="F246" i="8"/>
  <c r="D244" i="8"/>
  <c r="F243" i="8"/>
  <c r="F242" i="8"/>
  <c r="F241" i="8"/>
  <c r="F240" i="8"/>
  <c r="F239" i="8"/>
  <c r="F238" i="8"/>
  <c r="F237" i="8"/>
  <c r="F236" i="8"/>
  <c r="F235" i="8"/>
  <c r="F234" i="8"/>
  <c r="F233" i="8"/>
  <c r="D232" i="8"/>
  <c r="F232" i="8" s="1"/>
  <c r="F231" i="8"/>
  <c r="D227" i="8"/>
  <c r="D228" i="8" s="1"/>
  <c r="F226" i="8"/>
  <c r="F225" i="8"/>
  <c r="F224" i="8"/>
  <c r="F223" i="8"/>
  <c r="F222" i="8"/>
  <c r="E148" i="8"/>
  <c r="E147" i="8"/>
  <c r="E144" i="8"/>
  <c r="F39" i="8"/>
  <c r="E39" i="8"/>
  <c r="F38" i="8"/>
  <c r="F37" i="8"/>
  <c r="F36" i="8"/>
  <c r="E3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298" i="8" l="1"/>
  <c r="I297" i="8"/>
  <c r="D252" i="8"/>
  <c r="D253" i="8" s="1"/>
  <c r="D254" i="8" s="1"/>
  <c r="F247" i="8"/>
  <c r="F263" i="8"/>
  <c r="D229" i="8"/>
  <c r="F228" i="8"/>
  <c r="F244" i="8"/>
  <c r="F227" i="8"/>
  <c r="F50" i="20"/>
  <c r="E50" i="20"/>
  <c r="F49" i="20"/>
  <c r="I185" i="44"/>
  <c r="G185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04" i="48"/>
  <c r="H104" i="48"/>
  <c r="G104" i="48"/>
  <c r="E104" i="48"/>
  <c r="I102" i="48"/>
  <c r="H102" i="48"/>
  <c r="G102" i="48"/>
  <c r="E102" i="48"/>
  <c r="F43" i="48"/>
  <c r="E43" i="48"/>
  <c r="F42" i="48"/>
  <c r="E42" i="48"/>
  <c r="F41" i="48"/>
  <c r="E41" i="48"/>
  <c r="F39" i="48"/>
  <c r="E39" i="48"/>
  <c r="G186" i="5"/>
  <c r="H186" i="5"/>
  <c r="I186" i="5"/>
  <c r="J186" i="5"/>
  <c r="K186" i="5"/>
  <c r="K189" i="5"/>
  <c r="J189" i="5"/>
  <c r="I189" i="5"/>
  <c r="H189" i="5"/>
  <c r="G189" i="5"/>
  <c r="F189" i="5"/>
  <c r="E189" i="5"/>
  <c r="K188" i="5"/>
  <c r="J188" i="5"/>
  <c r="I188" i="5"/>
  <c r="H188" i="5"/>
  <c r="G188" i="5"/>
  <c r="F188" i="5"/>
  <c r="E188" i="5"/>
  <c r="K187" i="5"/>
  <c r="J187" i="5"/>
  <c r="I187" i="5"/>
  <c r="H187" i="5"/>
  <c r="G187" i="5"/>
  <c r="F187" i="5"/>
  <c r="E187" i="5"/>
  <c r="F186" i="5"/>
  <c r="E186" i="5"/>
  <c r="K185" i="5"/>
  <c r="J185" i="5"/>
  <c r="I185" i="5"/>
  <c r="H185" i="5"/>
  <c r="G185" i="5"/>
  <c r="F185" i="5"/>
  <c r="E185" i="5"/>
  <c r="K184" i="5"/>
  <c r="J184" i="5"/>
  <c r="I184" i="5"/>
  <c r="H184" i="5"/>
  <c r="G184" i="5"/>
  <c r="F184" i="5"/>
  <c r="F81" i="5"/>
  <c r="E81" i="5"/>
  <c r="F80" i="5"/>
  <c r="E80" i="5"/>
  <c r="F79" i="5"/>
  <c r="E79" i="5"/>
  <c r="F78" i="5"/>
  <c r="E148" i="47"/>
  <c r="E146" i="47"/>
  <c r="E145" i="47"/>
  <c r="E63" i="47"/>
  <c r="E62" i="47"/>
  <c r="E61" i="47"/>
  <c r="E60" i="47"/>
  <c r="E59" i="47"/>
  <c r="F181" i="5"/>
  <c r="I105" i="43"/>
  <c r="H105" i="43"/>
  <c r="G105" i="43"/>
  <c r="F105" i="43"/>
  <c r="I104" i="43"/>
  <c r="H104" i="43"/>
  <c r="G104" i="43"/>
  <c r="F104" i="43"/>
  <c r="E104" i="43"/>
  <c r="I103" i="43"/>
  <c r="H103" i="43"/>
  <c r="G103" i="43"/>
  <c r="F103" i="43"/>
  <c r="E103" i="43"/>
  <c r="I102" i="43"/>
  <c r="H102" i="43"/>
  <c r="G102" i="43"/>
  <c r="F102" i="43"/>
  <c r="I101" i="43"/>
  <c r="H101" i="43"/>
  <c r="G101" i="43"/>
  <c r="F101" i="43"/>
  <c r="E101" i="43"/>
  <c r="E23" i="57"/>
  <c r="F23" i="57" s="1"/>
  <c r="E18" i="57"/>
  <c r="F18" i="57" s="1"/>
  <c r="R50" i="11"/>
  <c r="Q50" i="11"/>
  <c r="P50" i="11"/>
  <c r="L50" i="11"/>
  <c r="S50" i="11"/>
  <c r="E50" i="11"/>
  <c r="R49" i="11"/>
  <c r="Q49" i="11"/>
  <c r="P49" i="11"/>
  <c r="L49" i="11"/>
  <c r="H49" i="11"/>
  <c r="G49" i="11"/>
  <c r="N49" i="11" s="1"/>
  <c r="F49" i="11"/>
  <c r="E49" i="11"/>
  <c r="R48" i="11"/>
  <c r="Q48" i="11"/>
  <c r="P48" i="11"/>
  <c r="L48" i="11"/>
  <c r="H48" i="11"/>
  <c r="G48" i="11"/>
  <c r="N48" i="11" s="1"/>
  <c r="F48" i="11"/>
  <c r="E48" i="11"/>
  <c r="D47" i="11"/>
  <c r="R46" i="11"/>
  <c r="Q46" i="11"/>
  <c r="P46" i="11"/>
  <c r="L46" i="11"/>
  <c r="H46" i="11"/>
  <c r="G46" i="11"/>
  <c r="S46" i="11" s="1"/>
  <c r="F46" i="11"/>
  <c r="E46" i="11"/>
  <c r="R45" i="11"/>
  <c r="Q45" i="11"/>
  <c r="P45" i="11"/>
  <c r="L45" i="11"/>
  <c r="H45" i="11"/>
  <c r="G45" i="11"/>
  <c r="S45" i="11" s="1"/>
  <c r="F45" i="11"/>
  <c r="E45" i="11"/>
  <c r="R44" i="11"/>
  <c r="Q44" i="11"/>
  <c r="P44" i="11"/>
  <c r="L44" i="11"/>
  <c r="H44" i="11"/>
  <c r="G44" i="11"/>
  <c r="N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R43" i="11"/>
  <c r="Q43" i="11"/>
  <c r="P43" i="11"/>
  <c r="L43" i="11"/>
  <c r="H43" i="11"/>
  <c r="G43" i="11"/>
  <c r="N43" i="11" s="1"/>
  <c r="F43" i="11"/>
  <c r="E43" i="11"/>
  <c r="R42" i="11"/>
  <c r="Q42" i="11"/>
  <c r="P42" i="11"/>
  <c r="L42" i="11"/>
  <c r="H42" i="11"/>
  <c r="G42" i="11"/>
  <c r="N42" i="11" s="1"/>
  <c r="F42" i="11"/>
  <c r="E42" i="11"/>
  <c r="R41" i="11"/>
  <c r="Q41" i="11"/>
  <c r="P41" i="11"/>
  <c r="L41" i="11"/>
  <c r="H41" i="11"/>
  <c r="G41" i="11"/>
  <c r="S41" i="11" s="1"/>
  <c r="F41" i="11"/>
  <c r="E41" i="11"/>
  <c r="H299" i="8" l="1"/>
  <c r="I298" i="8"/>
  <c r="F253" i="8"/>
  <c r="F252" i="8"/>
  <c r="M47" i="11"/>
  <c r="E47" i="11"/>
  <c r="H47" i="11"/>
  <c r="O47" i="11"/>
  <c r="S48" i="11"/>
  <c r="D255" i="8"/>
  <c r="F254" i="8"/>
  <c r="F229" i="8"/>
  <c r="D230" i="8"/>
  <c r="N50" i="11"/>
  <c r="S49" i="11"/>
  <c r="S44" i="11"/>
  <c r="L47" i="11"/>
  <c r="R47" i="11"/>
  <c r="P47" i="11"/>
  <c r="F47" i="11"/>
  <c r="Q47" i="11"/>
  <c r="G47" i="11"/>
  <c r="N45" i="11"/>
  <c r="N46" i="11"/>
  <c r="S43" i="11"/>
  <c r="N41" i="11"/>
  <c r="S42" i="11"/>
  <c r="H300" i="8" l="1"/>
  <c r="I299" i="8"/>
  <c r="F230" i="8"/>
  <c r="F255" i="8"/>
  <c r="D256" i="8"/>
  <c r="F256" i="8" s="1"/>
  <c r="S47" i="11"/>
  <c r="N47" i="11"/>
  <c r="E141" i="8"/>
  <c r="E140" i="8"/>
  <c r="E139" i="8"/>
  <c r="H301" i="8" l="1"/>
  <c r="I300" i="8"/>
  <c r="E22" i="57"/>
  <c r="F22" i="57" s="1"/>
  <c r="E137" i="47"/>
  <c r="E15" i="57"/>
  <c r="F15" i="57" s="1"/>
  <c r="H302" i="8" l="1"/>
  <c r="I301" i="8"/>
  <c r="H246" i="8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F180" i="44"/>
  <c r="F181" i="44"/>
  <c r="F182" i="44"/>
  <c r="F183" i="44"/>
  <c r="F184" i="44"/>
  <c r="F185" i="44"/>
  <c r="F186" i="44"/>
  <c r="F179" i="44"/>
  <c r="I302" i="8" l="1"/>
  <c r="H303" i="8"/>
  <c r="E58" i="56"/>
  <c r="F58" i="56" s="1"/>
  <c r="E56" i="56"/>
  <c r="F56" i="56" s="1"/>
  <c r="E21" i="57"/>
  <c r="E20" i="57"/>
  <c r="F20" i="57" s="1"/>
  <c r="I42" i="45"/>
  <c r="I40" i="45"/>
  <c r="I303" i="8" l="1"/>
  <c r="H304" i="8"/>
  <c r="H14" i="57"/>
  <c r="H15" i="57" s="1"/>
  <c r="H16" i="57" s="1"/>
  <c r="H17" i="57" s="1"/>
  <c r="H18" i="57" s="1"/>
  <c r="H19" i="57" s="1"/>
  <c r="H20" i="57" s="1"/>
  <c r="E13" i="57"/>
  <c r="F13" i="57" s="1"/>
  <c r="E14" i="57"/>
  <c r="F14" i="57" s="1"/>
  <c r="E16" i="57"/>
  <c r="F16" i="57" s="1"/>
  <c r="E17" i="57"/>
  <c r="F17" i="57" s="1"/>
  <c r="E19" i="57"/>
  <c r="F19" i="57" s="1"/>
  <c r="I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04" i="8" l="1"/>
  <c r="H305" i="8"/>
  <c r="H21" i="57"/>
  <c r="I20" i="57"/>
  <c r="I14" i="57"/>
  <c r="G176" i="5"/>
  <c r="H176" i="5" s="1"/>
  <c r="I176" i="5" s="1"/>
  <c r="J176" i="5" s="1"/>
  <c r="K176" i="5" s="1"/>
  <c r="L176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06" i="8" l="1"/>
  <c r="I305" i="8"/>
  <c r="I21" i="57"/>
  <c r="H22" i="57"/>
  <c r="I15" i="57"/>
  <c r="I44" i="45"/>
  <c r="E48" i="45"/>
  <c r="E47" i="45"/>
  <c r="E46" i="45"/>
  <c r="E45" i="45"/>
  <c r="E44" i="45"/>
  <c r="I43" i="45"/>
  <c r="E43" i="45"/>
  <c r="E42" i="45"/>
  <c r="I100" i="48"/>
  <c r="H100" i="48"/>
  <c r="G100" i="48"/>
  <c r="E100" i="48"/>
  <c r="I99" i="48"/>
  <c r="G99" i="48"/>
  <c r="I98" i="48"/>
  <c r="H98" i="48"/>
  <c r="G98" i="48"/>
  <c r="E98" i="48"/>
  <c r="I97" i="48"/>
  <c r="H97" i="48"/>
  <c r="G97" i="48"/>
  <c r="E97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4" i="47"/>
  <c r="E143" i="47"/>
  <c r="E142" i="47"/>
  <c r="E58" i="47"/>
  <c r="E56" i="47"/>
  <c r="E55" i="47"/>
  <c r="E54" i="47"/>
  <c r="I306" i="8" l="1"/>
  <c r="H307" i="8"/>
  <c r="I22" i="57"/>
  <c r="H23" i="57"/>
  <c r="I16" i="57"/>
  <c r="F60" i="44"/>
  <c r="G60" i="44"/>
  <c r="F54" i="44"/>
  <c r="G54" i="44"/>
  <c r="H103" i="32"/>
  <c r="I103" i="32"/>
  <c r="J103" i="32"/>
  <c r="F107" i="32"/>
  <c r="E107" i="32"/>
  <c r="J106" i="32"/>
  <c r="I106" i="32"/>
  <c r="H106" i="32"/>
  <c r="G106" i="32"/>
  <c r="F106" i="32"/>
  <c r="E106" i="32"/>
  <c r="J105" i="32"/>
  <c r="I105" i="32"/>
  <c r="H105" i="32"/>
  <c r="G105" i="32"/>
  <c r="F105" i="32"/>
  <c r="E105" i="32"/>
  <c r="G103" i="32"/>
  <c r="F103" i="32"/>
  <c r="E103" i="32"/>
  <c r="J102" i="32"/>
  <c r="G102" i="32"/>
  <c r="F102" i="32"/>
  <c r="E102" i="32"/>
  <c r="F58" i="32"/>
  <c r="E58" i="32"/>
  <c r="F57" i="32"/>
  <c r="E57" i="32"/>
  <c r="F56" i="32"/>
  <c r="E56" i="32"/>
  <c r="F55" i="32"/>
  <c r="E55" i="32"/>
  <c r="J186" i="44"/>
  <c r="I186" i="44"/>
  <c r="H186" i="44"/>
  <c r="G186" i="44"/>
  <c r="J185" i="44"/>
  <c r="H185" i="44"/>
  <c r="E185" i="44"/>
  <c r="J184" i="44"/>
  <c r="I184" i="44"/>
  <c r="H184" i="44"/>
  <c r="G184" i="44"/>
  <c r="E184" i="44"/>
  <c r="E183" i="44"/>
  <c r="G61" i="44"/>
  <c r="F61" i="44"/>
  <c r="E61" i="44"/>
  <c r="E60" i="44"/>
  <c r="G59" i="44"/>
  <c r="F59" i="44"/>
  <c r="E59" i="44"/>
  <c r="G58" i="44"/>
  <c r="F58" i="44"/>
  <c r="E58" i="44"/>
  <c r="E181" i="5"/>
  <c r="K183" i="5"/>
  <c r="J183" i="5"/>
  <c r="I183" i="5"/>
  <c r="E183" i="5"/>
  <c r="K182" i="5"/>
  <c r="J182" i="5"/>
  <c r="I182" i="5"/>
  <c r="H182" i="5"/>
  <c r="E182" i="5"/>
  <c r="G181" i="5"/>
  <c r="H181" i="5" s="1"/>
  <c r="G175" i="5"/>
  <c r="H175" i="5" s="1"/>
  <c r="I175" i="5" s="1"/>
  <c r="J175" i="5" s="1"/>
  <c r="K175" i="5" s="1"/>
  <c r="L175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100" i="43"/>
  <c r="H100" i="43"/>
  <c r="G100" i="43"/>
  <c r="F100" i="43"/>
  <c r="E100" i="43"/>
  <c r="I99" i="43"/>
  <c r="H99" i="43"/>
  <c r="G99" i="43"/>
  <c r="F99" i="43"/>
  <c r="E99" i="43"/>
  <c r="I98" i="43"/>
  <c r="H98" i="43"/>
  <c r="G98" i="43"/>
  <c r="F98" i="43"/>
  <c r="E98" i="43"/>
  <c r="I97" i="43"/>
  <c r="H97" i="43"/>
  <c r="G97" i="43"/>
  <c r="F97" i="43"/>
  <c r="E97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308" i="8" l="1"/>
  <c r="I307" i="8"/>
  <c r="H24" i="57"/>
  <c r="I23" i="57"/>
  <c r="I17" i="57"/>
  <c r="I308" i="8" l="1"/>
  <c r="H309" i="8"/>
  <c r="I24" i="57"/>
  <c r="H25" i="57"/>
  <c r="I19" i="57"/>
  <c r="I18" i="57"/>
  <c r="H87" i="37"/>
  <c r="H57" i="43"/>
  <c r="H56" i="43"/>
  <c r="E57" i="43"/>
  <c r="E56" i="43"/>
  <c r="L174" i="5"/>
  <c r="K174" i="5"/>
  <c r="J174" i="5"/>
  <c r="I174" i="5"/>
  <c r="H174" i="5"/>
  <c r="G174" i="5"/>
  <c r="F174" i="5"/>
  <c r="E174" i="5"/>
  <c r="L180" i="5"/>
  <c r="K180" i="5"/>
  <c r="J180" i="5"/>
  <c r="I180" i="5"/>
  <c r="H180" i="5"/>
  <c r="G180" i="5"/>
  <c r="F180" i="5"/>
  <c r="E180" i="5"/>
  <c r="L179" i="5"/>
  <c r="K179" i="5"/>
  <c r="J179" i="5"/>
  <c r="I179" i="5"/>
  <c r="H179" i="5"/>
  <c r="G179" i="5"/>
  <c r="F179" i="5"/>
  <c r="E179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09" i="8" l="1"/>
  <c r="H310" i="8"/>
  <c r="H222" i="8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I222" i="8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H26" i="57"/>
  <c r="I25" i="57"/>
  <c r="F43" i="37"/>
  <c r="E43" i="37"/>
  <c r="F42" i="37"/>
  <c r="E42" i="37"/>
  <c r="J182" i="44"/>
  <c r="I182" i="44"/>
  <c r="H182" i="44"/>
  <c r="G182" i="44"/>
  <c r="E182" i="44"/>
  <c r="J181" i="44"/>
  <c r="I181" i="44"/>
  <c r="H181" i="44"/>
  <c r="G181" i="44"/>
  <c r="E181" i="44"/>
  <c r="G57" i="44"/>
  <c r="F57" i="44"/>
  <c r="E57" i="44"/>
  <c r="H311" i="8" l="1"/>
  <c r="I310" i="8"/>
  <c r="I26" i="57"/>
  <c r="H27" i="57"/>
  <c r="I96" i="48"/>
  <c r="H96" i="48"/>
  <c r="G96" i="48"/>
  <c r="E96" i="48"/>
  <c r="I95" i="48"/>
  <c r="H95" i="48"/>
  <c r="G95" i="48"/>
  <c r="E95" i="48"/>
  <c r="E28" i="48"/>
  <c r="F28" i="48"/>
  <c r="E48" i="32"/>
  <c r="F48" i="32"/>
  <c r="I311" i="8" l="1"/>
  <c r="H312" i="8"/>
  <c r="I27" i="57"/>
  <c r="F26" i="8"/>
  <c r="M83" i="37"/>
  <c r="E83" i="37"/>
  <c r="N83" i="37" s="1"/>
  <c r="I96" i="43"/>
  <c r="H96" i="43"/>
  <c r="G96" i="43"/>
  <c r="F96" i="43"/>
  <c r="E96" i="43"/>
  <c r="E55" i="43"/>
  <c r="F35" i="37"/>
  <c r="F25" i="48"/>
  <c r="E25" i="48"/>
  <c r="I312" i="8" l="1"/>
  <c r="H313" i="8"/>
  <c r="I28" i="57"/>
  <c r="H29" i="57"/>
  <c r="F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2" i="43"/>
  <c r="E93" i="43"/>
  <c r="F93" i="43"/>
  <c r="G93" i="43"/>
  <c r="H93" i="43"/>
  <c r="I93" i="43"/>
  <c r="E94" i="43"/>
  <c r="F94" i="43"/>
  <c r="G94" i="43"/>
  <c r="H94" i="43"/>
  <c r="I94" i="43"/>
  <c r="E95" i="43"/>
  <c r="F95" i="43"/>
  <c r="G95" i="43"/>
  <c r="H95" i="43"/>
  <c r="I95" i="43"/>
  <c r="I92" i="43"/>
  <c r="H92" i="43"/>
  <c r="G92" i="43"/>
  <c r="F92" i="43"/>
  <c r="E92" i="43"/>
  <c r="I91" i="43"/>
  <c r="H91" i="43"/>
  <c r="G91" i="43"/>
  <c r="F91" i="43"/>
  <c r="E91" i="43"/>
  <c r="I90" i="43"/>
  <c r="H90" i="43"/>
  <c r="G90" i="43"/>
  <c r="H89" i="43"/>
  <c r="G89" i="43"/>
  <c r="E89" i="43"/>
  <c r="I88" i="43"/>
  <c r="H88" i="43"/>
  <c r="G88" i="43"/>
  <c r="F88" i="43"/>
  <c r="E88" i="43"/>
  <c r="D87" i="43"/>
  <c r="I87" i="43" s="1"/>
  <c r="I86" i="43"/>
  <c r="H86" i="43"/>
  <c r="G86" i="43"/>
  <c r="F86" i="43"/>
  <c r="E86" i="43"/>
  <c r="I85" i="43"/>
  <c r="H85" i="43"/>
  <c r="G85" i="43"/>
  <c r="F85" i="43"/>
  <c r="K84" i="43"/>
  <c r="K85" i="43" s="1"/>
  <c r="K86" i="43" s="1"/>
  <c r="K87" i="43" s="1"/>
  <c r="K88" i="43" s="1"/>
  <c r="K89" i="43" s="1"/>
  <c r="K90" i="43" s="1"/>
  <c r="K91" i="43" s="1"/>
  <c r="K93" i="43" s="1"/>
  <c r="K94" i="43" s="1"/>
  <c r="K95" i="43" s="1"/>
  <c r="I84" i="43"/>
  <c r="H84" i="43"/>
  <c r="G84" i="43"/>
  <c r="F84" i="43"/>
  <c r="E84" i="43"/>
  <c r="I83" i="43"/>
  <c r="H83" i="43"/>
  <c r="G83" i="43"/>
  <c r="F83" i="43"/>
  <c r="E83" i="43"/>
  <c r="I82" i="43"/>
  <c r="H82" i="43"/>
  <c r="G82" i="43"/>
  <c r="F82" i="43"/>
  <c r="E82" i="43"/>
  <c r="I81" i="43"/>
  <c r="H81" i="43"/>
  <c r="G81" i="43"/>
  <c r="F81" i="43"/>
  <c r="E81" i="43"/>
  <c r="K80" i="43"/>
  <c r="K81" i="43" s="1"/>
  <c r="K82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K77" i="43"/>
  <c r="K78" i="43" s="1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D69" i="43"/>
  <c r="H69" i="43" s="1"/>
  <c r="I68" i="43"/>
  <c r="H68" i="43"/>
  <c r="G68" i="43"/>
  <c r="F68" i="43"/>
  <c r="E68" i="43"/>
  <c r="I67" i="43"/>
  <c r="H67" i="43"/>
  <c r="G67" i="43"/>
  <c r="F67" i="43"/>
  <c r="E67" i="43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E51" i="43"/>
  <c r="R40" i="11"/>
  <c r="Q40" i="11"/>
  <c r="P40" i="11"/>
  <c r="L40" i="11"/>
  <c r="H40" i="11"/>
  <c r="G40" i="11"/>
  <c r="S40" i="11" s="1"/>
  <c r="F40" i="11"/>
  <c r="E40" i="11"/>
  <c r="R39" i="11"/>
  <c r="Q39" i="11"/>
  <c r="P39" i="11"/>
  <c r="L39" i="11"/>
  <c r="H39" i="11"/>
  <c r="G39" i="11"/>
  <c r="N39" i="11" s="1"/>
  <c r="F39" i="11"/>
  <c r="E39" i="11"/>
  <c r="R38" i="11"/>
  <c r="Q38" i="11"/>
  <c r="P38" i="11"/>
  <c r="L38" i="11"/>
  <c r="H38" i="11"/>
  <c r="G38" i="11"/>
  <c r="N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01" i="32"/>
  <c r="G101" i="32"/>
  <c r="F101" i="32"/>
  <c r="E101" i="32"/>
  <c r="J100" i="32"/>
  <c r="G100" i="32"/>
  <c r="F100" i="32"/>
  <c r="E100" i="32"/>
  <c r="J99" i="32"/>
  <c r="G99" i="32"/>
  <c r="F99" i="32"/>
  <c r="E99" i="32"/>
  <c r="F54" i="32"/>
  <c r="E54" i="32"/>
  <c r="F53" i="32"/>
  <c r="E53" i="32"/>
  <c r="F52" i="32"/>
  <c r="E52" i="32"/>
  <c r="F51" i="32"/>
  <c r="E51" i="32"/>
  <c r="E137" i="8"/>
  <c r="F29" i="8"/>
  <c r="E29" i="8"/>
  <c r="F28" i="8"/>
  <c r="F27" i="8"/>
  <c r="J180" i="44"/>
  <c r="I180" i="44"/>
  <c r="H180" i="44"/>
  <c r="G180" i="44"/>
  <c r="E180" i="44"/>
  <c r="J179" i="44"/>
  <c r="I179" i="44"/>
  <c r="H179" i="44"/>
  <c r="G179" i="44"/>
  <c r="E17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L177" i="5"/>
  <c r="K177" i="5"/>
  <c r="J177" i="5"/>
  <c r="I177" i="5"/>
  <c r="H177" i="5"/>
  <c r="G177" i="5"/>
  <c r="F177" i="5"/>
  <c r="E177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94" i="48"/>
  <c r="G94" i="48"/>
  <c r="E94" i="48"/>
  <c r="I93" i="48"/>
  <c r="H93" i="48"/>
  <c r="G93" i="48"/>
  <c r="E93" i="48"/>
  <c r="I92" i="48"/>
  <c r="H92" i="48"/>
  <c r="G92" i="48"/>
  <c r="E92" i="48"/>
  <c r="F32" i="48"/>
  <c r="E32" i="48"/>
  <c r="F30" i="48"/>
  <c r="E53" i="47"/>
  <c r="E52" i="47"/>
  <c r="E51" i="47"/>
  <c r="I313" i="8" l="1"/>
  <c r="I29" i="57"/>
  <c r="H30" i="57"/>
  <c r="K96" i="43"/>
  <c r="K97" i="43" s="1"/>
  <c r="L95" i="43"/>
  <c r="L94" i="43"/>
  <c r="L93" i="43"/>
  <c r="F69" i="43"/>
  <c r="G87" i="43"/>
  <c r="G69" i="43"/>
  <c r="I69" i="43"/>
  <c r="D70" i="43"/>
  <c r="G70" i="43" s="1"/>
  <c r="E69" i="43"/>
  <c r="H87" i="43"/>
  <c r="N40" i="11"/>
  <c r="S39" i="11"/>
  <c r="S38" i="11"/>
  <c r="F31" i="48"/>
  <c r="E30" i="48"/>
  <c r="I30" i="57" l="1"/>
  <c r="H31" i="57"/>
  <c r="L96" i="43"/>
  <c r="K98" i="43"/>
  <c r="L97" i="43"/>
  <c r="H70" i="43"/>
  <c r="I70" i="43"/>
  <c r="D71" i="43"/>
  <c r="G71" i="43" s="1"/>
  <c r="E70" i="43"/>
  <c r="F70" i="43"/>
  <c r="E31" i="48"/>
  <c r="H32" i="57" l="1"/>
  <c r="I31" i="57"/>
  <c r="K99" i="43"/>
  <c r="L98" i="43"/>
  <c r="H71" i="43"/>
  <c r="I71" i="43"/>
  <c r="F71" i="43"/>
  <c r="E71" i="43"/>
  <c r="E53" i="43"/>
  <c r="E54" i="43"/>
  <c r="E48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I32" i="57" l="1"/>
  <c r="H33" i="57"/>
  <c r="K100" i="43"/>
  <c r="L99" i="43"/>
  <c r="E134" i="8"/>
  <c r="F133" i="8"/>
  <c r="E133" i="8"/>
  <c r="F132" i="8"/>
  <c r="E132" i="8"/>
  <c r="E52" i="43"/>
  <c r="R37" i="11"/>
  <c r="Q37" i="11"/>
  <c r="P37" i="11"/>
  <c r="L37" i="11"/>
  <c r="H37" i="11"/>
  <c r="G37" i="11"/>
  <c r="S37" i="11" s="1"/>
  <c r="F37" i="11"/>
  <c r="E37" i="11"/>
  <c r="R36" i="11"/>
  <c r="Q36" i="11"/>
  <c r="P36" i="11"/>
  <c r="L36" i="11"/>
  <c r="H36" i="11"/>
  <c r="G36" i="11"/>
  <c r="S36" i="11" s="1"/>
  <c r="F36" i="11"/>
  <c r="E36" i="11"/>
  <c r="R35" i="11"/>
  <c r="Q35" i="11"/>
  <c r="P35" i="11"/>
  <c r="L35" i="11"/>
  <c r="H35" i="11"/>
  <c r="G35" i="11"/>
  <c r="S35" i="11" s="1"/>
  <c r="F35" i="11"/>
  <c r="E35" i="11"/>
  <c r="R34" i="11"/>
  <c r="Q34" i="11"/>
  <c r="P34" i="11"/>
  <c r="L34" i="11"/>
  <c r="H34" i="11"/>
  <c r="G34" i="11"/>
  <c r="S34" i="11" s="1"/>
  <c r="F34" i="11"/>
  <c r="E34" i="11"/>
  <c r="H32" i="11"/>
  <c r="H33" i="11"/>
  <c r="R33" i="11"/>
  <c r="Q33" i="11"/>
  <c r="P33" i="11"/>
  <c r="L33" i="11"/>
  <c r="G33" i="11"/>
  <c r="N33" i="11" s="1"/>
  <c r="F33" i="11"/>
  <c r="E33" i="11"/>
  <c r="J98" i="32"/>
  <c r="G98" i="32"/>
  <c r="F98" i="32"/>
  <c r="E98" i="32"/>
  <c r="F50" i="32"/>
  <c r="E50" i="32"/>
  <c r="F49" i="32"/>
  <c r="E49" i="32"/>
  <c r="H34" i="57" l="1"/>
  <c r="I33" i="57"/>
  <c r="K101" i="43"/>
  <c r="L100" i="43"/>
  <c r="N37" i="11"/>
  <c r="N36" i="11"/>
  <c r="N35" i="11"/>
  <c r="N34" i="11"/>
  <c r="S33" i="11"/>
  <c r="I34" i="57" l="1"/>
  <c r="H35" i="57"/>
  <c r="K102" i="43"/>
  <c r="L101" i="43"/>
  <c r="E50" i="47"/>
  <c r="E49" i="47"/>
  <c r="E48" i="47"/>
  <c r="E47" i="47"/>
  <c r="F47" i="32"/>
  <c r="E47" i="32"/>
  <c r="E97" i="32"/>
  <c r="J97" i="32"/>
  <c r="F97" i="32"/>
  <c r="J96" i="32"/>
  <c r="G96" i="32"/>
  <c r="F96" i="32"/>
  <c r="E96" i="32"/>
  <c r="J95" i="32"/>
  <c r="G95" i="32"/>
  <c r="F95" i="32"/>
  <c r="E95" i="32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J175" i="44"/>
  <c r="I175" i="44"/>
  <c r="H175" i="44"/>
  <c r="G175" i="44"/>
  <c r="F175" i="44"/>
  <c r="E17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170" i="5"/>
  <c r="G170" i="5"/>
  <c r="H170" i="5"/>
  <c r="F171" i="5"/>
  <c r="G171" i="5"/>
  <c r="H171" i="5"/>
  <c r="F172" i="5"/>
  <c r="G172" i="5"/>
  <c r="H172" i="5"/>
  <c r="F173" i="5"/>
  <c r="G173" i="5"/>
  <c r="H173" i="5"/>
  <c r="L173" i="5"/>
  <c r="K173" i="5"/>
  <c r="J173" i="5"/>
  <c r="I173" i="5"/>
  <c r="E173" i="5"/>
  <c r="L172" i="5"/>
  <c r="K172" i="5"/>
  <c r="J172" i="5"/>
  <c r="I172" i="5"/>
  <c r="E172" i="5"/>
  <c r="L171" i="5"/>
  <c r="K171" i="5"/>
  <c r="J171" i="5"/>
  <c r="I171" i="5"/>
  <c r="E171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1" i="48"/>
  <c r="H91" i="48"/>
  <c r="G91" i="48"/>
  <c r="E91" i="48"/>
  <c r="I90" i="48"/>
  <c r="H90" i="48"/>
  <c r="G90" i="48"/>
  <c r="F90" i="48"/>
  <c r="E90" i="48"/>
  <c r="I89" i="48"/>
  <c r="H89" i="48"/>
  <c r="G89" i="48"/>
  <c r="I88" i="48"/>
  <c r="H88" i="48"/>
  <c r="G88" i="48"/>
  <c r="F29" i="48"/>
  <c r="E29" i="48"/>
  <c r="E26" i="48"/>
  <c r="E49" i="43"/>
  <c r="I35" i="57" l="1"/>
  <c r="H36" i="57"/>
  <c r="K103" i="43"/>
  <c r="L102" i="43"/>
  <c r="F42" i="32"/>
  <c r="E42" i="32"/>
  <c r="H37" i="57" l="1"/>
  <c r="I36" i="57"/>
  <c r="K104" i="43"/>
  <c r="L103" i="43"/>
  <c r="E85" i="48"/>
  <c r="F85" i="48"/>
  <c r="G85" i="48"/>
  <c r="H85" i="48"/>
  <c r="I85" i="48"/>
  <c r="I37" i="57" l="1"/>
  <c r="H38" i="57"/>
  <c r="K105" i="43"/>
  <c r="L104" i="43"/>
  <c r="F166" i="5"/>
  <c r="G166" i="5"/>
  <c r="I38" i="57" l="1"/>
  <c r="H39" i="57"/>
  <c r="K106" i="43"/>
  <c r="L105" i="43"/>
  <c r="F16" i="8"/>
  <c r="H27" i="11"/>
  <c r="G27" i="11"/>
  <c r="F27" i="11"/>
  <c r="E27" i="11"/>
  <c r="E40" i="32"/>
  <c r="F40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H40" i="57" l="1"/>
  <c r="I39" i="57"/>
  <c r="K107" i="43"/>
  <c r="L106" i="43"/>
  <c r="I29" i="45"/>
  <c r="I40" i="57" l="1"/>
  <c r="H41" i="57"/>
  <c r="L107" i="43"/>
  <c r="K108" i="43"/>
  <c r="K109" i="43" s="1"/>
  <c r="E35" i="45"/>
  <c r="E34" i="45"/>
  <c r="E33" i="45"/>
  <c r="I32" i="45"/>
  <c r="E32" i="45"/>
  <c r="H42" i="57" l="1"/>
  <c r="I41" i="57"/>
  <c r="L109" i="43"/>
  <c r="K110" i="43"/>
  <c r="L108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R32" i="11"/>
  <c r="Q32" i="11"/>
  <c r="P32" i="11"/>
  <c r="L32" i="11"/>
  <c r="G32" i="11"/>
  <c r="S32" i="11" s="1"/>
  <c r="F32" i="11"/>
  <c r="E32" i="11"/>
  <c r="R31" i="11"/>
  <c r="Q31" i="11"/>
  <c r="P31" i="11"/>
  <c r="L31" i="11"/>
  <c r="H31" i="11"/>
  <c r="G31" i="11"/>
  <c r="N31" i="11" s="1"/>
  <c r="F31" i="11"/>
  <c r="E31" i="11"/>
  <c r="R30" i="11"/>
  <c r="Q30" i="11"/>
  <c r="P30" i="11"/>
  <c r="L30" i="11"/>
  <c r="H30" i="11"/>
  <c r="G30" i="11"/>
  <c r="S30" i="11" s="1"/>
  <c r="F30" i="11"/>
  <c r="E30" i="11"/>
  <c r="R29" i="11"/>
  <c r="Q29" i="11"/>
  <c r="P29" i="11"/>
  <c r="L29" i="11"/>
  <c r="H29" i="11"/>
  <c r="G29" i="11"/>
  <c r="S29" i="11" s="1"/>
  <c r="F29" i="11"/>
  <c r="E29" i="11"/>
  <c r="F21" i="11"/>
  <c r="E47" i="43"/>
  <c r="E46" i="43"/>
  <c r="E45" i="43"/>
  <c r="E14" i="8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I42" i="57" l="1"/>
  <c r="H43" i="57"/>
  <c r="K111" i="43"/>
  <c r="L110" i="43"/>
  <c r="K38" i="45"/>
  <c r="K39" i="45" s="1"/>
  <c r="K40" i="45" s="1"/>
  <c r="K41" i="45" s="1"/>
  <c r="K42" i="45" s="1"/>
  <c r="S31" i="11"/>
  <c r="N32" i="11"/>
  <c r="N30" i="11"/>
  <c r="N29" i="1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1" i="8"/>
  <c r="E131" i="8"/>
  <c r="E130" i="8"/>
  <c r="E129" i="8"/>
  <c r="E128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6" i="32"/>
  <c r="E46" i="32"/>
  <c r="F45" i="32"/>
  <c r="E45" i="32"/>
  <c r="F44" i="32"/>
  <c r="E44" i="32"/>
  <c r="F39" i="32"/>
  <c r="F127" i="8"/>
  <c r="E127" i="8"/>
  <c r="E126" i="8"/>
  <c r="F174" i="44"/>
  <c r="E17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H44" i="57" l="1"/>
  <c r="I43" i="57"/>
  <c r="L111" i="43"/>
  <c r="K112" i="43"/>
  <c r="E26" i="5"/>
  <c r="F26" i="5"/>
  <c r="D27" i="5"/>
  <c r="E13" i="5"/>
  <c r="F13" i="5"/>
  <c r="F19" i="5"/>
  <c r="E19" i="5"/>
  <c r="E170" i="5"/>
  <c r="L169" i="5"/>
  <c r="K169" i="5"/>
  <c r="J169" i="5"/>
  <c r="I169" i="5"/>
  <c r="E169" i="5"/>
  <c r="L168" i="5"/>
  <c r="K168" i="5"/>
  <c r="J168" i="5"/>
  <c r="I168" i="5"/>
  <c r="H168" i="5"/>
  <c r="G168" i="5"/>
  <c r="F168" i="5"/>
  <c r="E168" i="5"/>
  <c r="L167" i="5"/>
  <c r="K167" i="5"/>
  <c r="J167" i="5"/>
  <c r="I167" i="5"/>
  <c r="E167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87" i="48"/>
  <c r="H87" i="48"/>
  <c r="G87" i="48"/>
  <c r="E87" i="48"/>
  <c r="I86" i="48"/>
  <c r="H86" i="48"/>
  <c r="G86" i="48"/>
  <c r="F86" i="48"/>
  <c r="E86" i="48"/>
  <c r="I44" i="57" l="1"/>
  <c r="H45" i="57"/>
  <c r="L112" i="43"/>
  <c r="K113" i="43"/>
  <c r="F27" i="5"/>
  <c r="E27" i="5"/>
  <c r="I9" i="7"/>
  <c r="J9" i="7"/>
  <c r="G37" i="44"/>
  <c r="F36" i="32"/>
  <c r="L166" i="5"/>
  <c r="K166" i="5"/>
  <c r="J166" i="5"/>
  <c r="I166" i="5"/>
  <c r="H166" i="5"/>
  <c r="E166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28" i="11"/>
  <c r="Q28" i="11"/>
  <c r="P28" i="11"/>
  <c r="L28" i="11"/>
  <c r="H28" i="11"/>
  <c r="G28" i="11"/>
  <c r="S28" i="11" s="1"/>
  <c r="F28" i="11"/>
  <c r="E28" i="11"/>
  <c r="R27" i="11"/>
  <c r="Q27" i="11"/>
  <c r="P27" i="11"/>
  <c r="L27" i="11"/>
  <c r="N27" i="11"/>
  <c r="R26" i="11"/>
  <c r="Q26" i="11"/>
  <c r="P26" i="11"/>
  <c r="L26" i="11"/>
  <c r="H26" i="11"/>
  <c r="G26" i="11"/>
  <c r="S26" i="11" s="1"/>
  <c r="F26" i="11"/>
  <c r="E26" i="11"/>
  <c r="R25" i="11"/>
  <c r="Q25" i="11"/>
  <c r="P25" i="11"/>
  <c r="L25" i="11"/>
  <c r="H25" i="11"/>
  <c r="G25" i="11"/>
  <c r="N25" i="11" s="1"/>
  <c r="F25" i="11"/>
  <c r="E25" i="11"/>
  <c r="R24" i="11"/>
  <c r="Q24" i="11"/>
  <c r="P24" i="11"/>
  <c r="L24" i="11"/>
  <c r="H24" i="11"/>
  <c r="G24" i="11"/>
  <c r="N24" i="11" s="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4" i="43"/>
  <c r="F125" i="8"/>
  <c r="E125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L165" i="5"/>
  <c r="K165" i="5"/>
  <c r="J165" i="5"/>
  <c r="I165" i="5"/>
  <c r="H165" i="5"/>
  <c r="G165" i="5"/>
  <c r="F165" i="5"/>
  <c r="E165" i="5"/>
  <c r="E43" i="32"/>
  <c r="F43" i="32"/>
  <c r="E38" i="32"/>
  <c r="F38" i="32"/>
  <c r="E37" i="32"/>
  <c r="F37" i="32"/>
  <c r="E39" i="32"/>
  <c r="F41" i="32"/>
  <c r="E41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3" i="43"/>
  <c r="F25" i="20"/>
  <c r="E31" i="32"/>
  <c r="I45" i="57" l="1"/>
  <c r="H46" i="57"/>
  <c r="L113" i="43"/>
  <c r="K114" i="43"/>
  <c r="N28" i="11"/>
  <c r="N26" i="11"/>
  <c r="S27" i="11"/>
  <c r="S25" i="11"/>
  <c r="S24" i="11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I46" i="57" l="1"/>
  <c r="H47" i="57"/>
  <c r="L114" i="43"/>
  <c r="K115" i="43"/>
  <c r="J44" i="51"/>
  <c r="E53" i="51"/>
  <c r="D55" i="51"/>
  <c r="E55" i="51" s="1"/>
  <c r="H45" i="51"/>
  <c r="J45" i="51" s="1"/>
  <c r="D47" i="51"/>
  <c r="E46" i="51"/>
  <c r="E45" i="51"/>
  <c r="I44" i="51"/>
  <c r="I24" i="45"/>
  <c r="E42" i="43"/>
  <c r="D81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H158" i="5"/>
  <c r="D119" i="47"/>
  <c r="D120" i="47" s="1"/>
  <c r="E34" i="47"/>
  <c r="E40" i="43"/>
  <c r="E41" i="43"/>
  <c r="E31" i="47"/>
  <c r="E32" i="47"/>
  <c r="E33" i="47"/>
  <c r="E30" i="47"/>
  <c r="E37" i="43"/>
  <c r="E38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N23" i="11" s="1"/>
  <c r="H23" i="11"/>
  <c r="L23" i="11"/>
  <c r="P23" i="11"/>
  <c r="Q23" i="11"/>
  <c r="R23" i="11"/>
  <c r="E18" i="11"/>
  <c r="S18" i="11"/>
  <c r="H18" i="11"/>
  <c r="L18" i="11"/>
  <c r="P18" i="11"/>
  <c r="Q18" i="11"/>
  <c r="R18" i="11"/>
  <c r="E19" i="11"/>
  <c r="F19" i="11"/>
  <c r="G19" i="11"/>
  <c r="N19" i="11" s="1"/>
  <c r="H19" i="11"/>
  <c r="L19" i="11"/>
  <c r="P19" i="11"/>
  <c r="Q19" i="11"/>
  <c r="R19" i="11"/>
  <c r="E20" i="11"/>
  <c r="N20" i="11"/>
  <c r="L20" i="11"/>
  <c r="P20" i="11"/>
  <c r="Q20" i="11"/>
  <c r="R20" i="11"/>
  <c r="E21" i="11"/>
  <c r="N21" i="11"/>
  <c r="H21" i="11"/>
  <c r="L21" i="11"/>
  <c r="P21" i="11"/>
  <c r="Q21" i="11"/>
  <c r="R21" i="11"/>
  <c r="E22" i="11"/>
  <c r="F22" i="11"/>
  <c r="G22" i="11"/>
  <c r="S22" i="11" s="1"/>
  <c r="H22" i="11"/>
  <c r="L22" i="11"/>
  <c r="P22" i="11"/>
  <c r="Q22" i="11"/>
  <c r="R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76" i="48"/>
  <c r="F76" i="48"/>
  <c r="G76" i="48"/>
  <c r="H76" i="48"/>
  <c r="I76" i="48"/>
  <c r="E13" i="48"/>
  <c r="F13" i="48"/>
  <c r="E14" i="48"/>
  <c r="G120" i="8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H139" i="8" s="1"/>
  <c r="H140" i="8" s="1"/>
  <c r="H141" i="8" s="1"/>
  <c r="H142" i="8" s="1"/>
  <c r="H143" i="8" s="1"/>
  <c r="H144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F28" i="10"/>
  <c r="E28" i="10"/>
  <c r="F27" i="10"/>
  <c r="E27" i="10"/>
  <c r="E13" i="37"/>
  <c r="E14" i="37"/>
  <c r="E15" i="37"/>
  <c r="E12" i="37"/>
  <c r="E32" i="43"/>
  <c r="E31" i="43"/>
  <c r="E29" i="43"/>
  <c r="E27" i="43"/>
  <c r="E24" i="43"/>
  <c r="F31" i="32"/>
  <c r="I47" i="57" l="1"/>
  <c r="H48" i="57"/>
  <c r="L115" i="43"/>
  <c r="K116" i="43"/>
  <c r="N22" i="11"/>
  <c r="L11" i="7"/>
  <c r="I45" i="51"/>
  <c r="D56" i="51"/>
  <c r="E56" i="51" s="1"/>
  <c r="K45" i="51"/>
  <c r="H46" i="51"/>
  <c r="J46" i="51" s="1"/>
  <c r="E47" i="51"/>
  <c r="D48" i="51"/>
  <c r="E48" i="51" s="1"/>
  <c r="G81" i="48"/>
  <c r="H81" i="48"/>
  <c r="I81" i="48"/>
  <c r="F82" i="48"/>
  <c r="F163" i="5"/>
  <c r="F121" i="8"/>
  <c r="F14" i="8"/>
  <c r="F13" i="8"/>
  <c r="I11" i="7"/>
  <c r="J11" i="7"/>
  <c r="K11" i="7"/>
  <c r="M11" i="7"/>
  <c r="E39" i="43"/>
  <c r="S23" i="11"/>
  <c r="N18" i="11"/>
  <c r="S21" i="11"/>
  <c r="S20" i="11"/>
  <c r="S19" i="11"/>
  <c r="G40" i="44"/>
  <c r="G39" i="44"/>
  <c r="F40" i="44"/>
  <c r="E34" i="51"/>
  <c r="E17" i="51"/>
  <c r="F38" i="44"/>
  <c r="G38" i="44"/>
  <c r="F77" i="48"/>
  <c r="E77" i="48"/>
  <c r="G77" i="48"/>
  <c r="H77" i="48"/>
  <c r="I77" i="48"/>
  <c r="F18" i="48"/>
  <c r="E34" i="43"/>
  <c r="E35" i="43"/>
  <c r="E36" i="43"/>
  <c r="F32" i="32"/>
  <c r="I48" i="57" l="1"/>
  <c r="H49" i="57"/>
  <c r="L116" i="43"/>
  <c r="K117" i="43"/>
  <c r="G163" i="5"/>
  <c r="H12" i="7"/>
  <c r="I12" i="7"/>
  <c r="J12" i="7"/>
  <c r="K12" i="7"/>
  <c r="L12" i="7"/>
  <c r="M12" i="7"/>
  <c r="K46" i="51"/>
  <c r="H47" i="51"/>
  <c r="J47" i="51" s="1"/>
  <c r="I46" i="51"/>
  <c r="H163" i="5"/>
  <c r="I163" i="5"/>
  <c r="L163" i="5"/>
  <c r="J163" i="5"/>
  <c r="E163" i="5"/>
  <c r="G82" i="48"/>
  <c r="I82" i="48"/>
  <c r="E82" i="48"/>
  <c r="H82" i="48"/>
  <c r="L164" i="5"/>
  <c r="K163" i="5"/>
  <c r="E122" i="8"/>
  <c r="F122" i="8"/>
  <c r="F123" i="8"/>
  <c r="E19" i="48"/>
  <c r="E18" i="48"/>
  <c r="E19" i="51"/>
  <c r="E18" i="51"/>
  <c r="H78" i="48"/>
  <c r="F78" i="48"/>
  <c r="G78" i="48"/>
  <c r="I78" i="48"/>
  <c r="E78" i="48"/>
  <c r="E17" i="48"/>
  <c r="F17" i="48"/>
  <c r="E32" i="32"/>
  <c r="H50" i="57" l="1"/>
  <c r="I50" i="57" s="1"/>
  <c r="I49" i="57"/>
  <c r="K118" i="43"/>
  <c r="L117" i="43"/>
  <c r="E164" i="5"/>
  <c r="K13" i="7"/>
  <c r="H13" i="7"/>
  <c r="M13" i="7"/>
  <c r="J13" i="7"/>
  <c r="I13" i="7"/>
  <c r="L13" i="7"/>
  <c r="H48" i="51"/>
  <c r="J48" i="51" s="1"/>
  <c r="I47" i="51"/>
  <c r="K47" i="51"/>
  <c r="E83" i="48"/>
  <c r="G83" i="48"/>
  <c r="H164" i="5"/>
  <c r="I164" i="5"/>
  <c r="J164" i="5"/>
  <c r="K164" i="5"/>
  <c r="H83" i="48"/>
  <c r="F124" i="8"/>
  <c r="E124" i="8"/>
  <c r="G84" i="48"/>
  <c r="H84" i="48"/>
  <c r="I84" i="48"/>
  <c r="E21" i="48"/>
  <c r="F21" i="48"/>
  <c r="F19" i="48"/>
  <c r="E20" i="48"/>
  <c r="F20" i="48"/>
  <c r="E35" i="32"/>
  <c r="F79" i="48"/>
  <c r="I79" i="48"/>
  <c r="G79" i="48"/>
  <c r="H79" i="48"/>
  <c r="F34" i="32"/>
  <c r="E34" i="32"/>
  <c r="E33" i="32"/>
  <c r="L118" i="43" l="1"/>
  <c r="K119" i="43"/>
  <c r="I14" i="7"/>
  <c r="M14" i="7"/>
  <c r="H14" i="7"/>
  <c r="J14" i="7"/>
  <c r="L14" i="7"/>
  <c r="K14" i="7"/>
  <c r="H49" i="51"/>
  <c r="J49" i="51" s="1"/>
  <c r="K48" i="51"/>
  <c r="I48" i="51"/>
  <c r="E39" i="47"/>
  <c r="F80" i="48"/>
  <c r="I80" i="48"/>
  <c r="E80" i="48"/>
  <c r="G80" i="48"/>
  <c r="H8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45" i="5"/>
  <c r="K145" i="5"/>
  <c r="J145" i="5"/>
  <c r="L147" i="5"/>
  <c r="K147" i="5"/>
  <c r="J147" i="5"/>
  <c r="L152" i="5"/>
  <c r="K152" i="5"/>
  <c r="J152" i="5"/>
  <c r="K120" i="43" l="1"/>
  <c r="L119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21" i="43" l="1"/>
  <c r="L120" i="43"/>
  <c r="D29" i="51"/>
  <c r="E29" i="51" s="1"/>
  <c r="K50" i="51"/>
  <c r="I50" i="51"/>
  <c r="H51" i="51"/>
  <c r="J51" i="51" s="1"/>
  <c r="E21" i="20"/>
  <c r="E20" i="20"/>
  <c r="E19" i="20"/>
  <c r="D30" i="51" l="1"/>
  <c r="E30" i="51" s="1"/>
  <c r="L121" i="43"/>
  <c r="K122" i="43"/>
  <c r="E41" i="47"/>
  <c r="I51" i="51"/>
  <c r="K51" i="51"/>
  <c r="E33" i="43"/>
  <c r="L149" i="5"/>
  <c r="L150" i="5" s="1"/>
  <c r="K149" i="5"/>
  <c r="K150" i="5" s="1"/>
  <c r="K125" i="5"/>
  <c r="N136" i="5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1" i="5" s="1"/>
  <c r="N152" i="5" s="1"/>
  <c r="N153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8" i="5" s="1"/>
  <c r="N209" i="5" s="1"/>
  <c r="N210" i="5" s="1"/>
  <c r="N211" i="5" s="1"/>
  <c r="N212" i="5" s="1"/>
  <c r="N213" i="5" s="1"/>
  <c r="N214" i="5" s="1"/>
  <c r="N130" i="5"/>
  <c r="N131" i="5" s="1"/>
  <c r="N132" i="5" s="1"/>
  <c r="N119" i="5"/>
  <c r="N120" i="5" s="1"/>
  <c r="N121" i="5" s="1"/>
  <c r="N122" i="5" s="1"/>
  <c r="N123" i="5" s="1"/>
  <c r="G147" i="5"/>
  <c r="G149" i="5"/>
  <c r="G150" i="5"/>
  <c r="G145" i="5"/>
  <c r="G144" i="5"/>
  <c r="G143" i="5"/>
  <c r="G142" i="5"/>
  <c r="G141" i="5"/>
  <c r="G140" i="5"/>
  <c r="G139" i="5"/>
  <c r="G138" i="5"/>
  <c r="G137" i="5"/>
  <c r="G135" i="5"/>
  <c r="G134" i="5"/>
  <c r="G133" i="5"/>
  <c r="G131" i="5"/>
  <c r="G130" i="5"/>
  <c r="G129" i="5"/>
  <c r="G128" i="5"/>
  <c r="G127" i="5"/>
  <c r="G126" i="5"/>
  <c r="G125" i="5"/>
  <c r="G124" i="5"/>
  <c r="G123" i="5"/>
  <c r="G122" i="5"/>
  <c r="G120" i="5"/>
  <c r="G119" i="5"/>
  <c r="G118" i="5"/>
  <c r="G117" i="5"/>
  <c r="G116" i="5"/>
  <c r="G114" i="5"/>
  <c r="I13" i="45"/>
  <c r="I12" i="45"/>
  <c r="I11" i="45"/>
  <c r="E13" i="45"/>
  <c r="E12" i="45"/>
  <c r="E11" i="45"/>
  <c r="H11" i="45" s="1"/>
  <c r="E10" i="45"/>
  <c r="H10" i="45" s="1"/>
  <c r="E9" i="45"/>
  <c r="L122" i="43" l="1"/>
  <c r="K123" i="43"/>
  <c r="E42" i="47"/>
  <c r="E22" i="20"/>
  <c r="I14" i="45"/>
  <c r="E15" i="45"/>
  <c r="I15" i="45"/>
  <c r="E14" i="45"/>
  <c r="L123" i="43" l="1"/>
  <c r="K124" i="43"/>
  <c r="E43" i="47"/>
  <c r="F24" i="20"/>
  <c r="E23" i="20"/>
  <c r="I16" i="45"/>
  <c r="E16" i="45"/>
  <c r="K125" i="43" l="1"/>
  <c r="L124" i="43"/>
  <c r="E44" i="47"/>
  <c r="E17" i="45"/>
  <c r="I17" i="45"/>
  <c r="K126" i="43" l="1"/>
  <c r="L125" i="43"/>
  <c r="E45" i="47"/>
  <c r="I18" i="45"/>
  <c r="E18" i="45"/>
  <c r="D120" i="38"/>
  <c r="G120" i="38" s="1"/>
  <c r="L126" i="43" l="1"/>
  <c r="K127" i="43"/>
  <c r="I19" i="45"/>
  <c r="E121" i="38"/>
  <c r="E120" i="38"/>
  <c r="F120" i="38"/>
  <c r="K128" i="43" l="1"/>
  <c r="L127" i="43"/>
  <c r="G122" i="38"/>
  <c r="F122" i="38"/>
  <c r="E122" i="38"/>
  <c r="L128" i="43" l="1"/>
  <c r="K129" i="43"/>
  <c r="H22" i="14"/>
  <c r="K130" i="43" l="1"/>
  <c r="L129" i="43"/>
  <c r="E23" i="43"/>
  <c r="E22" i="43"/>
  <c r="E21" i="43"/>
  <c r="E20" i="43"/>
  <c r="L130" i="43" l="1"/>
  <c r="K131" i="43"/>
  <c r="E25" i="43"/>
  <c r="E26" i="43" s="1"/>
  <c r="E28" i="43" s="1"/>
  <c r="E30" i="43" s="1"/>
  <c r="L131" i="43" l="1"/>
  <c r="D25" i="43"/>
  <c r="D26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R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M10" i="11" s="1"/>
  <c r="L9" i="11"/>
  <c r="Q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P9" i="11"/>
  <c r="G9" i="11"/>
  <c r="H9" i="11"/>
  <c r="Q9" i="11"/>
  <c r="R10" i="11" l="1"/>
  <c r="O10" i="11"/>
  <c r="P81" i="37"/>
  <c r="Q10" i="11"/>
  <c r="P10" i="11"/>
  <c r="H10" i="11"/>
  <c r="G10" i="11"/>
  <c r="S10" i="11" s="1"/>
  <c r="L10" i="11"/>
  <c r="F10" i="11"/>
  <c r="E10" i="11"/>
  <c r="G23" i="14"/>
  <c r="F23" i="14"/>
  <c r="F130" i="13"/>
  <c r="H11" i="11"/>
  <c r="R11" i="11"/>
  <c r="L11" i="11"/>
  <c r="E11" i="11"/>
  <c r="G11" i="11"/>
  <c r="S11" i="11" s="1"/>
  <c r="F11" i="11"/>
  <c r="P11" i="11"/>
  <c r="F11" i="20"/>
  <c r="H23" i="14"/>
  <c r="D24" i="14"/>
  <c r="D132" i="13"/>
  <c r="D133" i="13" s="1"/>
  <c r="S9" i="11"/>
  <c r="N9" i="11"/>
  <c r="P82" i="37" l="1"/>
  <c r="Q81" i="37"/>
  <c r="N10" i="11"/>
  <c r="H133" i="13"/>
  <c r="D134" i="13"/>
  <c r="F133" i="13"/>
  <c r="E133" i="13"/>
  <c r="H131" i="13"/>
  <c r="N11" i="11"/>
  <c r="P12" i="11"/>
  <c r="H12" i="11"/>
  <c r="E12" i="11"/>
  <c r="R12" i="11"/>
  <c r="Q12" i="11"/>
  <c r="L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R15" i="11"/>
  <c r="L15" i="11"/>
  <c r="P15" i="11"/>
  <c r="E15" i="11"/>
  <c r="F15" i="11"/>
  <c r="H15" i="11"/>
  <c r="Q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R14" i="11"/>
  <c r="Q14" i="11"/>
  <c r="H14" i="11"/>
  <c r="F14" i="11"/>
  <c r="E14" i="11"/>
  <c r="G14" i="11"/>
  <c r="P14" i="11"/>
  <c r="L14" i="11"/>
  <c r="R13" i="11"/>
  <c r="L13" i="11"/>
  <c r="F13" i="11"/>
  <c r="E13" i="11"/>
  <c r="G13" i="11"/>
  <c r="P13" i="11"/>
  <c r="H13" i="11"/>
  <c r="Q13" i="11"/>
  <c r="N12" i="11"/>
  <c r="S12" i="11"/>
  <c r="E13" i="20"/>
  <c r="H25" i="14"/>
  <c r="G25" i="14"/>
  <c r="E25" i="14"/>
  <c r="F25" i="14"/>
  <c r="E139" i="5"/>
  <c r="E145" i="5"/>
  <c r="P84" i="37" l="1"/>
  <c r="Q83" i="37"/>
  <c r="E28" i="14"/>
  <c r="G28" i="14"/>
  <c r="H28" i="14"/>
  <c r="F28" i="14"/>
  <c r="S15" i="11"/>
  <c r="N15" i="11"/>
  <c r="R16" i="11"/>
  <c r="G16" i="11"/>
  <c r="P16" i="11"/>
  <c r="E16" i="11"/>
  <c r="F16" i="11"/>
  <c r="H16" i="11"/>
  <c r="Q16" i="11"/>
  <c r="L16" i="11"/>
  <c r="F145" i="5"/>
  <c r="H145" i="5"/>
  <c r="I145" i="5"/>
  <c r="D17" i="20"/>
  <c r="E16" i="20"/>
  <c r="H135" i="13"/>
  <c r="D136" i="13"/>
  <c r="E135" i="13"/>
  <c r="F135" i="13"/>
  <c r="S14" i="11"/>
  <c r="N14" i="11"/>
  <c r="S13" i="11"/>
  <c r="N13" i="11"/>
  <c r="P85" i="37" l="1"/>
  <c r="Q84" i="37"/>
  <c r="F29" i="14"/>
  <c r="G29" i="14"/>
  <c r="H29" i="14"/>
  <c r="E29" i="14"/>
  <c r="L146" i="5"/>
  <c r="K146" i="5"/>
  <c r="J146" i="5"/>
  <c r="E147" i="5"/>
  <c r="G146" i="5"/>
  <c r="H150" i="5"/>
  <c r="H147" i="5"/>
  <c r="S16" i="11"/>
  <c r="N16" i="11"/>
  <c r="P17" i="11"/>
  <c r="R17" i="11"/>
  <c r="Q17" i="11"/>
  <c r="H17" i="11"/>
  <c r="E17" i="11"/>
  <c r="F17" i="11"/>
  <c r="L17" i="11"/>
  <c r="F146" i="5"/>
  <c r="I146" i="5"/>
  <c r="E146" i="5"/>
  <c r="F147" i="5"/>
  <c r="I147" i="5"/>
  <c r="H146" i="5"/>
  <c r="F17" i="20"/>
  <c r="E17" i="20"/>
  <c r="F136" i="13"/>
  <c r="H136" i="13"/>
  <c r="E136" i="13"/>
  <c r="I149" i="5"/>
  <c r="H149" i="5"/>
  <c r="F149" i="5"/>
  <c r="Q85" i="37" l="1"/>
  <c r="P86" i="37"/>
  <c r="F30" i="14"/>
  <c r="H30" i="14"/>
  <c r="G30" i="14"/>
  <c r="E30" i="14"/>
  <c r="F150" i="5"/>
  <c r="E149" i="5"/>
  <c r="J149" i="5" s="1"/>
  <c r="I150" i="5"/>
  <c r="E150" i="5"/>
  <c r="J150" i="5" s="1"/>
  <c r="F148" i="5"/>
  <c r="E148" i="5"/>
  <c r="E18" i="20"/>
  <c r="G98" i="47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3" i="47" s="1"/>
  <c r="G114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4" i="47" s="1"/>
  <c r="G165" i="47" s="1"/>
  <c r="G167" i="47" s="1"/>
  <c r="G168" i="47" s="1"/>
  <c r="G169" i="47" s="1"/>
  <c r="G170" i="47" s="1"/>
  <c r="G171" i="47" s="1"/>
  <c r="G172" i="47" s="1"/>
  <c r="G173" i="47" s="1"/>
  <c r="G174" i="47" s="1"/>
  <c r="G175" i="47" s="1"/>
  <c r="D99" i="47"/>
  <c r="E98" i="47"/>
  <c r="E97" i="47"/>
  <c r="E96" i="47"/>
  <c r="E95" i="47"/>
  <c r="E94" i="47"/>
  <c r="G95" i="47"/>
  <c r="G96" i="47" s="1"/>
  <c r="G97" i="47" s="1"/>
  <c r="P87" i="37" l="1"/>
  <c r="Q86" i="37"/>
  <c r="G31" i="14"/>
  <c r="E31" i="14"/>
  <c r="F31" i="14"/>
  <c r="H31" i="14"/>
  <c r="G152" i="5"/>
  <c r="E99" i="47"/>
  <c r="D100" i="47"/>
  <c r="Q87" i="37" l="1"/>
  <c r="P88" i="37"/>
  <c r="G32" i="14"/>
  <c r="F32" i="14"/>
  <c r="H32" i="14"/>
  <c r="E32" i="14"/>
  <c r="H152" i="5"/>
  <c r="E152" i="5"/>
  <c r="F152" i="5"/>
  <c r="I152" i="5"/>
  <c r="D101" i="47"/>
  <c r="E100" i="47"/>
  <c r="Q88" i="37" l="1"/>
  <c r="P89" i="37"/>
  <c r="E33" i="14"/>
  <c r="F33" i="14"/>
  <c r="G33" i="14"/>
  <c r="H33" i="14"/>
  <c r="L153" i="5"/>
  <c r="J153" i="5"/>
  <c r="K153" i="5"/>
  <c r="I154" i="5"/>
  <c r="G153" i="5"/>
  <c r="I153" i="5"/>
  <c r="F153" i="5"/>
  <c r="E153" i="5"/>
  <c r="H153" i="5"/>
  <c r="E101" i="47"/>
  <c r="D102" i="47"/>
  <c r="H138" i="5"/>
  <c r="E135" i="5"/>
  <c r="J135" i="5" s="1"/>
  <c r="F135" i="5"/>
  <c r="K135" i="5" s="1"/>
  <c r="H135" i="5"/>
  <c r="I135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H154" i="5"/>
  <c r="K154" i="5"/>
  <c r="L154" i="5"/>
  <c r="J154" i="5"/>
  <c r="E154" i="5"/>
  <c r="G154" i="5"/>
  <c r="F110" i="38"/>
  <c r="G110" i="38"/>
  <c r="E102" i="47"/>
  <c r="D103" i="47"/>
  <c r="D111" i="38"/>
  <c r="P91" i="37" l="1"/>
  <c r="Q90" i="37"/>
  <c r="F35" i="14"/>
  <c r="E35" i="14"/>
  <c r="G35" i="14"/>
  <c r="H35" i="14"/>
  <c r="K155" i="5"/>
  <c r="J155" i="5"/>
  <c r="L155" i="5"/>
  <c r="G155" i="5"/>
  <c r="E155" i="5"/>
  <c r="H155" i="5"/>
  <c r="F155" i="5"/>
  <c r="I155" i="5"/>
  <c r="E111" i="38"/>
  <c r="F111" i="38"/>
  <c r="G111" i="38"/>
  <c r="D104" i="47"/>
  <c r="E103" i="47"/>
  <c r="E132" i="5"/>
  <c r="J132" i="5" s="1"/>
  <c r="F132" i="5"/>
  <c r="K132" i="5" s="1"/>
  <c r="Q91" i="37" l="1"/>
  <c r="P92" i="37"/>
  <c r="G36" i="14"/>
  <c r="E36" i="14"/>
  <c r="H36" i="14"/>
  <c r="F36" i="14"/>
  <c r="L158" i="5"/>
  <c r="F158" i="5"/>
  <c r="E158" i="5"/>
  <c r="G158" i="5"/>
  <c r="J158" i="5"/>
  <c r="I158" i="5"/>
  <c r="K158" i="5"/>
  <c r="K157" i="5"/>
  <c r="F157" i="5"/>
  <c r="G157" i="5"/>
  <c r="L157" i="5"/>
  <c r="E157" i="5"/>
  <c r="J157" i="5"/>
  <c r="H157" i="5"/>
  <c r="I157" i="5"/>
  <c r="L156" i="5"/>
  <c r="K156" i="5"/>
  <c r="J156" i="5"/>
  <c r="I156" i="5"/>
  <c r="E156" i="5"/>
  <c r="H156" i="5"/>
  <c r="G112" i="38"/>
  <c r="F112" i="38"/>
  <c r="D105" i="47"/>
  <c r="E104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E160" i="5"/>
  <c r="K160" i="5"/>
  <c r="J160" i="5"/>
  <c r="I160" i="5"/>
  <c r="H160" i="5"/>
  <c r="G160" i="5"/>
  <c r="L160" i="5"/>
  <c r="F160" i="5"/>
  <c r="K159" i="5"/>
  <c r="F159" i="5"/>
  <c r="G159" i="5"/>
  <c r="E159" i="5"/>
  <c r="J159" i="5"/>
  <c r="L159" i="5"/>
  <c r="H159" i="5"/>
  <c r="I159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6" i="47"/>
  <c r="D107" i="47" s="1"/>
  <c r="E105" i="47"/>
  <c r="E113" i="38"/>
  <c r="E114" i="21"/>
  <c r="G114" i="21"/>
  <c r="F114" i="21"/>
  <c r="P94" i="37" l="1"/>
  <c r="Q93" i="37"/>
  <c r="F38" i="14"/>
  <c r="H38" i="14"/>
  <c r="E38" i="14"/>
  <c r="G38" i="14"/>
  <c r="F161" i="5"/>
  <c r="E161" i="5"/>
  <c r="G161" i="5"/>
  <c r="J161" i="5"/>
  <c r="I161" i="5"/>
  <c r="L161" i="5"/>
  <c r="K161" i="5"/>
  <c r="H161" i="5"/>
  <c r="E107" i="47"/>
  <c r="D108" i="47"/>
  <c r="F115" i="21"/>
  <c r="G115" i="21"/>
  <c r="D116" i="21"/>
  <c r="H115" i="21"/>
  <c r="E106" i="47"/>
  <c r="Q94" i="37" l="1"/>
  <c r="P95" i="37"/>
  <c r="J162" i="5"/>
  <c r="K162" i="5"/>
  <c r="L162" i="5"/>
  <c r="E162" i="5"/>
  <c r="E108" i="47"/>
  <c r="D109" i="47"/>
  <c r="D110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10" i="47"/>
  <c r="D111" i="47"/>
  <c r="E109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2" i="47"/>
  <c r="D113" i="47" s="1"/>
  <c r="E111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3" i="47"/>
  <c r="D114" i="47"/>
  <c r="E112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4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G86" i="47" s="1"/>
  <c r="G87" i="47" s="1"/>
  <c r="G88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4" i="44"/>
  <c r="L175" i="44" s="1"/>
  <c r="L176" i="44" s="1"/>
  <c r="L177" i="44" s="1"/>
  <c r="K74" i="37"/>
  <c r="L74" i="37"/>
  <c r="M74" i="37"/>
  <c r="E116" i="47"/>
  <c r="E115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8" i="44"/>
  <c r="L179" i="44" s="1"/>
  <c r="L180" i="44" s="1"/>
  <c r="L181" i="44" s="1"/>
  <c r="E117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2" i="44"/>
  <c r="L183" i="44" s="1"/>
  <c r="L184" i="44" s="1"/>
  <c r="L185" i="44" s="1"/>
  <c r="L186" i="44" s="1"/>
  <c r="L187" i="44" s="1"/>
  <c r="L188" i="44" s="1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2" i="44" s="1"/>
  <c r="L203" i="44" s="1"/>
  <c r="L204" i="44" s="1"/>
  <c r="L205" i="44" s="1"/>
  <c r="L207" i="44" s="1"/>
  <c r="L208" i="44" s="1"/>
  <c r="L209" i="44" s="1"/>
  <c r="L21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K69" i="45" s="1"/>
  <c r="K70" i="45" s="1"/>
  <c r="K71" i="45" s="1"/>
  <c r="K72" i="45" s="1"/>
  <c r="K73" i="45" s="1"/>
  <c r="E118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9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21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2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4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5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6" i="48"/>
  <c r="K78" i="48" s="1"/>
  <c r="K79" i="48" s="1"/>
  <c r="K80" i="48" s="1"/>
  <c r="K81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E121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H113" i="13"/>
  <c r="E113" i="13"/>
  <c r="F113" i="13"/>
  <c r="F21" i="32" l="1"/>
  <c r="D22" i="32"/>
  <c r="E21" i="32"/>
  <c r="F20" i="32"/>
  <c r="E20" i="32"/>
  <c r="H115" i="13"/>
  <c r="E115" i="13"/>
  <c r="F115" i="13"/>
  <c r="F114" i="13"/>
  <c r="E114" i="13"/>
  <c r="H114" i="13"/>
  <c r="E22" i="32" l="1"/>
  <c r="D23" i="32"/>
  <c r="F22" i="32"/>
  <c r="H116" i="13"/>
  <c r="F116" i="13"/>
  <c r="E116" i="13"/>
  <c r="H10" i="10" l="1"/>
  <c r="F23" i="32"/>
  <c r="D24" i="32"/>
  <c r="D25" i="32" s="1"/>
  <c r="D26" i="32" s="1"/>
  <c r="E23" i="32"/>
  <c r="E9" i="43"/>
  <c r="H117" i="13"/>
  <c r="E117" i="13"/>
  <c r="F117" i="13"/>
  <c r="H38" i="51" l="1"/>
  <c r="H11" i="10"/>
  <c r="F26" i="32"/>
  <c r="D27" i="32"/>
  <c r="E26" i="32"/>
  <c r="F25" i="32"/>
  <c r="E25" i="32"/>
  <c r="F24" i="32"/>
  <c r="E24" i="32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7" i="32"/>
  <c r="F27" i="32"/>
  <c r="F120" i="13"/>
  <c r="D121" i="13"/>
  <c r="E120" i="13"/>
  <c r="H120" i="13"/>
  <c r="E11" i="43"/>
  <c r="H13" i="10" l="1"/>
  <c r="E30" i="32"/>
  <c r="F29" i="32"/>
  <c r="E29" i="32"/>
  <c r="E28" i="32"/>
  <c r="F28" i="32"/>
  <c r="E121" i="13"/>
  <c r="H121" i="13"/>
  <c r="D122" i="13"/>
  <c r="F121" i="13"/>
  <c r="E12" i="43"/>
  <c r="H14" i="10" l="1"/>
  <c r="F122" i="13"/>
  <c r="H122" i="13"/>
  <c r="D123" i="13"/>
  <c r="D124" i="13" s="1"/>
  <c r="E122" i="13"/>
  <c r="E13" i="43"/>
  <c r="H15" i="10" l="1"/>
  <c r="H124" i="13"/>
  <c r="D125" i="13"/>
  <c r="E124" i="13"/>
  <c r="F124" i="13"/>
  <c r="H123" i="13"/>
  <c r="F123" i="13"/>
  <c r="E123" i="13"/>
  <c r="E14" i="43"/>
  <c r="D15" i="43"/>
  <c r="H16" i="10" l="1"/>
  <c r="H125" i="13"/>
  <c r="E125" i="13"/>
  <c r="F125" i="13"/>
  <c r="E15" i="43"/>
  <c r="D16" i="43"/>
  <c r="H17" i="10" l="1"/>
  <c r="E16" i="43"/>
  <c r="D17" i="43"/>
  <c r="H126" i="13"/>
  <c r="E126" i="13"/>
  <c r="F126" i="13"/>
  <c r="D10" i="10"/>
  <c r="F9" i="10"/>
  <c r="E9" i="10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I116" i="5"/>
  <c r="I114" i="5"/>
  <c r="H114" i="5"/>
  <c r="F114" i="5"/>
  <c r="K114" i="5" s="1"/>
  <c r="E114" i="5"/>
  <c r="J114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G45" i="43"/>
  <c r="H18" i="10"/>
  <c r="E17" i="43"/>
  <c r="D18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119" i="5"/>
  <c r="E116" i="5"/>
  <c r="J116" i="5" s="1"/>
  <c r="F115" i="5"/>
  <c r="H116" i="5"/>
  <c r="F116" i="5"/>
  <c r="K116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32" i="37"/>
  <c r="H33" i="37" s="1"/>
  <c r="H19" i="10"/>
  <c r="E18" i="43"/>
  <c r="D12" i="10"/>
  <c r="F11" i="10"/>
  <c r="E11" i="10"/>
  <c r="F118" i="5"/>
  <c r="K118" i="5" s="1"/>
  <c r="E117" i="5"/>
  <c r="J117" i="5" s="1"/>
  <c r="H117" i="5"/>
  <c r="I117" i="5"/>
  <c r="E118" i="5"/>
  <c r="J118" i="5" s="1"/>
  <c r="H118" i="5"/>
  <c r="I118" i="5"/>
  <c r="E119" i="5"/>
  <c r="J119" i="5" s="1"/>
  <c r="F119" i="5"/>
  <c r="K119" i="5" s="1"/>
  <c r="I119" i="5"/>
  <c r="E120" i="5"/>
  <c r="J120" i="5" s="1"/>
  <c r="F117" i="5"/>
  <c r="K117" i="5" s="1"/>
  <c r="H34" i="37" l="1"/>
  <c r="I33" i="37"/>
  <c r="G47" i="43"/>
  <c r="H46" i="43"/>
  <c r="H20" i="10"/>
  <c r="E19" i="43"/>
  <c r="E12" i="10"/>
  <c r="F12" i="10"/>
  <c r="D13" i="10"/>
  <c r="D14" i="10" s="1"/>
  <c r="I120" i="5"/>
  <c r="I124" i="5"/>
  <c r="H120" i="5"/>
  <c r="F120" i="5"/>
  <c r="K120" i="5" s="1"/>
  <c r="H35" i="37" l="1"/>
  <c r="I34" i="37"/>
  <c r="G48" i="43"/>
  <c r="H47" i="43"/>
  <c r="H21" i="10"/>
  <c r="F14" i="10"/>
  <c r="D15" i="10"/>
  <c r="E14" i="10"/>
  <c r="E13" i="10"/>
  <c r="F13" i="10"/>
  <c r="E122" i="5"/>
  <c r="J122" i="5" s="1"/>
  <c r="F122" i="5"/>
  <c r="K122" i="5" s="1"/>
  <c r="E124" i="5"/>
  <c r="J124" i="5" s="1"/>
  <c r="I122" i="5"/>
  <c r="I123" i="5"/>
  <c r="E123" i="5"/>
  <c r="J123" i="5" s="1"/>
  <c r="H122" i="5"/>
  <c r="H123" i="5"/>
  <c r="F123" i="5"/>
  <c r="K123" i="5" s="1"/>
  <c r="H124" i="5"/>
  <c r="F124" i="5"/>
  <c r="K124" i="5" s="1"/>
  <c r="H36" i="37" l="1"/>
  <c r="I35" i="37"/>
  <c r="G49" i="43"/>
  <c r="H48" i="43"/>
  <c r="H22" i="10"/>
  <c r="D16" i="10"/>
  <c r="F15" i="10"/>
  <c r="E15" i="10"/>
  <c r="I125" i="5"/>
  <c r="J125" i="5"/>
  <c r="H125" i="5"/>
  <c r="H37" i="37" l="1"/>
  <c r="I36" i="37"/>
  <c r="G50" i="43"/>
  <c r="H49" i="43"/>
  <c r="H23" i="10"/>
  <c r="F16" i="10"/>
  <c r="D17" i="10"/>
  <c r="E16" i="10"/>
  <c r="I141" i="5"/>
  <c r="E141" i="5"/>
  <c r="J141" i="5" s="1"/>
  <c r="F141" i="5"/>
  <c r="K141" i="5" s="1"/>
  <c r="H141" i="5"/>
  <c r="F140" i="5"/>
  <c r="K140" i="5" s="1"/>
  <c r="E140" i="5"/>
  <c r="J140" i="5" s="1"/>
  <c r="H140" i="5"/>
  <c r="I140" i="5"/>
  <c r="I139" i="5"/>
  <c r="J139" i="5"/>
  <c r="F139" i="5"/>
  <c r="K139" i="5" s="1"/>
  <c r="H139" i="5"/>
  <c r="I138" i="5"/>
  <c r="F138" i="5"/>
  <c r="K138" i="5" s="1"/>
  <c r="E138" i="5"/>
  <c r="J138" i="5" s="1"/>
  <c r="I137" i="5"/>
  <c r="H137" i="5"/>
  <c r="E137" i="5"/>
  <c r="J137" i="5" s="1"/>
  <c r="F137" i="5"/>
  <c r="K137" i="5" s="1"/>
  <c r="F136" i="5"/>
  <c r="E136" i="5"/>
  <c r="E134" i="5"/>
  <c r="J134" i="5" s="1"/>
  <c r="H134" i="5"/>
  <c r="I134" i="5"/>
  <c r="F134" i="5"/>
  <c r="K134" i="5" s="1"/>
  <c r="I133" i="5"/>
  <c r="E133" i="5"/>
  <c r="J133" i="5" s="1"/>
  <c r="H133" i="5"/>
  <c r="F133" i="5"/>
  <c r="K133" i="5" s="1"/>
  <c r="I131" i="5"/>
  <c r="F131" i="5"/>
  <c r="K131" i="5" s="1"/>
  <c r="H131" i="5"/>
  <c r="E131" i="5"/>
  <c r="J131" i="5" s="1"/>
  <c r="E130" i="5"/>
  <c r="J130" i="5" s="1"/>
  <c r="F130" i="5"/>
  <c r="K130" i="5" s="1"/>
  <c r="H130" i="5"/>
  <c r="I130" i="5"/>
  <c r="I129" i="5"/>
  <c r="E129" i="5"/>
  <c r="J129" i="5" s="1"/>
  <c r="F129" i="5"/>
  <c r="K129" i="5" s="1"/>
  <c r="H129" i="5"/>
  <c r="I128" i="5"/>
  <c r="F128" i="5"/>
  <c r="K128" i="5" s="1"/>
  <c r="E128" i="5"/>
  <c r="J128" i="5" s="1"/>
  <c r="H128" i="5"/>
  <c r="I127" i="5"/>
  <c r="E127" i="5"/>
  <c r="J127" i="5" s="1"/>
  <c r="F127" i="5"/>
  <c r="K127" i="5" s="1"/>
  <c r="H127" i="5"/>
  <c r="H126" i="5"/>
  <c r="I126" i="5"/>
  <c r="E126" i="5"/>
  <c r="J126" i="5" s="1"/>
  <c r="F126" i="5"/>
  <c r="K126" i="5" s="1"/>
  <c r="H38" i="37" l="1"/>
  <c r="I37" i="37"/>
  <c r="G51" i="43"/>
  <c r="H50" i="43"/>
  <c r="H24" i="10"/>
  <c r="F144" i="5"/>
  <c r="K144" i="5" s="1"/>
  <c r="I144" i="5"/>
  <c r="H144" i="5"/>
  <c r="E144" i="5"/>
  <c r="J144" i="5" s="1"/>
  <c r="F17" i="10"/>
  <c r="E17" i="10"/>
  <c r="I143" i="5"/>
  <c r="E143" i="5"/>
  <c r="J143" i="5" s="1"/>
  <c r="F143" i="5"/>
  <c r="K143" i="5" s="1"/>
  <c r="H143" i="5"/>
  <c r="H142" i="5"/>
  <c r="I142" i="5"/>
  <c r="F142" i="5"/>
  <c r="K142" i="5" s="1"/>
  <c r="E142" i="5"/>
  <c r="J142" i="5" s="1"/>
  <c r="H39" i="37" l="1"/>
  <c r="I38" i="37"/>
  <c r="G52" i="43"/>
  <c r="G53" i="43"/>
  <c r="H53" i="43" s="1"/>
  <c r="H51" i="43"/>
  <c r="H25" i="10"/>
  <c r="F19" i="10"/>
  <c r="E19" i="10"/>
  <c r="E18" i="10"/>
  <c r="F18" i="10"/>
  <c r="H40" i="37" l="1"/>
  <c r="I39" i="37"/>
  <c r="G54" i="43"/>
  <c r="H52" i="43"/>
  <c r="H26" i="10"/>
  <c r="F20" i="10"/>
  <c r="E20" i="10"/>
  <c r="F249" i="4"/>
  <c r="F250" i="4"/>
  <c r="F252" i="4"/>
  <c r="H54" i="43" l="1"/>
  <c r="G55" i="43"/>
  <c r="H55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5" i="8"/>
  <c r="H92" i="55"/>
  <c r="G92" i="55"/>
  <c r="D93" i="55"/>
  <c r="F92" i="55"/>
  <c r="E92" i="55"/>
  <c r="I53" i="37" l="1"/>
  <c r="H54" i="37"/>
  <c r="E117" i="8"/>
  <c r="F117" i="8"/>
  <c r="F116" i="8"/>
  <c r="E116" i="8"/>
  <c r="F10" i="37"/>
  <c r="H93" i="55"/>
  <c r="G93" i="55"/>
  <c r="D94" i="55"/>
  <c r="D95" i="55" s="1"/>
  <c r="E93" i="55"/>
  <c r="F93" i="55"/>
  <c r="H55" i="37" l="1"/>
  <c r="I54" i="37"/>
  <c r="F118" i="8"/>
  <c r="E118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9" i="8"/>
  <c r="F119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95" i="32" l="1"/>
  <c r="L96" i="32" s="1"/>
  <c r="L97" i="32" s="1"/>
  <c r="L98" i="32" s="1"/>
  <c r="L99" i="32" s="1"/>
  <c r="L100" i="32" s="1"/>
  <c r="L101" i="32" s="1"/>
  <c r="L102" i="32" s="1"/>
  <c r="L103" i="32" s="1"/>
  <c r="L104" i="32" s="1"/>
  <c r="L105" i="32" s="1"/>
  <c r="L106" i="32" s="1"/>
  <c r="L107" i="32" s="1"/>
  <c r="L108" i="32" s="1"/>
  <c r="L109" i="32" s="1"/>
  <c r="L110" i="32" s="1"/>
  <c r="L111" i="32" s="1"/>
  <c r="L112" i="32" s="1"/>
  <c r="L113" i="32" s="1"/>
  <c r="L114" i="32" s="1"/>
  <c r="L115" i="32" s="1"/>
  <c r="L117" i="32" s="1"/>
  <c r="L118" i="32" s="1"/>
  <c r="L119" i="32" s="1"/>
  <c r="L120" i="32" s="1"/>
  <c r="K121" i="32" s="1"/>
  <c r="K122" i="32" s="1"/>
  <c r="K123" i="32" s="1"/>
  <c r="K124" i="32" s="1"/>
  <c r="K125" i="32" s="1"/>
  <c r="K126" i="32" s="1"/>
  <c r="K127" i="32" s="1"/>
  <c r="K128" i="32" s="1"/>
  <c r="K129" i="32" s="1"/>
  <c r="K130" i="32" s="1"/>
  <c r="K131" i="32" s="1"/>
  <c r="K133" i="32" s="1"/>
  <c r="K134" i="32" s="1"/>
  <c r="K135" i="32" s="1"/>
  <c r="K136" i="32" s="1"/>
  <c r="K137" i="32" s="1"/>
  <c r="K138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351" i="8"/>
  <c r="D352" i="8" s="1"/>
  <c r="E17" i="6" l="1"/>
  <c r="F17" i="6" s="1"/>
  <c r="D353" i="8"/>
  <c r="D354" i="8" s="1"/>
  <c r="D355" i="8" s="1"/>
  <c r="E355" i="8" s="1"/>
  <c r="E352" i="8"/>
  <c r="F352" i="8"/>
  <c r="G352" i="8"/>
  <c r="H352" i="8" s="1"/>
  <c r="O352" i="8"/>
  <c r="P352" i="8"/>
  <c r="I352" i="8"/>
  <c r="J352" i="8"/>
  <c r="R352" i="8"/>
  <c r="K352" i="8"/>
  <c r="S352" i="8"/>
  <c r="L352" i="8"/>
  <c r="T352" i="8"/>
  <c r="M352" i="8"/>
  <c r="U352" i="8"/>
  <c r="N352" i="8"/>
  <c r="Q352" i="8"/>
  <c r="E18" i="6" l="1"/>
  <c r="F18" i="6" s="1"/>
  <c r="O355" i="8"/>
  <c r="T355" i="8"/>
  <c r="S355" i="8"/>
  <c r="G355" i="8"/>
  <c r="H355" i="8" s="1"/>
  <c r="L355" i="8"/>
  <c r="K355" i="8"/>
  <c r="P355" i="8"/>
  <c r="Q355" i="8"/>
  <c r="F355" i="8"/>
  <c r="D356" i="8"/>
  <c r="D357" i="8" s="1"/>
  <c r="J355" i="8"/>
  <c r="N355" i="8"/>
  <c r="I355" i="8"/>
  <c r="R355" i="8"/>
  <c r="U355" i="8"/>
  <c r="M355" i="8"/>
  <c r="E354" i="8"/>
  <c r="O354" i="8"/>
  <c r="Q354" i="8"/>
  <c r="J354" i="8"/>
  <c r="R354" i="8"/>
  <c r="S354" i="8"/>
  <c r="L354" i="8"/>
  <c r="M354" i="8"/>
  <c r="N354" i="8"/>
  <c r="P354" i="8"/>
  <c r="K354" i="8"/>
  <c r="T354" i="8"/>
  <c r="U354" i="8"/>
  <c r="G354" i="8"/>
  <c r="H354" i="8" s="1"/>
  <c r="F354" i="8"/>
  <c r="I354" i="8"/>
  <c r="F353" i="8"/>
  <c r="M353" i="8"/>
  <c r="U353" i="8"/>
  <c r="N353" i="8"/>
  <c r="P353" i="8"/>
  <c r="I353" i="8"/>
  <c r="Q353" i="8"/>
  <c r="J353" i="8"/>
  <c r="R353" i="8"/>
  <c r="K353" i="8"/>
  <c r="S353" i="8"/>
  <c r="E353" i="8"/>
  <c r="L353" i="8"/>
  <c r="T353" i="8"/>
  <c r="G353" i="8"/>
  <c r="H353" i="8" s="1"/>
  <c r="O353" i="8"/>
  <c r="F350" i="8"/>
  <c r="E350" i="8"/>
  <c r="L350" i="8"/>
  <c r="T350" i="8"/>
  <c r="E19" i="6" l="1"/>
  <c r="F19" i="6" s="1"/>
  <c r="E357" i="8"/>
  <c r="I357" i="8"/>
  <c r="R357" i="8"/>
  <c r="J357" i="8"/>
  <c r="T357" i="8"/>
  <c r="O357" i="8"/>
  <c r="L357" i="8"/>
  <c r="U357" i="8"/>
  <c r="M357" i="8"/>
  <c r="N357" i="8"/>
  <c r="G357" i="8"/>
  <c r="H357" i="8" s="1"/>
  <c r="P357" i="8"/>
  <c r="Q357" i="8"/>
  <c r="K357" i="8"/>
  <c r="S357" i="8"/>
  <c r="F357" i="8"/>
  <c r="N356" i="8"/>
  <c r="L356" i="8"/>
  <c r="J356" i="8"/>
  <c r="M356" i="8"/>
  <c r="T356" i="8"/>
  <c r="G356" i="8"/>
  <c r="H356" i="8" s="1"/>
  <c r="O356" i="8"/>
  <c r="P356" i="8"/>
  <c r="F356" i="8"/>
  <c r="K356" i="8"/>
  <c r="Q356" i="8"/>
  <c r="R356" i="8"/>
  <c r="U356" i="8"/>
  <c r="S356" i="8"/>
  <c r="I356" i="8"/>
  <c r="E356" i="8"/>
  <c r="F351" i="8"/>
  <c r="E351" i="8"/>
  <c r="Q351" i="8"/>
  <c r="I351" i="8"/>
  <c r="Q350" i="8"/>
  <c r="U351" i="8"/>
  <c r="M351" i="8"/>
  <c r="P350" i="8"/>
  <c r="P351" i="8"/>
  <c r="N351" i="8"/>
  <c r="T351" i="8"/>
  <c r="L351" i="8"/>
  <c r="O350" i="8"/>
  <c r="G350" i="8"/>
  <c r="H350" i="8" s="1"/>
  <c r="K350" i="8"/>
  <c r="G351" i="8"/>
  <c r="H351" i="8" s="1"/>
  <c r="S351" i="8"/>
  <c r="K351" i="8"/>
  <c r="N350" i="8"/>
  <c r="S350" i="8"/>
  <c r="I350" i="8"/>
  <c r="R351" i="8"/>
  <c r="J351" i="8"/>
  <c r="U350" i="8"/>
  <c r="M350" i="8"/>
  <c r="O351" i="8"/>
  <c r="R350" i="8"/>
  <c r="J350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<sst xmlns="http://schemas.openxmlformats.org/spreadsheetml/2006/main" count="15403" uniqueCount="4513">
  <si>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</si>
  <si>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</si>
  <si>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</si>
  <si>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</si>
  <si>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</si>
  <si>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</si>
  <si>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</si>
  <si>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</si>
  <si>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</si>
  <si>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</si>
  <si>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</si>
  <si>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</si>
  <si>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</si>
  <si>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</si>
  <si>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</si>
  <si>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</si>
  <si>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</si>
  <si>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</si>
  <si>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</si>
  <si>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</si>
  <si>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</si>
  <si>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</si>
  <si>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</si>
  <si>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</si>
  <si>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</si>
  <si>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</si>
  <si>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</si>
  <si>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</si>
  <si>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</si>
  <si>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</si>
  <si>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</si>
  <si>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</si>
  <si>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</si>
  <si>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</si>
  <si>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</si>
  <si>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</si>
  <si>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</si>
  <si>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</si>
  <si>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</si>
  <si>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</si>
  <si>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</si>
  <si>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</si>
  <si>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</si>
  <si>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</si>
  <si>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</si>
  <si>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</si>
  <si>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</si>
  <si>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</si>
  <si>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</si>
  <si>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</si>
  <si>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</si>
  <si>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</si>
  <si>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</si>
  <si>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</si>
  <si>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</si>
  <si>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</si>
  <si>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</si>
  <si>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</si>
  <si>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</si>
  <si>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</si>
  <si>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</si>
  <si>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</si>
  <si>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</si>
  <si>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</si>
  <si>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</si>
  <si>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</si>
  <si>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</si>
  <si>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</si>
  <si>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</si>
  <si>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</si>
  <si>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</si>
  <si>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</si>
  <si>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</si>
  <si>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</si>
  <si>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</si>
  <si>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</si>
  <si>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</si>
  <si>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</si>
  <si>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</si>
  <si>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</si>
  <si>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</si>
  <si>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</si>
  <si>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</si>
  <si>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</si>
  <si>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</si>
  <si>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</si>
  <si>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</si>
  <si>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</si>
  <si>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</si>
  <si>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</si>
  <si>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</si>
  <si>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</si>
  <si>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</si>
  <si>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</si>
  <si>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</si>
  <si>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</si>
  <si>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</si>
  <si>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</si>
  <si>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</si>
  <si>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</si>
  <si>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</si>
  <si>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</si>
  <si>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</si>
  <si>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</si>
  <si>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</si>
  <si>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</si>
  <si>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</si>
  <si>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</si>
  <si>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</si>
  <si>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</si>
  <si>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</si>
  <si>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</si>
  <si>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</si>
  <si>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</si>
  <si>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</si>
  <si>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</si>
  <si>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</si>
  <si>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</si>
  <si>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</si>
  <si>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</si>
  <si>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</si>
  <si>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LANG CO</t>
  </si>
  <si>
    <t>ORCHID</t>
  </si>
  <si>
    <t xml:space="preserve"> ORIGAMI</t>
  </si>
  <si>
    <t>PERTIWI</t>
  </si>
  <si>
    <t>SEAGULL</t>
  </si>
  <si>
    <t>SEAHORSE</t>
  </si>
  <si>
    <t>SHAPLA</t>
  </si>
  <si>
    <t>EMERALD</t>
  </si>
  <si>
    <t>JADE EAST</t>
  </si>
  <si>
    <t>TIGER EAST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</si>
  <si>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</si>
  <si>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</si>
  <si>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</si>
  <si>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</si>
  <si>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</si>
  <si>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</si>
  <si>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</si>
  <si>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</si>
  <si>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</si>
  <si>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</si>
  <si>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</si>
  <si>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</si>
  <si>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</si>
  <si>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>THSBP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</si>
  <si>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</si>
  <si>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</si>
  <si>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</si>
  <si>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</si>
  <si>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</si>
  <si>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</si>
  <si>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</si>
  <si>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</si>
  <si>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</si>
  <si>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</si>
  <si>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</si>
  <si>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</si>
  <si>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</si>
  <si>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</si>
  <si>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</si>
  <si>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</si>
  <si>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</si>
  <si>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BUSAN</t>
  </si>
  <si>
    <t>KRPUS</t>
  </si>
  <si>
    <t>8 DAYS</t>
  </si>
  <si>
    <t>KOREA</t>
  </si>
  <si>
    <t>PUSAN NEW PORT INTERNATIONAL TERMINAL (PNIT)</t>
  </si>
  <si>
    <t>11 DAYS</t>
  </si>
  <si>
    <t>CHATTOGRAM</t>
  </si>
  <si>
    <t>BDCGP</t>
  </si>
  <si>
    <t>28 DAYS</t>
  </si>
  <si>
    <t>BANGLADESH</t>
  </si>
  <si>
    <t>CHITTAGONG CONTAINER TERMINAL</t>
  </si>
  <si>
    <t>7 DAYS</t>
  </si>
  <si>
    <t>CNCKG</t>
  </si>
  <si>
    <t>SHANGHAI</t>
  </si>
  <si>
    <t>CHINA</t>
  </si>
  <si>
    <t>25 DAYS</t>
  </si>
  <si>
    <t>DALIAN</t>
  </si>
  <si>
    <t>CNDLC</t>
  </si>
  <si>
    <t>DALIAN CONTAINER TERMINAL CO.,LTD.</t>
  </si>
  <si>
    <t>DA-NANG</t>
  </si>
  <si>
    <t>26 DAYS</t>
  </si>
  <si>
    <t>VIETNAM</t>
  </si>
  <si>
    <t>DAVAO, MINDANAO</t>
  </si>
  <si>
    <t>PHDVO</t>
  </si>
  <si>
    <t>20 DAYS</t>
  </si>
  <si>
    <t>FUZHOU</t>
  </si>
  <si>
    <t>CNFOC</t>
  </si>
  <si>
    <t xml:space="preserve">14 DAYS </t>
  </si>
  <si>
    <t>FUZHOU INTERNATIONAL CONTAINER TERMINAL</t>
  </si>
  <si>
    <t>GAOLAN</t>
  </si>
  <si>
    <t>SHEKOU</t>
  </si>
  <si>
    <t>6 DAYS</t>
  </si>
  <si>
    <t>GWANGYANG</t>
  </si>
  <si>
    <t>HAIPHONG</t>
  </si>
  <si>
    <t>VNHPH</t>
  </si>
  <si>
    <t>10 DAYS</t>
  </si>
  <si>
    <t xml:space="preserve">HICT TERMINAL 9 </t>
  </si>
  <si>
    <t>NAM DINH VU PORT</t>
  </si>
  <si>
    <t>JAPAN</t>
  </si>
  <si>
    <t>HO CHI MINH</t>
  </si>
  <si>
    <t>VNSGN</t>
  </si>
  <si>
    <t>VUNG TAU</t>
  </si>
  <si>
    <t>HONG KONG</t>
  </si>
  <si>
    <t>HKHKG</t>
  </si>
  <si>
    <t>12 DAYS</t>
  </si>
  <si>
    <t>MODERN TERMINALS LIMITED (MSC CODE: HKMTL)</t>
  </si>
  <si>
    <t>INCHEON</t>
  </si>
  <si>
    <t>KRINC</t>
  </si>
  <si>
    <t>14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</si>
  <si>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</si>
  <si>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</si>
  <si>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</si>
  <si>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</si>
  <si>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</si>
  <si>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CNJXN</t>
  </si>
  <si>
    <t>NEW ORIGAMI</t>
  </si>
  <si>
    <t>KAOHSIUNG</t>
  </si>
  <si>
    <t>TWKHH</t>
  </si>
  <si>
    <t xml:space="preserve">12 DAYS </t>
  </si>
  <si>
    <t>TAIWAN</t>
  </si>
  <si>
    <t>NINGBO</t>
  </si>
  <si>
    <t>KOBE</t>
  </si>
  <si>
    <t>THLCH</t>
  </si>
  <si>
    <t>HUTCHISON LAEMCHABANG TERMINAL LIMITED</t>
  </si>
  <si>
    <t>CNLIH</t>
  </si>
  <si>
    <t>13 DAYS</t>
  </si>
  <si>
    <t>MANILA NORTH</t>
  </si>
  <si>
    <t>PHMNN</t>
  </si>
  <si>
    <t>MANILA INTERNATIONAL CONTAINER TERMINAL (MICT)</t>
  </si>
  <si>
    <t>NAGOYA</t>
  </si>
  <si>
    <t>JPNGO</t>
  </si>
  <si>
    <t>23 DAYS</t>
  </si>
  <si>
    <t>TOBISHIMA CONTAINER BERTH TERMINAL</t>
  </si>
  <si>
    <t>CNNBO</t>
  </si>
  <si>
    <t>15 DAYS</t>
  </si>
  <si>
    <t>18 DAYS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</si>
  <si>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</si>
  <si>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</si>
  <si>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</si>
  <si>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</si>
  <si>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</si>
  <si>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</si>
  <si>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</si>
  <si>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</si>
  <si>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</si>
  <si>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</si>
  <si>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</si>
  <si>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5 DAYS</t>
  </si>
  <si>
    <t>NORTH BUTTERWORTH CONTAINER TERMINAL</t>
  </si>
  <si>
    <t>MYPKG</t>
  </si>
  <si>
    <t>WESTPORTS MALAYSIA SDN BHD</t>
  </si>
  <si>
    <t>2 DAYS</t>
  </si>
  <si>
    <t>QINGDAO</t>
  </si>
  <si>
    <t>CNTAO</t>
  </si>
  <si>
    <t>QINGDAO QIANWAN CONTAINER TERMINAL</t>
  </si>
  <si>
    <t>QINZHOU</t>
  </si>
  <si>
    <t>CNQZH</t>
  </si>
  <si>
    <t>SEMARANG</t>
  </si>
  <si>
    <t>IDSRG</t>
  </si>
  <si>
    <t>TERMINAL PETIKEMAS SEMARANG</t>
  </si>
  <si>
    <t>16 DAYS</t>
  </si>
  <si>
    <t>CNSHA</t>
  </si>
  <si>
    <t>CNSWA</t>
  </si>
  <si>
    <t>SHANTOU CMPORT GROUP CO., LTD. HUAGANG CONTAINER BRANCH</t>
  </si>
  <si>
    <t>CNSHK</t>
  </si>
  <si>
    <t>CHIWAN CONTAINER TERMINAL (CCT)</t>
  </si>
  <si>
    <t>17 DAYS</t>
  </si>
  <si>
    <t>SUBIC BAY</t>
  </si>
  <si>
    <t>PHSPS</t>
  </si>
  <si>
    <t>SURABAYA</t>
  </si>
  <si>
    <t>IDSUB</t>
  </si>
  <si>
    <t>TERMINAL PETIKEMAS SURABAYA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</si>
  <si>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</si>
  <si>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</si>
  <si>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</si>
  <si>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</si>
  <si>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</si>
  <si>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</si>
  <si>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</si>
  <si>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TOKYO</t>
  </si>
  <si>
    <t>JPTYO</t>
  </si>
  <si>
    <t>19 DAYS</t>
  </si>
  <si>
    <t>Y2 CONTAINER TERMINAL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</si>
  <si>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</si>
  <si>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</si>
  <si>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</si>
  <si>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</si>
  <si>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</si>
  <si>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</si>
  <si>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</si>
  <si>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</si>
  <si>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</si>
  <si>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</si>
  <si>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</si>
  <si>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</si>
  <si>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</si>
  <si>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</si>
  <si>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</si>
  <si>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</si>
  <si>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</si>
  <si>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</si>
  <si>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</si>
  <si>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</si>
  <si>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"A" VOYAGE</t>
  </si>
  <si>
    <t>ETA SINGAPORE</t>
  </si>
  <si>
    <t>TANJUNG PELEPAS</t>
  </si>
  <si>
    <t xml:space="preserve">PORT KLANG </t>
  </si>
  <si>
    <t>PROFORMA SAILING SUNDAY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</si>
  <si>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</si>
  <si>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</si>
  <si>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</si>
  <si>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</si>
  <si>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</si>
  <si>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</si>
  <si>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</si>
  <si>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</si>
  <si>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</si>
  <si>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</si>
  <si>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</si>
  <si>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</si>
  <si>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</si>
  <si>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</si>
  <si>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</si>
  <si>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</si>
  <si>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</si>
  <si>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</si>
  <si>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</si>
  <si>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</si>
  <si>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</si>
  <si>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</si>
  <si>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</si>
  <si>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</si>
  <si>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</si>
  <si>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</si>
  <si>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</si>
  <si>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</si>
  <si>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</si>
  <si>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</si>
  <si>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</si>
  <si>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</si>
  <si>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</si>
  <si>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</si>
  <si>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</si>
  <si>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</si>
  <si>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</si>
  <si>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</si>
  <si>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</si>
  <si>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</si>
  <si>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</si>
  <si>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</si>
  <si>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</si>
  <si>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</si>
  <si>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</si>
  <si>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</si>
  <si>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</si>
  <si>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</si>
  <si>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</si>
  <si>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</si>
  <si>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</si>
  <si>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</si>
  <si>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</si>
  <si>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</si>
  <si>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</si>
  <si>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</si>
  <si>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</si>
  <si>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</si>
  <si>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</si>
  <si>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</si>
  <si>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</si>
  <si>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</si>
  <si>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</si>
  <si>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</si>
  <si>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</si>
  <si>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</si>
  <si>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</si>
  <si>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</si>
  <si>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</si>
  <si>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</si>
  <si>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</si>
  <si>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</si>
  <si>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</si>
  <si>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</si>
  <si>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</si>
  <si>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</si>
  <si>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</si>
  <si>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</si>
  <si>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</si>
  <si>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</si>
  <si>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</si>
  <si>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</si>
  <si>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>HK508A</t>
  </si>
  <si>
    <t xml:space="preserve"> "R" VOYAGE</t>
  </si>
  <si>
    <t>PROFORMA SAILING FRIDAY</t>
  </si>
  <si>
    <t>12  DAYS</t>
  </si>
  <si>
    <t>21 DAYS</t>
  </si>
  <si>
    <t>27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</si>
  <si>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</si>
  <si>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</si>
  <si>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</si>
  <si>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</si>
  <si>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</si>
  <si>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</si>
  <si>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</si>
  <si>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</si>
  <si>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</si>
  <si>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</si>
  <si>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</si>
  <si>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</si>
  <si>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</si>
  <si>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</si>
  <si>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</si>
  <si>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</si>
  <si>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</si>
  <si>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</si>
  <si>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</si>
  <si>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</si>
  <si>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</si>
  <si>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</si>
  <si>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</si>
  <si>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</si>
  <si>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</si>
  <si>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</si>
  <si>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</si>
  <si>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</si>
  <si>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</si>
  <si>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</si>
  <si>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</si>
  <si>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</si>
  <si>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</si>
  <si>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</si>
  <si>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</si>
  <si>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</si>
  <si>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</si>
  <si>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</si>
  <si>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</si>
  <si>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</si>
  <si>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</si>
  <si>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</si>
  <si>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</si>
  <si>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</si>
  <si>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</si>
  <si>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HK505R</t>
  </si>
  <si>
    <t>HK506R</t>
  </si>
  <si>
    <t>HK507R</t>
  </si>
  <si>
    <t>HK508R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</si>
  <si>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</si>
  <si>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</si>
  <si>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</si>
  <si>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</si>
  <si>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</si>
  <si>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</si>
  <si>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</si>
  <si>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</si>
  <si>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</si>
  <si>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</si>
  <si>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</si>
  <si>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</si>
  <si>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</si>
  <si>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</si>
  <si>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</si>
  <si>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</si>
  <si>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</si>
  <si>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</si>
  <si>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</si>
  <si>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</si>
  <si>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</si>
  <si>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</si>
  <si>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</si>
  <si>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</si>
  <si>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</si>
  <si>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</si>
  <si>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</si>
  <si>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</si>
  <si>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</si>
  <si>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</si>
  <si>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</si>
  <si>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</si>
  <si>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</si>
  <si>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</si>
  <si>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</si>
  <si>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</si>
  <si>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</si>
  <si>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</si>
  <si>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</si>
  <si>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</si>
  <si>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</si>
  <si>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</si>
  <si>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</si>
  <si>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</si>
  <si>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LIM LEE HLI</t>
  </si>
  <si>
    <t>leehli.lim@msc.com</t>
  </si>
  <si>
    <t>CHING WEI NG</t>
  </si>
  <si>
    <t>6011 2404</t>
  </si>
  <si>
    <t>chingwei.ng@msc.com</t>
  </si>
  <si>
    <t>EUNICE CHAN</t>
  </si>
  <si>
    <t>eunice.chan@msc.com</t>
  </si>
  <si>
    <t>PHOEBE HUANG</t>
  </si>
  <si>
    <t>phoebe.huang@msc.com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</si>
  <si>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</si>
  <si>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</si>
  <si>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</si>
  <si>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</si>
  <si>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</si>
  <si>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</si>
  <si>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</si>
  <si>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</si>
  <si>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</si>
  <si>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</si>
  <si>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</si>
  <si>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</si>
  <si>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</si>
  <si>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</si>
  <si>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</si>
  <si>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</si>
  <si>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</si>
  <si>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</si>
  <si>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</si>
  <si>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</si>
  <si>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</si>
  <si>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</si>
  <si>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</si>
  <si>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</si>
  <si>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</si>
  <si>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</si>
  <si>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</si>
  <si>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</si>
  <si>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</si>
  <si>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</si>
  <si>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</si>
  <si>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</si>
  <si>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</si>
  <si>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</si>
  <si>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</si>
  <si>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</si>
  <si>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</si>
  <si>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</si>
  <si>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</si>
  <si>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</si>
  <si>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</si>
  <si>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</si>
  <si>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</si>
  <si>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</si>
  <si>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</si>
  <si>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</si>
  <si>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</si>
  <si>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</si>
  <si>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</si>
  <si>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</si>
  <si>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</si>
  <si>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</si>
  <si>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</si>
  <si>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</si>
  <si>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</si>
  <si>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</si>
  <si>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</si>
  <si>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</si>
  <si>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</si>
  <si>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</si>
  <si>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</si>
  <si>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</si>
  <si>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</si>
  <si>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</si>
  <si>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</si>
  <si>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</si>
  <si>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</si>
  <si>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</si>
  <si>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</si>
  <si>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</si>
  <si>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</si>
  <si>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</si>
  <si>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</si>
  <si>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</si>
  <si>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</si>
  <si>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</si>
  <si>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</si>
  <si>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</si>
  <si>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</si>
  <si>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</si>
  <si>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</si>
  <si>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</si>
  <si>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</si>
  <si>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</si>
  <si>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</si>
  <si>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</si>
  <si>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</si>
  <si>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</si>
  <si>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</si>
  <si>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</si>
  <si>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</si>
  <si>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</si>
  <si>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</si>
  <si>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</si>
  <si>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</si>
  <si>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</si>
  <si>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</si>
  <si>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</si>
  <si>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</si>
  <si>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</si>
  <si>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</si>
  <si>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</si>
  <si>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</si>
  <si>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</si>
  <si>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</si>
  <si>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</si>
  <si>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</si>
  <si>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</si>
  <si>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</si>
  <si>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</si>
  <si>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</si>
  <si>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</si>
  <si>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</si>
  <si>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</si>
  <si>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</si>
  <si>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</si>
  <si>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</si>
  <si>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</si>
  <si>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</si>
  <si>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</si>
  <si>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</si>
  <si>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</si>
  <si>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</si>
  <si>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</si>
  <si>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</si>
  <si>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</si>
  <si>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</si>
  <si>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</si>
  <si>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</si>
  <si>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</si>
  <si>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</si>
  <si>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</si>
  <si>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</si>
  <si>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</si>
  <si>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</si>
  <si>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</si>
  <si>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</si>
  <si>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</si>
  <si>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</si>
  <si>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</si>
  <si>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</si>
  <si>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</si>
  <si>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</si>
  <si>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</si>
  <si>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</si>
  <si>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</si>
  <si>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</si>
  <si>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</si>
  <si>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</si>
  <si>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</si>
  <si>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</si>
  <si>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</si>
  <si>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</si>
  <si>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</si>
  <si>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</si>
  <si>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</si>
  <si>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</si>
  <si>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</si>
  <si>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</si>
  <si>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</si>
  <si>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</si>
  <si>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</si>
  <si>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</si>
  <si>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SX505R</t>
  </si>
  <si>
    <t>SX506R</t>
  </si>
  <si>
    <t>SX507R</t>
  </si>
  <si>
    <t>SX508R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</si>
  <si>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</si>
  <si>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</si>
  <si>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</si>
  <si>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</si>
  <si>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</si>
  <si>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</si>
  <si>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</si>
  <si>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</si>
  <si>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</si>
  <si>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</si>
  <si>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</si>
  <si>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</si>
  <si>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</si>
  <si>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</si>
  <si>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</si>
  <si>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</si>
  <si>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</si>
  <si>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</si>
  <si>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</si>
  <si>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</si>
  <si>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</si>
  <si>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</si>
  <si>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</si>
  <si>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</si>
  <si>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</si>
  <si>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</si>
  <si>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</si>
  <si>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</si>
  <si>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</si>
  <si>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</si>
  <si>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</si>
  <si>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</si>
  <si>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</si>
  <si>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</si>
  <si>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</si>
  <si>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</si>
  <si>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</si>
  <si>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</si>
  <si>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</si>
  <si>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</si>
  <si>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</si>
  <si>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</si>
  <si>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</si>
  <si>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</si>
  <si>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</si>
  <si>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</si>
  <si>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</si>
  <si>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</si>
  <si>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</si>
  <si>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</si>
  <si>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</si>
  <si>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</si>
  <si>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</si>
  <si>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</si>
  <si>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</si>
  <si>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</si>
  <si>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</si>
  <si>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</si>
  <si>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</si>
  <si>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</si>
  <si>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</si>
  <si>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</si>
  <si>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</si>
  <si>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</si>
  <si>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</si>
  <si>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</si>
  <si>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</si>
  <si>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</si>
  <si>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</si>
  <si>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</si>
  <si>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</si>
  <si>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</si>
  <si>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</si>
  <si>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</si>
  <si>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</si>
  <si>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</si>
  <si>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</si>
  <si>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</si>
  <si>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</si>
  <si>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</si>
  <si>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</si>
  <si>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</si>
  <si>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</si>
  <si>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</si>
  <si>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</si>
  <si>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</si>
  <si>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</si>
  <si>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</si>
  <si>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</si>
  <si>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</si>
  <si>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</si>
  <si>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</si>
  <si>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</si>
  <si>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</si>
  <si>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</si>
  <si>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 xml:space="preserve">** YANGON: ASIA WORLD PORT TERMINAL </t>
  </si>
  <si>
    <t>PROFORMA SAILING THURSDAY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</si>
  <si>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</si>
  <si>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</si>
  <si>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</si>
  <si>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</si>
  <si>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</si>
  <si>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</si>
  <si>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</si>
  <si>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</si>
  <si>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</si>
  <si>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</si>
  <si>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</si>
  <si>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</si>
  <si>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</si>
  <si>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</si>
  <si>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</si>
  <si>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</si>
  <si>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</si>
  <si>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</si>
  <si>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</si>
  <si>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</si>
  <si>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</si>
  <si>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</si>
  <si>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</si>
  <si>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</si>
  <si>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</si>
  <si>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</si>
  <si>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</si>
  <si>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</si>
  <si>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</si>
  <si>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</si>
  <si>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</si>
  <si>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</si>
  <si>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</si>
  <si>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</si>
  <si>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</si>
  <si>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</si>
  <si>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</si>
  <si>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</si>
  <si>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</si>
  <si>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</si>
  <si>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</si>
  <si>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</si>
  <si>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</si>
  <si>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</si>
  <si>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</si>
  <si>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</si>
  <si>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</si>
  <si>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</si>
  <si>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</si>
  <si>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</si>
  <si>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</si>
  <si>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</si>
  <si>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</si>
  <si>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</si>
  <si>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</si>
  <si>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</si>
  <si>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</si>
  <si>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</si>
  <si>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</si>
  <si>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</si>
  <si>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</si>
  <si>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</si>
  <si>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</si>
  <si>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</si>
  <si>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</si>
  <si>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</si>
  <si>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</si>
  <si>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</si>
  <si>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</si>
  <si>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SB506R</t>
  </si>
  <si>
    <t>SB507R</t>
  </si>
  <si>
    <t>SB508R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</si>
  <si>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</si>
  <si>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</si>
  <si>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</si>
  <si>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</si>
  <si>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</si>
  <si>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</si>
  <si>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</si>
  <si>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</si>
  <si>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</si>
  <si>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</si>
  <si>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</si>
  <si>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</si>
  <si>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</si>
  <si>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</si>
  <si>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</si>
  <si>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</si>
  <si>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</si>
  <si>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</si>
  <si>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</si>
  <si>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</si>
  <si>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</si>
  <si>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</si>
  <si>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</si>
  <si>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</si>
  <si>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</si>
  <si>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</si>
  <si>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</si>
  <si>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</si>
  <si>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</si>
  <si>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</si>
  <si>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</si>
  <si>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</si>
  <si>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</si>
  <si>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</si>
  <si>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</si>
  <si>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</si>
  <si>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</si>
  <si>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</si>
  <si>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</si>
  <si>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</si>
  <si>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</si>
  <si>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</si>
  <si>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</si>
  <si>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</si>
  <si>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</si>
  <si>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</si>
  <si>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</si>
  <si>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</si>
  <si>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</si>
  <si>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</si>
  <si>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</si>
  <si>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</si>
  <si>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</si>
  <si>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</si>
  <si>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</si>
  <si>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</si>
  <si>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</si>
  <si>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</si>
  <si>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</si>
  <si>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</si>
  <si>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</si>
  <si>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</si>
  <si>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</si>
  <si>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</si>
  <si>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</si>
  <si>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</si>
  <si>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</si>
  <si>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</si>
  <si>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</si>
  <si>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</si>
  <si>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</si>
  <si>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</si>
  <si>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</si>
  <si>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</si>
  <si>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</si>
  <si>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</si>
  <si>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</si>
  <si>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</si>
  <si>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</si>
  <si>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</si>
  <si>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</si>
  <si>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</si>
  <si>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</si>
  <si>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</si>
  <si>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</si>
  <si>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</si>
  <si>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</si>
  <si>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</si>
  <si>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</si>
  <si>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</si>
  <si>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</si>
  <si>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</si>
  <si>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</si>
  <si>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</si>
  <si>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</si>
  <si>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</si>
  <si>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</si>
  <si>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</si>
  <si>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</si>
  <si>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</si>
  <si>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</si>
  <si>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</si>
  <si>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</si>
  <si>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</si>
  <si>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</si>
  <si>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</si>
  <si>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</si>
  <si>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</si>
  <si>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</si>
  <si>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</si>
  <si>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</si>
  <si>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</si>
  <si>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</si>
  <si>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</si>
  <si>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</si>
  <si>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</si>
  <si>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</si>
  <si>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</si>
  <si>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</si>
  <si>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</si>
  <si>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</si>
  <si>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</si>
  <si>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</si>
  <si>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</si>
  <si>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</si>
  <si>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</si>
  <si>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</si>
  <si>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</si>
  <si>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</si>
  <si>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</si>
  <si>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</si>
  <si>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</si>
  <si>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</si>
  <si>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</si>
  <si>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</si>
  <si>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</si>
  <si>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</si>
  <si>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</si>
  <si>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</si>
  <si>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</si>
  <si>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</si>
  <si>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</si>
  <si>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</si>
  <si>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</si>
  <si>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</si>
  <si>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</si>
  <si>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</si>
  <si>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</si>
  <si>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</si>
  <si>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</si>
  <si>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</si>
  <si>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</si>
  <si>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</si>
  <si>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</si>
  <si>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</si>
  <si>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</si>
  <si>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</si>
  <si>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</si>
  <si>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</si>
  <si>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</si>
  <si>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</si>
  <si>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</si>
  <si>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</si>
  <si>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</si>
  <si>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</si>
  <si>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</si>
  <si>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</si>
  <si>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</si>
  <si>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</si>
  <si>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</si>
  <si>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</si>
  <si>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</si>
  <si>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</si>
  <si>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</si>
  <si>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</si>
  <si>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</si>
  <si>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</si>
  <si>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</si>
  <si>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</si>
  <si>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</si>
  <si>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</si>
  <si>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</si>
  <si>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NANSHA</t>
  </si>
  <si>
    <t>CNNSA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</si>
  <si>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</si>
  <si>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</si>
  <si>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</si>
  <si>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</si>
  <si>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</si>
  <si>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</si>
  <si>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</si>
  <si>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</si>
  <si>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</si>
  <si>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</si>
  <si>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</si>
  <si>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</si>
  <si>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</si>
  <si>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</si>
  <si>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</si>
  <si>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</si>
  <si>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</si>
  <si>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</si>
  <si>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</si>
  <si>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</si>
  <si>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</si>
  <si>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</si>
  <si>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</si>
  <si>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</si>
  <si>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</si>
  <si>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</si>
  <si>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</si>
  <si>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</si>
  <si>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</si>
  <si>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</si>
  <si>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</si>
  <si>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</si>
  <si>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</si>
  <si>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</si>
  <si>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</si>
  <si>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</si>
  <si>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</si>
  <si>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</si>
  <si>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</si>
  <si>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</si>
  <si>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</si>
  <si>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</si>
  <si>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</si>
  <si>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</si>
  <si>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</si>
  <si>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</si>
  <si>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</si>
  <si>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</si>
  <si>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</si>
  <si>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</si>
  <si>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</si>
  <si>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</si>
  <si>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</si>
  <si>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</si>
  <si>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</si>
  <si>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</si>
  <si>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</si>
  <si>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</si>
  <si>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</si>
  <si>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</si>
  <si>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</si>
  <si>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</si>
  <si>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</si>
  <si>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</si>
  <si>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</si>
  <si>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</si>
  <si>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</si>
  <si>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</si>
  <si>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</si>
  <si>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</si>
  <si>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</si>
  <si>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</si>
  <si>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</si>
  <si>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</si>
  <si>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</si>
  <si>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</si>
  <si>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</si>
  <si>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</si>
  <si>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</si>
  <si>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</si>
  <si>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</si>
  <si>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</si>
  <si>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</si>
  <si>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</si>
  <si>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</si>
  <si>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</si>
  <si>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</si>
  <si>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</si>
  <si>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</si>
  <si>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</si>
  <si>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</si>
  <si>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</si>
  <si>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</si>
  <si>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</si>
  <si>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</si>
  <si>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</si>
  <si>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</si>
  <si>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</si>
  <si>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</si>
  <si>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</si>
  <si>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</si>
  <si>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</si>
  <si>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</si>
  <si>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</si>
  <si>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</si>
  <si>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</si>
  <si>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</si>
  <si>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</si>
  <si>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</si>
  <si>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</si>
  <si>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</si>
  <si>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</si>
  <si>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</si>
  <si>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</si>
  <si>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</si>
  <si>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</si>
  <si>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</si>
  <si>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</si>
  <si>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</si>
  <si>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</si>
  <si>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</si>
  <si>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</si>
  <si>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</si>
  <si>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</si>
  <si>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</si>
  <si>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</si>
  <si>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</si>
  <si>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</si>
  <si>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</si>
  <si>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</si>
  <si>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</si>
  <si>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</si>
  <si>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</si>
  <si>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</si>
  <si>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</si>
  <si>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</si>
  <si>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</si>
  <si>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</si>
  <si>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</si>
  <si>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</si>
  <si>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</si>
  <si>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</si>
  <si>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</si>
  <si>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</si>
  <si>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</si>
  <si>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</si>
  <si>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</si>
  <si>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</si>
  <si>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</si>
  <si>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</si>
  <si>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</si>
  <si>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</si>
  <si>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</si>
  <si>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</si>
  <si>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</si>
  <si>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</si>
  <si>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</si>
  <si>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</si>
  <si>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</si>
  <si>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</si>
  <si>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</si>
  <si>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</si>
  <si>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</si>
  <si>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</si>
  <si>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</si>
  <si>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</si>
  <si>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</si>
  <si>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</si>
  <si>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</si>
  <si>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</si>
  <si>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</si>
  <si>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</si>
  <si>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</si>
  <si>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</si>
  <si>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</si>
  <si>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</si>
  <si>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</si>
  <si>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</si>
  <si>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</si>
  <si>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</si>
  <si>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</si>
  <si>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</si>
  <si>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</si>
  <si>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</si>
  <si>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</si>
  <si>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</si>
  <si>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</si>
  <si>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</si>
  <si>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</si>
  <si>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</si>
  <si>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</si>
  <si>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</si>
  <si>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</si>
  <si>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</si>
  <si>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</si>
  <si>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</si>
  <si>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</si>
  <si>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</si>
  <si>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</si>
  <si>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</si>
  <si>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</si>
  <si>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</si>
  <si>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</si>
  <si>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</si>
  <si>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</si>
  <si>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</si>
  <si>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</si>
  <si>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</si>
  <si>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</si>
  <si>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</si>
  <si>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</si>
  <si>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</si>
  <si>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</si>
  <si>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</si>
  <si>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</si>
  <si>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</si>
  <si>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</si>
  <si>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</si>
  <si>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</si>
  <si>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</si>
  <si>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</si>
  <si>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</si>
  <si>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</si>
  <si>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</si>
  <si>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</si>
  <si>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</si>
  <si>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</si>
  <si>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</si>
  <si>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</si>
  <si>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</si>
  <si>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</si>
  <si>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</si>
  <si>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</si>
  <si>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</si>
  <si>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</si>
  <si>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</si>
  <si>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</si>
  <si>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</si>
  <si>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</si>
  <si>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</si>
  <si>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</si>
  <si>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</si>
  <si>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</si>
  <si>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</si>
  <si>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</si>
  <si>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</si>
  <si>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</si>
  <si>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</si>
  <si>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</si>
  <si>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</si>
  <si>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</si>
  <si>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</si>
  <si>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</si>
  <si>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</si>
  <si>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</si>
  <si>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</si>
  <si>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</si>
  <si>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</si>
  <si>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</si>
  <si>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</si>
  <si>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</si>
  <si>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</si>
  <si>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</si>
  <si>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</si>
  <si>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</si>
  <si>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</si>
  <si>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</si>
  <si>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</si>
  <si>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</si>
  <si>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</si>
  <si>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</si>
  <si>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</si>
  <si>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</si>
  <si>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</si>
  <si>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</si>
  <si>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</si>
  <si>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</si>
  <si>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</si>
  <si>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</si>
  <si>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</si>
  <si>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</si>
  <si>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</si>
  <si>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</si>
  <si>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</si>
  <si>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REMARKS : ABOVE SCHEDULES ARE SUBJECT TO PRINCIPAL'S CHANGES.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</si>
  <si>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</si>
  <si>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</si>
  <si>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</si>
  <si>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</si>
  <si>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</si>
  <si>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</si>
  <si>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</si>
  <si>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</si>
  <si>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</si>
  <si>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</si>
  <si>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</si>
  <si>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</si>
  <si>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</si>
  <si>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</si>
  <si>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</si>
  <si>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</si>
  <si>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</si>
  <si>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</si>
  <si>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</si>
  <si>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</si>
  <si>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</si>
  <si>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</si>
  <si>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</si>
  <si>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</si>
  <si>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</si>
  <si>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</si>
  <si>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</si>
  <si>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</si>
  <si>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</si>
  <si>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</si>
  <si>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</si>
  <si>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</si>
  <si>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</si>
  <si>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</si>
  <si>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</si>
  <si>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</si>
  <si>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</si>
  <si>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</si>
  <si>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</si>
  <si>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</si>
  <si>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</si>
  <si>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</si>
  <si>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</si>
  <si>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</si>
  <si>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</si>
  <si>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</si>
  <si>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</si>
  <si>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</si>
  <si>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</si>
  <si>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</si>
  <si>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</si>
  <si>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</si>
  <si>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</si>
  <si>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</si>
  <si>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</si>
  <si>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</si>
  <si>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</si>
  <si>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</si>
  <si>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</si>
  <si>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</si>
  <si>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</si>
  <si>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</si>
  <si>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</si>
  <si>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</si>
  <si>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</si>
  <si>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</si>
  <si>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</si>
  <si>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</si>
  <si>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</si>
  <si>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</si>
  <si>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</si>
  <si>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</si>
  <si>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</si>
  <si>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</si>
  <si>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</si>
  <si>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</si>
  <si>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</si>
  <si>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</si>
  <si>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</si>
  <si>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</si>
  <si>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</si>
  <si>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</si>
  <si>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</si>
  <si>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</si>
  <si>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</si>
  <si>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</si>
  <si>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</si>
  <si>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</si>
  <si>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</si>
  <si>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</si>
  <si>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</si>
  <si>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</si>
  <si>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</si>
  <si>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</si>
  <si>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</si>
  <si>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</si>
  <si>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</si>
  <si>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</si>
  <si>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</si>
  <si>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</si>
  <si>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</si>
  <si>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</si>
  <si>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</si>
  <si>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</si>
  <si>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</si>
  <si>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</si>
  <si>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</si>
  <si>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</si>
  <si>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</si>
  <si>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</si>
  <si>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</si>
  <si>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</si>
  <si>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</si>
  <si>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</si>
  <si>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</si>
  <si>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</si>
  <si>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</si>
  <si>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</si>
  <si>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</si>
  <si>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</si>
  <si>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</si>
  <si>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</si>
  <si>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</si>
  <si>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</si>
  <si>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</si>
  <si>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</si>
  <si>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</si>
  <si>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</si>
  <si>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</si>
  <si>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</si>
  <si>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</si>
  <si>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</si>
  <si>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</si>
  <si>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</si>
  <si>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</si>
  <si>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</si>
  <si>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</si>
  <si>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</si>
  <si>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</si>
  <si>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</si>
  <si>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</si>
  <si>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</si>
  <si>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</si>
  <si>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</si>
  <si>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</si>
  <si>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</si>
  <si>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</si>
  <si>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</si>
  <si>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</si>
  <si>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</si>
  <si>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</si>
  <si>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</si>
  <si>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</si>
  <si>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</si>
  <si>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</si>
  <si>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</si>
  <si>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</si>
  <si>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</si>
  <si>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</si>
  <si>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</si>
  <si>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</si>
  <si>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</si>
  <si>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</si>
  <si>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</si>
  <si>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</si>
  <si>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</si>
  <si>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</si>
  <si>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</si>
  <si>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</si>
  <si>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</si>
  <si>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</si>
  <si>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</si>
  <si>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</si>
  <si>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</si>
  <si>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</si>
  <si>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</si>
  <si>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</si>
  <si>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</si>
  <si>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</si>
  <si>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</si>
  <si>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</si>
  <si>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</si>
  <si>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</si>
  <si>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</si>
  <si>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</si>
  <si>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</si>
  <si>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</si>
  <si>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</si>
  <si>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</si>
  <si>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</si>
  <si>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</si>
  <si>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</si>
  <si>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</si>
  <si>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</si>
  <si>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</si>
  <si>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</si>
  <si>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</si>
  <si>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</si>
  <si>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</si>
  <si>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</si>
  <si>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</si>
  <si>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</si>
  <si>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</si>
  <si>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</si>
  <si>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</si>
  <si>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</si>
  <si>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</si>
  <si>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</si>
  <si>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</si>
  <si>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</si>
  <si>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</si>
  <si>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</si>
  <si>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</si>
  <si>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</si>
  <si>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</si>
  <si>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</si>
  <si>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</si>
  <si>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</si>
  <si>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</si>
  <si>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</si>
  <si>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</si>
  <si>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</si>
  <si>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</si>
  <si>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</si>
  <si>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</si>
  <si>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</si>
  <si>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</si>
  <si>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</si>
  <si>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</si>
  <si>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</si>
  <si>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</si>
  <si>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</si>
  <si>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</si>
  <si>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</si>
  <si>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</si>
  <si>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</si>
  <si>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</si>
  <si>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</si>
  <si>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</si>
  <si>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</si>
  <si>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</si>
  <si>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</si>
  <si>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</si>
  <si>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HV506A</t>
  </si>
  <si>
    <t>"R" VOYAGE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</si>
  <si>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</si>
  <si>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</si>
  <si>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</si>
  <si>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</si>
  <si>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</si>
  <si>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</si>
  <si>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</si>
  <si>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</si>
  <si>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</si>
  <si>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</si>
  <si>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</si>
  <si>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</si>
  <si>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</si>
  <si>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</si>
  <si>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</si>
  <si>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</si>
  <si>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</si>
  <si>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</si>
  <si>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</si>
  <si>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</si>
  <si>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</si>
  <si>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</si>
  <si>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</si>
  <si>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</si>
  <si>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</si>
  <si>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</si>
  <si>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</si>
  <si>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</si>
  <si>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</si>
  <si>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</si>
  <si>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</si>
  <si>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</si>
  <si>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</si>
  <si>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</si>
  <si>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</si>
  <si>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</si>
  <si>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</si>
  <si>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</si>
  <si>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</si>
  <si>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LANG CO (A)</t>
  </si>
  <si>
    <t>HZ450A</t>
  </si>
  <si>
    <t>HZ451A</t>
  </si>
  <si>
    <t>HZ452A</t>
  </si>
  <si>
    <t>HZ501A</t>
  </si>
  <si>
    <t>QUIHNON</t>
  </si>
  <si>
    <t>HZ452R</t>
  </si>
  <si>
    <t>HZ501R</t>
  </si>
  <si>
    <t>HZ502R</t>
  </si>
  <si>
    <t>HZ503R</t>
  </si>
  <si>
    <t>PROFORMA SAILING WEDNESDAY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</si>
  <si>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</si>
  <si>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</si>
  <si>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</si>
  <si>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</si>
  <si>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</si>
  <si>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</si>
  <si>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</si>
  <si>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</si>
  <si>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</si>
  <si>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</si>
  <si>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</si>
  <si>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</si>
  <si>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</si>
  <si>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</si>
  <si>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</si>
  <si>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</si>
  <si>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</si>
  <si>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</si>
  <si>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</si>
  <si>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</si>
  <si>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</si>
  <si>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</si>
  <si>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</si>
  <si>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</si>
  <si>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</si>
  <si>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</si>
  <si>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</si>
  <si>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</si>
  <si>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</si>
  <si>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</si>
  <si>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</si>
  <si>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</si>
  <si>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</si>
  <si>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</si>
  <si>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</si>
  <si>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</si>
  <si>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</si>
  <si>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</si>
  <si>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</si>
  <si>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</si>
  <si>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</si>
  <si>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</si>
  <si>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</si>
  <si>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</si>
  <si>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</si>
  <si>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</si>
  <si>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</si>
  <si>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</si>
  <si>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</si>
  <si>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</si>
  <si>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</si>
  <si>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</si>
  <si>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</si>
  <si>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</si>
  <si>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</si>
  <si>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</si>
  <si>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</si>
  <si>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</si>
  <si>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</si>
  <si>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</si>
  <si>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</si>
  <si>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</si>
  <si>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</si>
  <si>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</si>
  <si>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</si>
  <si>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</si>
  <si>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</si>
  <si>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</si>
  <si>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</si>
  <si>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</si>
  <si>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</si>
  <si>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</si>
  <si>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</si>
  <si>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</si>
  <si>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</si>
  <si>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</si>
  <si>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</si>
  <si>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</si>
  <si>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</si>
  <si>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</si>
  <si>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</si>
  <si>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</si>
  <si>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</si>
  <si>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</si>
  <si>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</si>
  <si>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</si>
  <si>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</si>
  <si>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</si>
  <si>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</si>
  <si>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</si>
  <si>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</si>
  <si>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</si>
  <si>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</si>
  <si>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</si>
  <si>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</si>
  <si>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</si>
  <si>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</si>
  <si>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</si>
  <si>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</si>
  <si>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</si>
  <si>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</si>
  <si>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</si>
  <si>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</si>
  <si>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</si>
  <si>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</si>
  <si>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</si>
  <si>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</si>
  <si>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</si>
  <si>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</si>
  <si>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</si>
  <si>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</si>
  <si>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</si>
  <si>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</si>
  <si>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</si>
  <si>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</si>
  <si>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</si>
  <si>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</si>
  <si>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</si>
  <si>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</si>
  <si>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</si>
  <si>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</si>
  <si>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</si>
  <si>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</si>
  <si>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</si>
  <si>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</si>
  <si>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</si>
  <si>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</si>
  <si>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</si>
  <si>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</si>
  <si>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</si>
  <si>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</si>
  <si>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</si>
  <si>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</si>
  <si>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</si>
  <si>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</si>
  <si>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</si>
  <si>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</si>
  <si>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</si>
  <si>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</si>
  <si>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</si>
  <si>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</si>
  <si>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</si>
  <si>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</si>
  <si>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</si>
  <si>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</si>
  <si>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</si>
  <si>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</si>
  <si>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</si>
  <si>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</si>
  <si>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</si>
  <si>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</si>
  <si>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</si>
  <si>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</si>
  <si>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</si>
  <si>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</si>
  <si>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</si>
  <si>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</si>
  <si>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</si>
  <si>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</si>
  <si>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</si>
  <si>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</si>
  <si>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</si>
  <si>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</si>
  <si>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</si>
  <si>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</si>
  <si>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</si>
  <si>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29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</si>
  <si>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</si>
  <si>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</si>
  <si>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</si>
  <si>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</si>
  <si>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</si>
  <si>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</si>
  <si>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</si>
  <si>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</si>
  <si>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</si>
  <si>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</si>
  <si>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</si>
  <si>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</si>
  <si>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</si>
  <si>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</si>
  <si>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</si>
  <si>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</si>
  <si>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</si>
  <si>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</si>
  <si>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</si>
  <si>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</si>
  <si>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</si>
  <si>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</si>
  <si>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</si>
  <si>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</si>
  <si>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</si>
  <si>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</si>
  <si>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</si>
  <si>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</si>
  <si>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</si>
  <si>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</si>
  <si>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</si>
  <si>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</si>
  <si>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</si>
  <si>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</si>
  <si>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</si>
  <si>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</si>
  <si>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</si>
  <si>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</si>
  <si>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</si>
  <si>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</si>
  <si>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</si>
  <si>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</si>
  <si>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</si>
  <si>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</si>
  <si>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</si>
  <si>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</si>
  <si>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</si>
  <si>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</si>
  <si>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</si>
  <si>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</si>
  <si>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</si>
  <si>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</si>
  <si>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</si>
  <si>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</si>
  <si>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</si>
  <si>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</si>
  <si>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</si>
  <si>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</si>
  <si>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</si>
  <si>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</si>
  <si>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</si>
  <si>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</si>
  <si>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</si>
  <si>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</si>
  <si>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</si>
  <si>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</si>
  <si>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HI505R</t>
  </si>
  <si>
    <t>HI506R</t>
  </si>
  <si>
    <t>MSC SHAULA</t>
  </si>
  <si>
    <t>HI507R</t>
  </si>
  <si>
    <t>HI508R</t>
  </si>
  <si>
    <t>HI509R</t>
  </si>
  <si>
    <t>PROFORMA SAILING MONDAY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</si>
  <si>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</si>
  <si>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</si>
  <si>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</si>
  <si>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</si>
  <si>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</si>
  <si>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</si>
  <si>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</si>
  <si>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</si>
  <si>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</si>
  <si>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</si>
  <si>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</si>
  <si>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</si>
  <si>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</si>
  <si>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</si>
  <si>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</si>
  <si>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</si>
  <si>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</si>
  <si>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</si>
  <si>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</si>
  <si>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</si>
  <si>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</si>
  <si>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</si>
  <si>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</si>
  <si>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</si>
  <si>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</si>
  <si>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</si>
  <si>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</si>
  <si>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</si>
  <si>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</si>
  <si>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</si>
  <si>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</si>
  <si>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</si>
  <si>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</si>
  <si>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</si>
  <si>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</si>
  <si>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</si>
  <si>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</si>
  <si>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</si>
  <si>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</si>
  <si>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</si>
  <si>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</si>
  <si>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</si>
  <si>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</si>
  <si>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</si>
  <si>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</si>
  <si>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</si>
  <si>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</si>
  <si>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</si>
  <si>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</si>
  <si>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</si>
  <si>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</si>
  <si>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</si>
  <si>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</si>
  <si>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</si>
  <si>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</si>
  <si>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</si>
  <si>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</si>
  <si>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</si>
  <si>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</si>
  <si>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</si>
  <si>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</si>
  <si>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</si>
  <si>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</si>
  <si>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</si>
  <si>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</si>
  <si>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</si>
  <si>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</si>
  <si>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</si>
  <si>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</si>
  <si>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</si>
  <si>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</si>
  <si>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</si>
  <si>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</si>
  <si>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</si>
  <si>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</si>
  <si>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</si>
  <si>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</si>
  <si>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</si>
  <si>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</si>
  <si>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</si>
  <si>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</si>
  <si>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</si>
  <si>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</si>
  <si>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</si>
  <si>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</si>
  <si>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</si>
  <si>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</si>
  <si>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</si>
  <si>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</si>
  <si>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</si>
  <si>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</si>
  <si>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</si>
  <si>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</si>
  <si>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</si>
  <si>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</si>
  <si>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</si>
  <si>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>HW503A</t>
  </si>
  <si>
    <t>HW504A</t>
  </si>
  <si>
    <t>HW505A</t>
  </si>
  <si>
    <t>HW417R</t>
  </si>
  <si>
    <t>HW418R</t>
  </si>
  <si>
    <t>HW419R</t>
  </si>
  <si>
    <t>HW420R</t>
  </si>
  <si>
    <t>HW421R</t>
  </si>
  <si>
    <t>HW422R</t>
  </si>
  <si>
    <t>HW423R</t>
  </si>
  <si>
    <t>HW424R</t>
  </si>
  <si>
    <t>HW425R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</si>
  <si>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</si>
  <si>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</si>
  <si>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</si>
  <si>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</si>
  <si>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</si>
  <si>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</si>
  <si>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</si>
  <si>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</si>
  <si>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</si>
  <si>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</si>
  <si>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</si>
  <si>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</si>
  <si>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</si>
  <si>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</si>
  <si>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</si>
  <si>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</si>
  <si>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</si>
  <si>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</si>
  <si>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</si>
  <si>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</si>
  <si>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</si>
  <si>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</si>
  <si>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</si>
  <si>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</si>
  <si>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</si>
  <si>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</si>
  <si>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</si>
  <si>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</si>
  <si>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</si>
  <si>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</si>
  <si>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</si>
  <si>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</si>
  <si>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</si>
  <si>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</si>
  <si>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</si>
  <si>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</si>
  <si>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</si>
  <si>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</si>
  <si>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</si>
  <si>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</si>
  <si>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</si>
  <si>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</si>
  <si>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</si>
  <si>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</si>
  <si>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</si>
  <si>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</si>
  <si>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</si>
  <si>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</si>
  <si>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</si>
  <si>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</si>
  <si>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</si>
  <si>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</si>
  <si>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</si>
  <si>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</si>
  <si>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</si>
  <si>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</si>
  <si>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</si>
  <si>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</si>
  <si>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ATHENA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</si>
  <si>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</si>
  <si>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</si>
  <si>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</si>
  <si>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</si>
  <si>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</si>
  <si>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</si>
  <si>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</si>
  <si>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</si>
  <si>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</si>
  <si>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</si>
  <si>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</si>
  <si>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</si>
  <si>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</si>
  <si>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</si>
  <si>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</si>
  <si>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</si>
  <si>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</si>
  <si>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</si>
  <si>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</si>
  <si>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</si>
  <si>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</si>
  <si>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</si>
  <si>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</si>
  <si>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</si>
  <si>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</si>
  <si>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</si>
  <si>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</si>
  <si>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</si>
  <si>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</si>
  <si>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</si>
  <si>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</si>
  <si>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</si>
  <si>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</si>
  <si>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</si>
  <si>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</si>
  <si>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</si>
  <si>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</si>
  <si>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</si>
  <si>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</si>
  <si>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</si>
  <si>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</si>
  <si>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</si>
  <si>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</si>
  <si>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</si>
  <si>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HU504A</t>
  </si>
  <si>
    <t>HU505A</t>
  </si>
  <si>
    <t>HU506A</t>
  </si>
  <si>
    <t>HU507A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</si>
  <si>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</si>
  <si>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</si>
  <si>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</si>
  <si>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</si>
  <si>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</si>
  <si>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</si>
  <si>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</si>
  <si>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</si>
  <si>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</si>
  <si>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</si>
  <si>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</si>
  <si>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</si>
  <si>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</si>
  <si>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</si>
  <si>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</si>
  <si>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</si>
  <si>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</si>
  <si>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</si>
  <si>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</si>
  <si>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</si>
  <si>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</si>
  <si>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</si>
  <si>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</si>
  <si>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</si>
  <si>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</si>
  <si>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</si>
  <si>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</si>
  <si>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</si>
  <si>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</si>
  <si>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</si>
  <si>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</si>
  <si>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</si>
  <si>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</si>
  <si>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</si>
  <si>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</si>
  <si>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</si>
  <si>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</si>
  <si>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</si>
  <si>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</si>
  <si>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</si>
  <si>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</si>
  <si>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</si>
  <si>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</si>
  <si>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</si>
  <si>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</si>
  <si>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</si>
  <si>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</si>
  <si>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</si>
  <si>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</si>
  <si>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</si>
  <si>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</si>
  <si>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</si>
  <si>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</si>
  <si>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</si>
  <si>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</si>
  <si>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</si>
  <si>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</si>
  <si>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</si>
  <si>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</si>
  <si>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</si>
  <si>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</si>
  <si>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</si>
  <si>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</si>
  <si>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</si>
  <si>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</si>
  <si>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</si>
  <si>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</si>
  <si>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</si>
  <si>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</si>
  <si>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</si>
  <si>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</si>
  <si>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</si>
  <si>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 xml:space="preserve">MSC PAOLA </t>
  </si>
  <si>
    <t>HU502R</t>
  </si>
  <si>
    <t>HU503R</t>
  </si>
  <si>
    <t>HU504R</t>
  </si>
  <si>
    <t>HU505R</t>
  </si>
  <si>
    <t>HU506R</t>
  </si>
  <si>
    <t>HU507R</t>
  </si>
  <si>
    <t>HU508R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</si>
  <si>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</si>
  <si>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</si>
  <si>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</si>
  <si>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</si>
  <si>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</si>
  <si>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</si>
  <si>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</si>
  <si>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</si>
  <si>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</si>
  <si>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</si>
  <si>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</si>
  <si>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</si>
  <si>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</si>
  <si>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</si>
  <si>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</si>
  <si>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</si>
  <si>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</si>
  <si>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</si>
  <si>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</si>
  <si>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</si>
  <si>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</si>
  <si>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</si>
  <si>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</si>
  <si>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</si>
  <si>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</si>
  <si>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</si>
  <si>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</si>
  <si>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</si>
  <si>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</si>
  <si>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</si>
  <si>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</si>
  <si>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</si>
  <si>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</si>
  <si>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</si>
  <si>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</si>
  <si>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</si>
  <si>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</si>
  <si>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</si>
  <si>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</si>
  <si>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</si>
  <si>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</si>
  <si>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</si>
  <si>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</si>
  <si>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</si>
  <si>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</si>
  <si>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</si>
  <si>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</si>
  <si>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</si>
  <si>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</si>
  <si>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</si>
  <si>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</si>
  <si>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</si>
  <si>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</si>
  <si>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</si>
  <si>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</si>
  <si>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</si>
  <si>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</si>
  <si>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</si>
  <si>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</si>
  <si>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</si>
  <si>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</si>
  <si>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</si>
  <si>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</si>
  <si>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</si>
  <si>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</si>
  <si>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</si>
  <si>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</si>
  <si>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</si>
  <si>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</si>
  <si>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</si>
  <si>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</si>
  <si>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</si>
  <si>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</si>
  <si>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</si>
  <si>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</si>
  <si>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</si>
  <si>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</si>
  <si>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</si>
  <si>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</si>
  <si>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</si>
  <si>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</si>
  <si>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</si>
  <si>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</si>
  <si>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</si>
  <si>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</si>
  <si>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</si>
  <si>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</si>
  <si>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</si>
  <si>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</si>
  <si>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</si>
  <si>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</si>
  <si>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</si>
  <si>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</si>
  <si>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</si>
  <si>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</si>
  <si>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</si>
  <si>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</si>
  <si>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</si>
  <si>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</si>
  <si>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</si>
  <si>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</si>
  <si>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</si>
  <si>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</si>
  <si>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</si>
  <si>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</si>
  <si>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</si>
  <si>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</si>
  <si>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</si>
  <si>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</si>
  <si>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</si>
  <si>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</si>
  <si>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</si>
  <si>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</si>
  <si>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</si>
  <si>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</si>
  <si>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</si>
  <si>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</si>
  <si>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</si>
  <si>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</si>
  <si>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</si>
  <si>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</si>
  <si>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</si>
  <si>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</si>
  <si>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</si>
  <si>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</si>
  <si>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</si>
  <si>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</si>
  <si>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</si>
  <si>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</si>
  <si>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</si>
  <si>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</si>
  <si>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</si>
  <si>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</si>
  <si>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</si>
  <si>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</si>
  <si>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</si>
  <si>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</si>
  <si>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</si>
  <si>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</si>
  <si>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</si>
  <si>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</si>
  <si>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</si>
  <si>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</si>
  <si>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</si>
  <si>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</si>
  <si>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</si>
  <si>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</si>
  <si>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</si>
  <si>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</si>
  <si>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</si>
  <si>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</si>
  <si>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</si>
  <si>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</si>
  <si>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</si>
  <si>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</si>
  <si>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</si>
  <si>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</si>
  <si>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</si>
  <si>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</si>
  <si>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</si>
  <si>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</si>
  <si>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</si>
  <si>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</si>
  <si>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</si>
  <si>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</si>
  <si>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</si>
  <si>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</si>
  <si>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</si>
  <si>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</si>
  <si>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</si>
  <si>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</si>
  <si>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</si>
  <si>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</si>
  <si>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</si>
  <si>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</si>
  <si>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</si>
  <si>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</si>
  <si>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</si>
  <si>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</si>
  <si>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</si>
  <si>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</si>
  <si>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</si>
  <si>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</si>
  <si>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</si>
  <si>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</si>
  <si>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</si>
  <si>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</si>
  <si>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</si>
  <si>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</si>
  <si>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</si>
  <si>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</si>
  <si>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</si>
  <si>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</si>
  <si>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</si>
  <si>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</si>
  <si>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</si>
  <si>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</si>
  <si>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</si>
  <si>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</si>
  <si>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</si>
  <si>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</si>
  <si>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</si>
  <si>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</si>
  <si>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</si>
  <si>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</si>
  <si>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</si>
  <si>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</si>
  <si>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</si>
  <si>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</si>
  <si>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</si>
  <si>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</si>
  <si>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</si>
  <si>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</si>
  <si>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</si>
  <si>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</si>
  <si>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</si>
  <si>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</si>
  <si>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</si>
  <si>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</si>
  <si>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</si>
  <si>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</si>
  <si>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</si>
  <si>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</si>
  <si>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</si>
  <si>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</si>
  <si>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</si>
  <si>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</si>
  <si>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</si>
  <si>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</si>
  <si>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</si>
  <si>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</si>
  <si>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</si>
  <si>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</si>
  <si>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</si>
  <si>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</si>
  <si>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</si>
  <si>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</si>
  <si>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</si>
  <si>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</si>
  <si>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</si>
  <si>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</si>
  <si>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</si>
  <si>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</si>
  <si>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</si>
  <si>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</si>
  <si>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</si>
  <si>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</si>
  <si>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</si>
  <si>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</si>
  <si>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</si>
  <si>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</si>
  <si>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</si>
  <si>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</si>
  <si>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</si>
  <si>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</si>
  <si>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</si>
  <si>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</si>
  <si>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</si>
  <si>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</si>
  <si>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</si>
  <si>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</si>
  <si>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</si>
  <si>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</si>
  <si>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</si>
  <si>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</si>
  <si>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</si>
  <si>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</si>
  <si>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</si>
  <si>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</si>
  <si>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</si>
  <si>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</si>
  <si>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</si>
  <si>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</si>
  <si>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</si>
  <si>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</si>
  <si>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</si>
  <si>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</si>
  <si>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</si>
  <si>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</si>
  <si>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</si>
  <si>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</si>
  <si>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</si>
  <si>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</si>
  <si>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</si>
  <si>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</si>
  <si>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</si>
  <si>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</si>
  <si>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</si>
  <si>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</si>
  <si>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</si>
  <si>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</si>
  <si>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</si>
  <si>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</si>
  <si>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</si>
  <si>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</si>
  <si>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</si>
  <si>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</si>
  <si>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</si>
  <si>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</si>
  <si>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</si>
  <si>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</si>
  <si>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</si>
  <si>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</si>
  <si>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</si>
  <si>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</si>
  <si>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</si>
  <si>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</si>
  <si>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</si>
  <si>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</si>
  <si>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</si>
  <si>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</si>
  <si>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</si>
  <si>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</si>
  <si>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</si>
  <si>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</si>
  <si>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</si>
  <si>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</si>
  <si>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</si>
  <si>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</si>
  <si>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</si>
  <si>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</si>
  <si>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</si>
  <si>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</si>
  <si>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</si>
  <si>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</si>
  <si>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</si>
  <si>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</si>
  <si>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</si>
  <si>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</si>
  <si>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</si>
  <si>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</si>
  <si>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</si>
  <si>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</si>
  <si>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</si>
  <si>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</si>
  <si>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</si>
  <si>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</si>
  <si>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</si>
  <si>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</si>
  <si>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</si>
  <si>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</si>
  <si>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</si>
  <si>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</si>
  <si>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</si>
  <si>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</si>
  <si>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</si>
  <si>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</si>
  <si>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</si>
  <si>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</si>
  <si>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</si>
  <si>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</si>
  <si>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</si>
  <si>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</si>
  <si>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</si>
  <si>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</si>
  <si>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</si>
  <si>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</si>
  <si>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</si>
  <si>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</si>
  <si>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</si>
  <si>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</si>
  <si>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</si>
  <si>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</si>
  <si>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</si>
  <si>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</si>
  <si>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</si>
  <si>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</si>
  <si>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</si>
  <si>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</si>
  <si>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</si>
  <si>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</si>
  <si>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</si>
  <si>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</si>
  <si>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</si>
  <si>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</si>
  <si>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</si>
  <si>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</si>
  <si>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</si>
  <si>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</si>
  <si>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</si>
  <si>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</si>
  <si>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</si>
  <si>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</si>
  <si>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</si>
  <si>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</si>
  <si>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</si>
  <si>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</si>
  <si>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</si>
  <si>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</si>
  <si>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</si>
  <si>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</si>
  <si>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</si>
  <si>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</si>
  <si>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</si>
  <si>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</si>
  <si>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</si>
  <si>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</si>
  <si>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</si>
  <si>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</si>
  <si>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</si>
  <si>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</si>
  <si>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</si>
  <si>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</si>
  <si>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</si>
  <si>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</si>
  <si>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</si>
  <si>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</si>
  <si>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</si>
  <si>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</si>
  <si>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</si>
  <si>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</si>
  <si>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</si>
  <si>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</si>
  <si>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</si>
  <si>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</si>
  <si>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</si>
  <si>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</si>
  <si>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</si>
  <si>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</si>
  <si>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</si>
  <si>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</si>
  <si>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</si>
  <si>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</si>
  <si>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</si>
  <si>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</si>
  <si>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</si>
  <si>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</si>
  <si>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</si>
  <si>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</si>
  <si>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</si>
  <si>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</si>
  <si>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</si>
  <si>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</si>
  <si>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</si>
  <si>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</si>
  <si>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</si>
  <si>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</si>
  <si>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</si>
  <si>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</si>
  <si>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</si>
  <si>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</si>
  <si>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</si>
  <si>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</si>
  <si>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</si>
  <si>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</si>
  <si>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</si>
  <si>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</si>
  <si>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</si>
  <si>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</si>
  <si>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</si>
  <si>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</si>
  <si>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</si>
  <si>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</si>
  <si>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</si>
  <si>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</si>
  <si>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</si>
  <si>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</si>
  <si>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</si>
  <si>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</si>
  <si>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</si>
  <si>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</si>
  <si>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</si>
  <si>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</si>
  <si>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</si>
  <si>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</si>
  <si>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</si>
  <si>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</si>
  <si>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</si>
  <si>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</si>
  <si>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</si>
  <si>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</si>
  <si>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REBECCA III</t>
  </si>
  <si>
    <t>HO502A</t>
  </si>
  <si>
    <t>HO503A</t>
  </si>
  <si>
    <t>HO504A</t>
  </si>
  <si>
    <t>HO505A</t>
  </si>
  <si>
    <t>HO506A</t>
  </si>
  <si>
    <t>HO507A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</si>
  <si>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</si>
  <si>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</si>
  <si>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</si>
  <si>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</si>
  <si>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</si>
  <si>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</si>
  <si>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</si>
  <si>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</si>
  <si>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</si>
  <si>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</si>
  <si>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</si>
  <si>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</si>
  <si>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</si>
  <si>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</si>
  <si>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</si>
  <si>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</si>
  <si>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</si>
  <si>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</si>
  <si>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</si>
  <si>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</si>
  <si>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</si>
  <si>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</si>
  <si>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</si>
  <si>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</si>
  <si>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</si>
  <si>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</si>
  <si>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</si>
  <si>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</si>
  <si>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</si>
  <si>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</si>
  <si>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</si>
  <si>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</si>
  <si>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</si>
  <si>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</si>
  <si>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</si>
  <si>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</si>
  <si>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</si>
  <si>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</si>
  <si>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</si>
  <si>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</si>
  <si>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</si>
  <si>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</si>
  <si>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</si>
  <si>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</si>
  <si>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</si>
  <si>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</si>
  <si>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</si>
  <si>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</si>
  <si>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</si>
  <si>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</si>
  <si>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</si>
  <si>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</si>
  <si>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</si>
  <si>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</si>
  <si>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</si>
  <si>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</si>
  <si>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</si>
  <si>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</si>
  <si>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</si>
  <si>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</si>
  <si>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</si>
  <si>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</si>
  <si>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</si>
  <si>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</si>
  <si>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</si>
  <si>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</si>
  <si>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</si>
  <si>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</si>
  <si>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</si>
  <si>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</si>
  <si>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</si>
  <si>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</si>
  <si>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</si>
  <si>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</si>
  <si>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</si>
  <si>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</si>
  <si>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</si>
  <si>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</si>
  <si>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</si>
  <si>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</si>
  <si>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</si>
  <si>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</si>
  <si>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</si>
  <si>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</si>
  <si>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</si>
  <si>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GOLDEN HORN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</si>
  <si>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</si>
  <si>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</si>
  <si>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</si>
  <si>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</si>
  <si>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</si>
  <si>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</si>
  <si>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</si>
  <si>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</si>
  <si>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</si>
  <si>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</si>
  <si>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</si>
  <si>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</si>
  <si>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</si>
  <si>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</si>
  <si>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</si>
  <si>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</si>
  <si>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</si>
  <si>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</si>
  <si>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</si>
  <si>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</si>
  <si>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</si>
  <si>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</si>
  <si>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HX421A</t>
  </si>
  <si>
    <t>HX422A</t>
  </si>
  <si>
    <t>HX424A</t>
  </si>
  <si>
    <t>HX425A</t>
  </si>
  <si>
    <t>HX426A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</si>
  <si>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</si>
  <si>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</si>
  <si>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</si>
  <si>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</si>
  <si>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</si>
  <si>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</si>
  <si>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</si>
  <si>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</si>
  <si>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</si>
  <si>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</si>
  <si>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</si>
  <si>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</si>
  <si>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</si>
  <si>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</si>
  <si>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</si>
  <si>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</si>
  <si>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</si>
  <si>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</si>
  <si>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</si>
  <si>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</si>
  <si>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HX509R</t>
  </si>
  <si>
    <t>HX510R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</si>
  <si>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</si>
  <si>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</si>
  <si>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</si>
  <si>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</si>
  <si>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</si>
  <si>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</si>
  <si>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</si>
  <si>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</si>
  <si>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</si>
  <si>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</si>
  <si>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</si>
  <si>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</si>
  <si>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</si>
  <si>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</si>
  <si>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</si>
  <si>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</si>
  <si>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</si>
  <si>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</si>
  <si>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</si>
  <si>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</si>
  <si>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</si>
  <si>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</si>
  <si>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</si>
  <si>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</si>
  <si>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</si>
  <si>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</si>
  <si>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</si>
  <si>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</si>
  <si>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</si>
  <si>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</si>
  <si>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</si>
  <si>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</si>
  <si>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</si>
  <si>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</si>
  <si>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</si>
  <si>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</si>
  <si>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</si>
  <si>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</si>
  <si>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</si>
  <si>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</si>
  <si>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</si>
  <si>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</si>
  <si>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</si>
  <si>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</si>
  <si>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</si>
  <si>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</si>
  <si>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</si>
  <si>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</si>
  <si>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</si>
  <si>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</si>
  <si>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</si>
  <si>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</si>
  <si>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</si>
  <si>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</si>
  <si>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</si>
  <si>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</si>
  <si>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</si>
  <si>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</si>
  <si>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</si>
  <si>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</si>
  <si>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</si>
  <si>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</si>
  <si>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</si>
  <si>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</si>
  <si>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</si>
  <si>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</si>
  <si>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</si>
  <si>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</si>
  <si>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</si>
  <si>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</si>
  <si>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</si>
  <si>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</si>
  <si>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</si>
  <si>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</si>
  <si>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</si>
  <si>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</si>
  <si>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</si>
  <si>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</si>
  <si>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</si>
  <si>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</si>
  <si>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</si>
  <si>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</si>
  <si>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</si>
  <si>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</si>
  <si>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</si>
  <si>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</si>
  <si>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</si>
  <si>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</si>
  <si>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</si>
  <si>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</si>
  <si>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</si>
  <si>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</si>
  <si>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</si>
  <si>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</si>
  <si>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</si>
  <si>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</si>
  <si>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</si>
  <si>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</si>
  <si>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</si>
  <si>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</si>
  <si>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</si>
  <si>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</si>
  <si>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</si>
  <si>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</si>
  <si>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</si>
  <si>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</si>
  <si>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</si>
  <si>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</si>
  <si>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</si>
  <si>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</si>
  <si>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</si>
  <si>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</si>
  <si>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</si>
  <si>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</si>
  <si>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</si>
  <si>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</si>
  <si>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</si>
  <si>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</si>
  <si>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</si>
  <si>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</si>
  <si>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</si>
  <si>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</si>
  <si>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</si>
  <si>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</si>
  <si>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</si>
  <si>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</si>
  <si>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</si>
  <si>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</si>
  <si>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</si>
  <si>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</si>
  <si>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</si>
  <si>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</si>
  <si>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</si>
  <si>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</si>
  <si>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</si>
  <si>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</si>
  <si>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</si>
  <si>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</si>
  <si>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</si>
  <si>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</si>
  <si>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</si>
  <si>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</si>
  <si>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</si>
  <si>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</si>
  <si>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</si>
  <si>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</si>
  <si>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</si>
  <si>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</si>
  <si>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</si>
  <si>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</si>
  <si>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</si>
  <si>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</si>
  <si>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</si>
  <si>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</si>
  <si>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</si>
  <si>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</si>
  <si>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</si>
  <si>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</si>
  <si>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</si>
  <si>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</si>
  <si>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</si>
  <si>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</si>
  <si>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</si>
  <si>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</si>
  <si>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</si>
  <si>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</si>
  <si>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</si>
  <si>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</si>
  <si>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</si>
  <si>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</si>
  <si>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</si>
  <si>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</si>
  <si>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</si>
  <si>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</si>
  <si>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</si>
  <si>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</si>
  <si>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</si>
  <si>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</si>
  <si>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</si>
  <si>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</si>
  <si>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</si>
  <si>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</si>
  <si>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</si>
  <si>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</si>
  <si>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</si>
  <si>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</si>
  <si>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</si>
  <si>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</si>
  <si>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</si>
  <si>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</si>
  <si>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</si>
  <si>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</si>
  <si>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</si>
  <si>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</si>
  <si>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</si>
  <si>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</si>
  <si>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</si>
  <si>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</si>
  <si>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</si>
  <si>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</si>
  <si>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</si>
  <si>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</si>
  <si>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</si>
  <si>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</si>
  <si>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</si>
  <si>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</si>
  <si>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</si>
  <si>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</si>
  <si>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</si>
  <si>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</si>
  <si>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</si>
  <si>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</si>
  <si>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</si>
  <si>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</si>
  <si>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</si>
  <si>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</si>
  <si>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</si>
  <si>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</si>
  <si>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</si>
  <si>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</si>
  <si>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</si>
  <si>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</si>
  <si>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</si>
  <si>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</si>
  <si>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</si>
  <si>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</si>
  <si>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</si>
  <si>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</si>
  <si>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</si>
  <si>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</si>
  <si>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</si>
  <si>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</si>
  <si>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</si>
  <si>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</si>
  <si>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</si>
  <si>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</si>
  <si>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</si>
  <si>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</si>
  <si>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</si>
  <si>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</si>
  <si>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</si>
  <si>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</si>
  <si>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</si>
  <si>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</si>
  <si>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</si>
  <si>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</si>
  <si>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</si>
  <si>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</si>
  <si>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</si>
  <si>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</si>
  <si>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</si>
  <si>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</si>
  <si>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</si>
  <si>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</si>
  <si>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</si>
  <si>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</si>
  <si>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</si>
  <si>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</si>
  <si>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</si>
  <si>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</si>
  <si>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</si>
  <si>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</si>
  <si>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</si>
  <si>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</si>
  <si>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</si>
  <si>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</si>
  <si>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</si>
  <si>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</si>
  <si>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</si>
  <si>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</si>
  <si>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</si>
  <si>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</si>
  <si>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</si>
  <si>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</si>
  <si>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</si>
  <si>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</si>
  <si>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</si>
  <si>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</si>
  <si>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</si>
  <si>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</si>
  <si>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</si>
  <si>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</si>
  <si>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</si>
  <si>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</si>
  <si>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</si>
  <si>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</si>
  <si>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</si>
  <si>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</si>
  <si>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</si>
  <si>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</si>
  <si>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</si>
  <si>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</si>
  <si>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</si>
  <si>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</si>
  <si>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</si>
  <si>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</si>
  <si>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</si>
  <si>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</si>
  <si>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</si>
  <si>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</si>
  <si>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</si>
  <si>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</si>
  <si>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</si>
  <si>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</si>
  <si>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</si>
  <si>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</si>
  <si>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</si>
  <si>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</si>
  <si>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</si>
  <si>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</si>
  <si>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</si>
  <si>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</si>
  <si>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</si>
  <si>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</si>
  <si>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</si>
  <si>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</si>
  <si>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</si>
  <si>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</si>
  <si>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</si>
  <si>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</si>
  <si>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</si>
  <si>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</si>
  <si>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</si>
  <si>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</si>
  <si>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</si>
  <si>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</si>
  <si>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</si>
  <si>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</si>
  <si>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</si>
  <si>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</si>
  <si>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</si>
  <si>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</si>
  <si>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</si>
  <si>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</si>
  <si>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</si>
  <si>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</si>
  <si>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</si>
  <si>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</si>
  <si>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</si>
  <si>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</si>
  <si>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</si>
  <si>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</si>
  <si>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</si>
  <si>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</si>
  <si>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</si>
  <si>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</si>
  <si>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</si>
  <si>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</si>
  <si>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</si>
  <si>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</si>
  <si>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</si>
  <si>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</si>
  <si>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</si>
  <si>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</si>
  <si>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</si>
  <si>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</si>
  <si>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</si>
  <si>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</si>
  <si>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</si>
  <si>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</si>
  <si>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</si>
  <si>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</si>
  <si>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</si>
  <si>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</si>
  <si>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</si>
  <si>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</si>
  <si>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</si>
  <si>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</si>
  <si>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</si>
  <si>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</si>
  <si>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</si>
  <si>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</si>
  <si>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</si>
  <si>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</si>
  <si>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</si>
  <si>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</si>
  <si>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</si>
  <si>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</si>
  <si>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</si>
  <si>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</si>
  <si>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</si>
  <si>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</si>
  <si>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</si>
  <si>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</si>
  <si>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</si>
  <si>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</si>
  <si>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</si>
  <si>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</si>
  <si>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</si>
  <si>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</si>
  <si>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</si>
  <si>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</si>
  <si>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</si>
  <si>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</si>
  <si>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</si>
  <si>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</si>
  <si>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</si>
  <si>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</si>
  <si>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</si>
  <si>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</si>
  <si>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</si>
  <si>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</si>
  <si>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</si>
  <si>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</si>
  <si>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</si>
  <si>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</si>
  <si>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</si>
  <si>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</si>
  <si>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</si>
  <si>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</si>
  <si>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</si>
  <si>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</si>
  <si>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</si>
  <si>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</si>
  <si>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</si>
  <si>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</si>
  <si>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</si>
  <si>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</si>
  <si>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</si>
  <si>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</si>
  <si>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</si>
  <si>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</si>
  <si>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</si>
  <si>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</si>
  <si>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</si>
  <si>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</si>
  <si>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</si>
  <si>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</si>
  <si>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</si>
  <si>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</si>
  <si>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</si>
  <si>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</si>
  <si>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</si>
  <si>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</si>
  <si>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</si>
  <si>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</si>
  <si>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</si>
  <si>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</si>
  <si>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</si>
  <si>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</si>
  <si>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</si>
  <si>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</si>
  <si>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</si>
  <si>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</si>
  <si>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</si>
  <si>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</si>
  <si>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</si>
  <si>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</si>
  <si>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</si>
  <si>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</si>
  <si>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</si>
  <si>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</si>
  <si>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</si>
  <si>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</si>
  <si>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</si>
  <si>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</si>
  <si>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</si>
  <si>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</si>
  <si>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</si>
  <si>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</si>
  <si>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</si>
  <si>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</si>
  <si>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</si>
  <si>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</si>
  <si>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</si>
  <si>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</si>
  <si>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</si>
  <si>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</si>
  <si>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</si>
  <si>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</si>
  <si>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</si>
  <si>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</si>
  <si>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</si>
  <si>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</si>
  <si>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</si>
  <si>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</si>
  <si>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</si>
  <si>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</si>
  <si>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</si>
  <si>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</si>
  <si>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</si>
  <si>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</si>
  <si>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</si>
  <si>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</si>
  <si>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</si>
  <si>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</si>
  <si>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</si>
  <si>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</si>
  <si>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</si>
  <si>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</si>
  <si>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</si>
  <si>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</si>
  <si>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</si>
  <si>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</si>
  <si>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</si>
  <si>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</si>
  <si>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</si>
  <si>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</si>
  <si>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</si>
  <si>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</si>
  <si>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</si>
  <si>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</si>
  <si>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</si>
  <si>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</si>
  <si>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</si>
  <si>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</si>
  <si>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</si>
  <si>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</si>
  <si>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</si>
  <si>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</si>
  <si>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</si>
  <si>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</si>
  <si>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</si>
  <si>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</si>
  <si>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</si>
  <si>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</si>
  <si>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</si>
  <si>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</si>
  <si>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</si>
  <si>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</si>
  <si>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</si>
  <si>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</si>
  <si>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</si>
  <si>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</si>
  <si>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</si>
  <si>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</si>
  <si>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</si>
  <si>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</si>
  <si>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</si>
  <si>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</si>
  <si>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</si>
  <si>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</si>
  <si>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</si>
  <si>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</si>
  <si>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</si>
  <si>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</si>
  <si>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</si>
  <si>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</si>
  <si>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</si>
  <si>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</si>
  <si>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</si>
  <si>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</si>
  <si>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</si>
  <si>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</si>
  <si>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</si>
  <si>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</si>
  <si>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</si>
  <si>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</si>
  <si>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</si>
  <si>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</si>
  <si>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</si>
  <si>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</si>
  <si>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</si>
  <si>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</si>
  <si>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</si>
  <si>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</si>
  <si>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</si>
  <si>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</si>
  <si>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</si>
  <si>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</si>
  <si>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</si>
  <si>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</si>
  <si>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</si>
  <si>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</si>
  <si>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</si>
  <si>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</si>
  <si>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</si>
  <si>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</si>
  <si>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</si>
  <si>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</si>
  <si>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</si>
  <si>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</si>
  <si>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</si>
  <si>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</si>
  <si>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</si>
  <si>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</si>
  <si>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</si>
  <si>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</si>
  <si>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</si>
  <si>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</si>
  <si>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</si>
  <si>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</si>
  <si>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</si>
  <si>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</si>
  <si>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</si>
  <si>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</si>
  <si>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</si>
  <si>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</si>
  <si>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</si>
  <si>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</si>
  <si>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</si>
  <si>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</si>
  <si>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</si>
  <si>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</si>
  <si>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</si>
  <si>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</si>
  <si>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</si>
  <si>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</si>
  <si>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</si>
  <si>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</si>
  <si>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</si>
  <si>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</si>
  <si>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</si>
  <si>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</si>
  <si>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</si>
  <si>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</si>
  <si>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</si>
  <si>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</si>
  <si>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</si>
  <si>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</si>
  <si>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</si>
  <si>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</si>
  <si>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</si>
  <si>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</si>
  <si>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</si>
  <si>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</si>
  <si>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</si>
  <si>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</si>
  <si>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</si>
  <si>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</si>
  <si>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</si>
  <si>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</si>
  <si>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</si>
  <si>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</si>
  <si>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</si>
  <si>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</si>
  <si>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</si>
  <si>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</si>
  <si>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</si>
  <si>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</si>
  <si>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</si>
  <si>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</si>
  <si>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</si>
  <si>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</si>
  <si>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</si>
  <si>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</si>
  <si>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</si>
  <si>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</si>
  <si>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</si>
  <si>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</si>
  <si>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</si>
  <si>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</si>
  <si>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</si>
  <si>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</si>
  <si>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</si>
  <si>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</si>
  <si>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</si>
  <si>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</si>
  <si>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</si>
  <si>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</si>
  <si>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</si>
  <si>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</si>
  <si>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</si>
  <si>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</si>
  <si>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</si>
  <si>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</si>
  <si>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</si>
  <si>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</si>
  <si>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</si>
  <si>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</si>
  <si>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</si>
  <si>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</si>
  <si>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</si>
  <si>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</si>
  <si>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</si>
  <si>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</si>
  <si>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</si>
  <si>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</si>
  <si>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</si>
  <si>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</si>
  <si>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</si>
  <si>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</si>
  <si>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</si>
  <si>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</si>
  <si>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</si>
  <si>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</si>
  <si>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</si>
  <si>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</si>
  <si>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</si>
  <si>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</si>
  <si>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</si>
  <si>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</si>
  <si>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</si>
  <si>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</si>
  <si>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</si>
  <si>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</si>
  <si>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</si>
  <si>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</si>
  <si>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</si>
  <si>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</si>
  <si>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</si>
  <si>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</si>
  <si>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</si>
  <si>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</si>
  <si>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</si>
  <si>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</si>
  <si>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</si>
  <si>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</si>
  <si>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</si>
  <si>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</si>
  <si>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</si>
  <si>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</si>
  <si>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</si>
  <si>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</si>
  <si>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</si>
  <si>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</si>
  <si>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</si>
  <si>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</si>
  <si>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</si>
  <si>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</si>
  <si>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</si>
  <si>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</si>
  <si>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</si>
  <si>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</si>
  <si>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</si>
  <si>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</si>
  <si>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</si>
  <si>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</si>
  <si>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</si>
  <si>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</si>
  <si>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</si>
  <si>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</si>
  <si>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</si>
  <si>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</si>
  <si>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</si>
  <si>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</si>
  <si>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</si>
  <si>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</si>
  <si>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</si>
  <si>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</si>
  <si>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</si>
  <si>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</si>
  <si>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</si>
  <si>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</si>
  <si>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</si>
  <si>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</si>
  <si>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</si>
  <si>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</si>
  <si>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</si>
  <si>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</si>
  <si>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</si>
  <si>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</si>
  <si>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</si>
  <si>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</si>
  <si>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</si>
  <si>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</si>
  <si>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</si>
  <si>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</si>
  <si>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</si>
  <si>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</si>
  <si>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</si>
  <si>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</si>
  <si>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</si>
  <si>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</si>
  <si>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</si>
  <si>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</si>
  <si>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</si>
  <si>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</si>
  <si>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</si>
  <si>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</si>
  <si>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</si>
  <si>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</si>
  <si>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</si>
  <si>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</si>
  <si>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</si>
  <si>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</si>
  <si>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</si>
  <si>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</si>
  <si>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</si>
  <si>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</si>
  <si>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</si>
  <si>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</si>
  <si>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</si>
  <si>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</si>
  <si>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</si>
  <si>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</si>
  <si>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</si>
  <si>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</si>
  <si>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</si>
  <si>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</si>
  <si>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</si>
  <si>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</si>
  <si>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</si>
  <si>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</si>
  <si>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</si>
  <si>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</si>
  <si>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</si>
  <si>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</si>
  <si>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</si>
  <si>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</si>
  <si>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</si>
  <si>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</si>
  <si>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</si>
  <si>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</si>
  <si>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</si>
  <si>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</si>
  <si>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</si>
  <si>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</si>
  <si>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</si>
  <si>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</si>
  <si>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</si>
  <si>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</si>
  <si>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</si>
  <si>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</si>
  <si>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</si>
  <si>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</si>
  <si>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</si>
  <si>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</si>
  <si>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</si>
  <si>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</si>
  <si>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</si>
  <si>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</si>
  <si>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</si>
  <si>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</si>
  <si>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</si>
  <si>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</si>
  <si>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</si>
  <si>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</si>
  <si>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</si>
  <si>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</si>
  <si>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</si>
  <si>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</si>
  <si>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</si>
  <si>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</si>
  <si>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</si>
  <si>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</si>
  <si>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</si>
  <si>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</si>
  <si>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</si>
  <si>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</si>
  <si>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</si>
  <si>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</si>
  <si>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</si>
  <si>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</si>
  <si>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</si>
  <si>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</si>
  <si>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</si>
  <si>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</si>
  <si>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</si>
  <si>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</si>
  <si>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</si>
  <si>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</si>
  <si>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</si>
  <si>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</si>
  <si>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</si>
  <si>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</si>
  <si>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</si>
  <si>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</si>
  <si>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</si>
  <si>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</si>
  <si>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</si>
  <si>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</si>
  <si>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</si>
  <si>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</si>
  <si>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</si>
  <si>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</si>
  <si>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</si>
  <si>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</si>
  <si>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</si>
  <si>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</si>
  <si>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</si>
  <si>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</si>
  <si>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</si>
  <si>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</si>
  <si>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</si>
  <si>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</si>
  <si>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</si>
  <si>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</si>
  <si>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</si>
  <si>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</si>
  <si>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</si>
  <si>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</si>
  <si>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</si>
  <si>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</si>
  <si>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</si>
  <si>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</si>
  <si>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</si>
  <si>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</si>
  <si>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</si>
  <si>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</si>
  <si>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</si>
  <si>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</si>
  <si>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</si>
  <si>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</si>
  <si>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</si>
  <si>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</si>
  <si>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</si>
  <si>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</si>
  <si>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</si>
  <si>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</si>
  <si>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</si>
  <si>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</si>
  <si>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</si>
  <si>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</si>
  <si>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</si>
  <si>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</si>
  <si>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</si>
  <si>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</si>
  <si>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</si>
  <si>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</si>
  <si>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</si>
  <si>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</si>
  <si>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</si>
  <si>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</si>
  <si>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</si>
  <si>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</si>
  <si>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</si>
  <si>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</si>
  <si>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</si>
  <si>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</si>
  <si>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</si>
  <si>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</si>
  <si>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</si>
  <si>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</si>
  <si>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</si>
  <si>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</si>
  <si>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</si>
  <si>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</si>
  <si>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</si>
  <si>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</si>
  <si>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</si>
  <si>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</si>
  <si>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</si>
  <si>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</si>
  <si>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</si>
  <si>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</si>
  <si>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</si>
  <si>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</si>
  <si>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</si>
  <si>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</si>
  <si>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</si>
  <si>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</si>
  <si>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</si>
  <si>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</si>
  <si>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</si>
  <si>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</si>
  <si>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</si>
  <si>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</si>
  <si>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</si>
  <si>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</si>
  <si>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</si>
  <si>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</si>
  <si>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</si>
  <si>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</si>
  <si>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</si>
  <si>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</si>
  <si>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</si>
  <si>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</si>
  <si>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</si>
  <si>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</si>
  <si>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</si>
  <si>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</si>
  <si>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</si>
  <si>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</si>
  <si>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</si>
  <si>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</si>
  <si>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</si>
  <si>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</si>
  <si>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</si>
  <si>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</si>
  <si>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</si>
  <si>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</si>
  <si>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</si>
  <si>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</si>
  <si>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</si>
  <si>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</si>
  <si>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</si>
  <si>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</si>
  <si>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</si>
  <si>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</si>
  <si>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</si>
  <si>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</si>
  <si>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</si>
  <si>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</si>
  <si>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</si>
  <si>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(WED)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</si>
  <si>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</si>
  <si>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</si>
  <si>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</si>
  <si>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</si>
  <si>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</si>
  <si>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</si>
  <si>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</si>
  <si>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</si>
  <si>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</si>
  <si>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</si>
  <si>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</si>
  <si>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</si>
  <si>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</si>
  <si>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</si>
  <si>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</si>
  <si>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</si>
  <si>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</si>
  <si>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</si>
  <si>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</si>
  <si>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</si>
  <si>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</si>
  <si>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</si>
  <si>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</si>
  <si>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</si>
  <si>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</si>
  <si>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</si>
  <si>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</si>
  <si>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</si>
  <si>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</si>
  <si>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</si>
  <si>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</si>
  <si>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</si>
  <si>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</si>
  <si>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</si>
  <si>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</si>
  <si>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</si>
  <si>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</si>
  <si>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</si>
  <si>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</si>
  <si>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</si>
  <si>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</si>
  <si>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</si>
  <si>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</si>
  <si>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</si>
  <si>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</si>
  <si>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</si>
  <si>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</si>
  <si>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</si>
  <si>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</si>
  <si>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</si>
  <si>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</si>
  <si>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</si>
  <si>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</si>
  <si>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</si>
  <si>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</si>
  <si>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</si>
  <si>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</si>
  <si>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</si>
  <si>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</si>
  <si>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</si>
  <si>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</si>
  <si>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</si>
  <si>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</si>
  <si>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</si>
  <si>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</si>
  <si>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</si>
  <si>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</si>
  <si>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</si>
  <si>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</si>
  <si>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</si>
  <si>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</si>
  <si>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</si>
  <si>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</si>
  <si>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</si>
  <si>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</si>
  <si>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</si>
  <si>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</si>
  <si>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</si>
  <si>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</si>
  <si>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</si>
  <si>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</si>
  <si>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</si>
  <si>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</si>
  <si>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</si>
  <si>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</si>
  <si>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</si>
  <si>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</si>
  <si>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</si>
  <si>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</si>
  <si>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</si>
  <si>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</si>
  <si>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</si>
  <si>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</si>
  <si>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</si>
  <si>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</si>
  <si>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</si>
  <si>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</si>
  <si>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</si>
  <si>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</si>
  <si>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</si>
  <si>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</si>
  <si>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</si>
  <si>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</si>
  <si>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</si>
  <si>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</si>
  <si>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</si>
  <si>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</si>
  <si>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</si>
  <si>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</si>
  <si>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</si>
  <si>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</si>
  <si>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</si>
  <si>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</si>
  <si>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</si>
  <si>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</si>
  <si>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</si>
  <si>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</si>
  <si>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</si>
  <si>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</si>
  <si>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</si>
  <si>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</si>
  <si>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</si>
  <si>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</si>
  <si>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</si>
  <si>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</si>
  <si>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</si>
  <si>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</si>
  <si>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</si>
  <si>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</si>
  <si>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</si>
  <si>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</si>
  <si>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</si>
  <si>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</si>
  <si>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</si>
  <si>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</si>
  <si>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</si>
  <si>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</si>
  <si>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</si>
  <si>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</si>
  <si>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</si>
  <si>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</si>
  <si>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</si>
  <si>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</si>
  <si>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</si>
  <si>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</si>
  <si>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</si>
  <si>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</si>
  <si>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</si>
  <si>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</si>
  <si>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</si>
  <si>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</si>
  <si>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</si>
  <si>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</si>
  <si>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</si>
  <si>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</si>
  <si>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</si>
  <si>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</si>
  <si>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</si>
  <si>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</si>
  <si>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</si>
  <si>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</si>
  <si>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</si>
  <si>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</si>
  <si>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</si>
  <si>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</si>
  <si>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</si>
  <si>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</si>
  <si>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</si>
  <si>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</si>
  <si>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</si>
  <si>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</si>
  <si>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</si>
  <si>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</si>
  <si>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</si>
  <si>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</si>
  <si>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</si>
  <si>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</si>
  <si>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</si>
  <si>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</si>
  <si>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</si>
  <si>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</si>
  <si>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</si>
  <si>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</si>
  <si>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</si>
  <si>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</si>
  <si>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</si>
  <si>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</si>
  <si>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</si>
  <si>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</si>
  <si>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</si>
  <si>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</si>
  <si>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</si>
  <si>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</si>
  <si>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</si>
  <si>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</si>
  <si>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</si>
  <si>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</si>
  <si>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</si>
  <si>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</si>
  <si>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</si>
  <si>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</si>
  <si>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</si>
  <si>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</si>
  <si>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</si>
  <si>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</si>
  <si>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</si>
  <si>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</si>
  <si>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</si>
  <si>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</si>
  <si>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</si>
  <si>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</si>
  <si>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</si>
  <si>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</si>
  <si>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</si>
  <si>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</si>
  <si>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</si>
  <si>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</si>
  <si>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</si>
  <si>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</si>
  <si>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</si>
  <si>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</si>
  <si>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</si>
  <si>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</si>
  <si>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</si>
  <si>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</si>
  <si>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</si>
  <si>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</si>
  <si>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</si>
  <si>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</si>
  <si>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</si>
  <si>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</si>
  <si>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</si>
  <si>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</si>
  <si>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</si>
  <si>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</si>
  <si>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</si>
  <si>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</si>
  <si>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</si>
  <si>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</si>
  <si>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</si>
  <si>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</si>
  <si>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</si>
  <si>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</si>
  <si>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</si>
  <si>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</si>
  <si>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</si>
  <si>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</si>
  <si>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</si>
  <si>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</si>
  <si>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</si>
  <si>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</si>
  <si>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</si>
  <si>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</si>
  <si>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</si>
  <si>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</si>
  <si>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</si>
  <si>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</si>
  <si>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</si>
  <si>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</si>
  <si>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</si>
  <si>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</si>
  <si>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</si>
  <si>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</si>
  <si>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</si>
  <si>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</si>
  <si>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</si>
  <si>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</si>
  <si>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</si>
  <si>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</si>
  <si>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</si>
  <si>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</si>
  <si>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</si>
  <si>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</si>
  <si>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</si>
  <si>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</si>
  <si>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</si>
  <si>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</si>
  <si>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</si>
  <si>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</si>
  <si>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</si>
  <si>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</si>
  <si>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</si>
  <si>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</si>
  <si>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</si>
  <si>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</si>
  <si>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</si>
  <si>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</si>
  <si>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</si>
  <si>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</si>
  <si>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</si>
  <si>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</si>
  <si>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</si>
  <si>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</si>
  <si>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</si>
  <si>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</si>
  <si>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</si>
  <si>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</si>
  <si>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</si>
  <si>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</si>
  <si>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</si>
  <si>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</si>
  <si>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</si>
  <si>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</si>
  <si>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</si>
  <si>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</si>
  <si>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</si>
  <si>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</si>
  <si>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</si>
  <si>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</si>
  <si>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</si>
  <si>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</si>
  <si>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</si>
  <si>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</si>
  <si>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</si>
  <si>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</si>
  <si>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</si>
  <si>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</si>
  <si>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</si>
  <si>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</si>
  <si>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</si>
  <si>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</si>
  <si>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</si>
  <si>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</si>
  <si>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</si>
  <si>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</si>
  <si>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</si>
  <si>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</si>
  <si>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</si>
  <si>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</si>
  <si>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</si>
  <si>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</si>
  <si>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</si>
  <si>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</si>
  <si>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</si>
  <si>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</si>
  <si>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</si>
  <si>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</si>
  <si>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</si>
  <si>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</si>
  <si>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</si>
  <si>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</si>
  <si>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</si>
  <si>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</si>
  <si>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</si>
  <si>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</si>
  <si>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</si>
  <si>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</si>
  <si>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</si>
  <si>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</si>
  <si>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</si>
  <si>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</si>
  <si>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</si>
  <si>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</si>
  <si>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</si>
  <si>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</si>
  <si>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</si>
  <si>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</si>
  <si>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</si>
  <si>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</si>
  <si>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</si>
  <si>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</si>
  <si>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</si>
  <si>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</si>
  <si>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</si>
  <si>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</si>
  <si>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</si>
  <si>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</si>
  <si>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</si>
  <si>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</si>
  <si>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</si>
  <si>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</si>
  <si>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</si>
  <si>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</si>
  <si>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</si>
  <si>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</si>
  <si>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</si>
  <si>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</si>
  <si>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</si>
  <si>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</si>
  <si>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</si>
  <si>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</si>
  <si>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</si>
  <si>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</si>
  <si>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</si>
  <si>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</si>
  <si>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</si>
  <si>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</si>
  <si>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</si>
  <si>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</si>
  <si>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</si>
  <si>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</si>
  <si>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</si>
  <si>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</si>
  <si>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</si>
  <si>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</si>
  <si>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</si>
  <si>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</si>
  <si>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</si>
  <si>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</si>
  <si>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</si>
  <si>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</si>
  <si>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</si>
  <si>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</si>
  <si>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</si>
  <si>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</si>
  <si>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</si>
  <si>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</si>
  <si>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</si>
  <si>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</si>
  <si>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</si>
  <si>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</si>
  <si>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</si>
  <si>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</si>
  <si>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</si>
  <si>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</si>
  <si>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</si>
  <si>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</si>
  <si>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</si>
  <si>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</si>
  <si>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</si>
  <si>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</si>
  <si>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</si>
  <si>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</si>
  <si>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</si>
  <si>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</si>
  <si>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</si>
  <si>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</si>
  <si>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</si>
  <si>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</si>
  <si>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</si>
  <si>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</si>
  <si>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</si>
  <si>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</si>
  <si>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</si>
  <si>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</si>
  <si>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</si>
  <si>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</si>
  <si>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</si>
  <si>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</si>
  <si>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</si>
  <si>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</si>
  <si>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</si>
  <si>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</si>
  <si>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</si>
  <si>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</si>
  <si>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</si>
  <si>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</si>
  <si>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</si>
  <si>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</si>
  <si>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</si>
  <si>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</si>
  <si>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</si>
  <si>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</si>
  <si>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</si>
  <si>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</si>
  <si>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</si>
  <si>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</si>
  <si>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</si>
  <si>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</si>
  <si>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</si>
  <si>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</si>
  <si>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</si>
  <si>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</si>
  <si>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</si>
  <si>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</si>
  <si>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</si>
  <si>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</si>
  <si>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</si>
  <si>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</si>
  <si>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</si>
  <si>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</si>
  <si>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</si>
  <si>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</si>
  <si>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</si>
  <si>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</si>
  <si>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</si>
  <si>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</si>
  <si>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</si>
  <si>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</si>
  <si>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</si>
  <si>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</si>
  <si>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</si>
  <si>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</si>
  <si>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</si>
  <si>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</si>
  <si>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</si>
  <si>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</si>
  <si>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</si>
  <si>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</si>
  <si>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</si>
  <si>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</si>
  <si>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</si>
  <si>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</si>
  <si>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</si>
  <si>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</si>
  <si>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</si>
  <si>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</si>
  <si>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</si>
  <si>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</si>
  <si>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</si>
  <si>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</si>
  <si>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</si>
  <si>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</si>
  <si>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</si>
  <si>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</si>
  <si>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</si>
  <si>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</si>
  <si>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</si>
  <si>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</si>
  <si>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</si>
  <si>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</si>
  <si>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</si>
  <si>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</si>
  <si>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</si>
  <si>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</si>
  <si>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</si>
  <si>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</si>
  <si>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</si>
  <si>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</si>
  <si>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</si>
  <si>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</si>
  <si>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</si>
  <si>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</si>
  <si>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</si>
  <si>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</si>
  <si>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</si>
  <si>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</si>
  <si>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</si>
  <si>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</si>
  <si>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</si>
  <si>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</si>
  <si>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</si>
  <si>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</si>
  <si>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</si>
  <si>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</si>
  <si>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</si>
  <si>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SQ509A</t>
  </si>
  <si>
    <t>SQ510A</t>
  </si>
  <si>
    <t>MSC SOMIN</t>
  </si>
  <si>
    <t>SX509R</t>
  </si>
  <si>
    <t>SX510R</t>
  </si>
  <si>
    <t>SX511R</t>
  </si>
  <si>
    <t>SX512R</t>
  </si>
  <si>
    <t>MSC DIAMOND II</t>
  </si>
  <si>
    <t>FJ504E</t>
  </si>
  <si>
    <t>FT505E</t>
  </si>
  <si>
    <t>FT506E</t>
  </si>
  <si>
    <t>FT507E</t>
  </si>
  <si>
    <t>FT508E</t>
  </si>
  <si>
    <t>HI510R</t>
  </si>
  <si>
    <t>HI511R</t>
  </si>
  <si>
    <t>HI512R</t>
  </si>
  <si>
    <t>UL502W</t>
  </si>
  <si>
    <t>UL503W</t>
  </si>
  <si>
    <t>UL504W</t>
  </si>
  <si>
    <t>UL505W</t>
  </si>
  <si>
    <t>506W</t>
  </si>
  <si>
    <t>507W</t>
  </si>
  <si>
    <t>MSC GLORY R / MSC REBECCA III</t>
  </si>
  <si>
    <t>FJ505E</t>
  </si>
  <si>
    <t>FJ506E</t>
  </si>
  <si>
    <t>FJ507E</t>
  </si>
  <si>
    <t>HO508A</t>
  </si>
  <si>
    <t>HO509A</t>
  </si>
  <si>
    <t>HO510A</t>
  </si>
  <si>
    <t>HO508R</t>
  </si>
  <si>
    <t>HO509R</t>
  </si>
  <si>
    <t>HO510R</t>
  </si>
  <si>
    <t>HO511R</t>
  </si>
  <si>
    <t>HO512R</t>
  </si>
  <si>
    <t>HV507A</t>
  </si>
  <si>
    <t>HV508A</t>
  </si>
  <si>
    <t>HV509A</t>
  </si>
  <si>
    <t>HV510A</t>
  </si>
  <si>
    <t>HV509R</t>
  </si>
  <si>
    <t>HV510R</t>
  </si>
  <si>
    <t>HV511R</t>
  </si>
  <si>
    <t>HV512R</t>
  </si>
  <si>
    <t>HV513R</t>
  </si>
  <si>
    <t>HK509A</t>
  </si>
  <si>
    <t>HK510A</t>
  </si>
  <si>
    <t>HK511A</t>
  </si>
  <si>
    <t>HK512A</t>
  </si>
  <si>
    <t>BAYAN KO</t>
  </si>
  <si>
    <t>SB508A</t>
  </si>
  <si>
    <t>SB509A</t>
  </si>
  <si>
    <t>SB510A</t>
  </si>
  <si>
    <t>SB509R</t>
  </si>
  <si>
    <t>SB510R</t>
  </si>
  <si>
    <t>SB511R</t>
  </si>
  <si>
    <t>SB512R</t>
  </si>
  <si>
    <t>HD508A</t>
  </si>
  <si>
    <t>HD509A</t>
  </si>
  <si>
    <t>HD510A</t>
  </si>
  <si>
    <t>HD510R</t>
  </si>
  <si>
    <t>HD511R</t>
  </si>
  <si>
    <t>HD512R</t>
  </si>
  <si>
    <t>HD513R</t>
  </si>
  <si>
    <t>HW507A</t>
  </si>
  <si>
    <t>HW508A</t>
  </si>
  <si>
    <t>HW506A</t>
  </si>
  <si>
    <t>HW509A</t>
  </si>
  <si>
    <t>HW510A</t>
  </si>
  <si>
    <t>HW509R</t>
  </si>
  <si>
    <t>HW511R</t>
  </si>
  <si>
    <t>HW512R</t>
  </si>
  <si>
    <t>HU508A</t>
  </si>
  <si>
    <t>HU509A</t>
  </si>
  <si>
    <t>HU510A</t>
  </si>
  <si>
    <t>HU511A</t>
  </si>
  <si>
    <t>HU509R</t>
  </si>
  <si>
    <t>HU510R</t>
  </si>
  <si>
    <t>HU511R</t>
  </si>
  <si>
    <t>HU512R</t>
  </si>
  <si>
    <t>HN508R</t>
  </si>
  <si>
    <t>HN509R</t>
  </si>
  <si>
    <t>HN510R</t>
  </si>
  <si>
    <t>HN511R</t>
  </si>
  <si>
    <t xml:space="preserve">BAYAN KO </t>
  </si>
  <si>
    <t>BAYAN KO 'A'</t>
  </si>
  <si>
    <t>EX MSC MANHATTAN V</t>
  </si>
  <si>
    <t>MSC YANG R / MSC OLIA / MSC ADU V</t>
  </si>
  <si>
    <t>OMIT , combine with HK503A</t>
  </si>
  <si>
    <t>OMIT , combine with HK505A</t>
  </si>
  <si>
    <t>MSC GENERAL IV / MSC CHULAI III</t>
  </si>
  <si>
    <t>MSC ULSAN III / CAPTAIN THANASIS I</t>
  </si>
  <si>
    <t>HX511R</t>
  </si>
  <si>
    <t>HX513R</t>
  </si>
  <si>
    <t>HX514R</t>
  </si>
  <si>
    <t xml:space="preserve"> PAT/ KLONGTOEY TERMINAL</t>
  </si>
  <si>
    <t>BY BARGE FROM LAEM CHABANG (1 DAY - EXCLUDE WAITING TIME)</t>
  </si>
  <si>
    <t>SAHA THAI TERMINAL</t>
  </si>
  <si>
    <t>DAVAO INTERNATIONAL CONTAINER TERMINAL (DICT)</t>
  </si>
  <si>
    <t>BY BARGE FROM VUNG TAU (1 DAY - EXCLUDE WAITING TIME)</t>
  </si>
  <si>
    <t>SP-ITC INTERNATIONAL CONTAINER TERMINAL</t>
  </si>
  <si>
    <t>HONG KONG INTERNATIONAL TERMINAL (HIT)</t>
  </si>
  <si>
    <t xml:space="preserve">
HMM PACIFIC TERMINAL</t>
  </si>
  <si>
    <t>NAOETSU</t>
  </si>
  <si>
    <t>JPNAO</t>
  </si>
  <si>
    <t>COMMERCIAL FEEDER FROM KRPUS</t>
  </si>
  <si>
    <t xml:space="preserve">GANJI TERMINAL - BEILUN THIRD CONTAINER TERMINAL </t>
  </si>
  <si>
    <t>GANGJI TERMINAL - BEILUN THIRD CONTAINER TERMINALS (PHASE IV)</t>
  </si>
  <si>
    <t>PORT KLANG (PERLABUHAN KLANG)</t>
  </si>
  <si>
    <t>QINGZHOU PORT (GROUP) CONTAINER TERMINAL</t>
  </si>
  <si>
    <t>WAI GAO QIAO PHASE 4 - SHANGHAI EAST CONTAINER TERMINAL</t>
  </si>
  <si>
    <t>SHANGHAI GUANDONG INTERNATIONAL CONTAINER TERMINAL</t>
  </si>
  <si>
    <t>SUBIC BAY TERMINAL</t>
  </si>
  <si>
    <t>KAOHSIUNG HMM PACIFIC TERMINAL</t>
  </si>
  <si>
    <t>BY TRUCK FROM KAOHSIUNG (1 DAY - EXCLUDE WAITING TIME)</t>
  </si>
  <si>
    <t>TIANJIN PORT ALLIANCE INTERNATIONAL CONTAINER TERMINAL</t>
  </si>
  <si>
    <t>ASIAN WORLD PORT TERMINAL (AWPT)</t>
  </si>
  <si>
    <t>YANTIAN INTERNATIONAL CONTAINER TERMINAL</t>
  </si>
  <si>
    <t>BY BARGE FROM SHEKOU (1 DAY - EXCLUDE WAITING TIME)</t>
  </si>
  <si>
    <r>
      <t>PERTIWI</t>
    </r>
    <r>
      <rPr>
        <b/>
        <sz val="12"/>
        <color rgb="FF0070C0"/>
        <rFont val="Arial"/>
        <family val="2"/>
      </rPr>
      <t xml:space="preserve"> **</t>
    </r>
  </si>
  <si>
    <r>
      <t>SHAPLA</t>
    </r>
    <r>
      <rPr>
        <b/>
        <sz val="12"/>
        <color rgb="FF0070C0"/>
        <rFont val="Arial"/>
        <family val="2"/>
      </rPr>
      <t xml:space="preserve"> **</t>
    </r>
  </si>
  <si>
    <r>
      <t>ORCHID</t>
    </r>
    <r>
      <rPr>
        <b/>
        <sz val="12"/>
        <color rgb="FF0070C0"/>
        <rFont val="Arial"/>
        <family val="2"/>
      </rPr>
      <t xml:space="preserve"> **</t>
    </r>
  </si>
  <si>
    <r>
      <t>SEAHORSE</t>
    </r>
    <r>
      <rPr>
        <b/>
        <sz val="12"/>
        <color rgb="FF0070C0"/>
        <rFont val="Arial"/>
        <family val="2"/>
      </rPr>
      <t xml:space="preserve"> **</t>
    </r>
  </si>
  <si>
    <r>
      <t>NEW ORIGAMI</t>
    </r>
    <r>
      <rPr>
        <b/>
        <sz val="12"/>
        <color rgb="FF0070C0"/>
        <rFont val="Arial"/>
        <family val="2"/>
      </rPr>
      <t xml:space="preserve"> **</t>
    </r>
  </si>
  <si>
    <r>
      <t>DOLPHIN</t>
    </r>
    <r>
      <rPr>
        <b/>
        <sz val="12"/>
        <color rgb="FF0070C0"/>
        <rFont val="Arial"/>
        <family val="2"/>
      </rPr>
      <t xml:space="preserve"> **</t>
    </r>
  </si>
  <si>
    <r>
      <t>NEW ORIGAMI</t>
    </r>
    <r>
      <rPr>
        <sz val="10"/>
        <color rgb="FF0070C0"/>
        <rFont val="Arial"/>
        <family val="2"/>
      </rPr>
      <t xml:space="preserve"> </t>
    </r>
  </si>
  <si>
    <r>
      <t>TIGER EAST</t>
    </r>
    <r>
      <rPr>
        <b/>
        <sz val="12"/>
        <color rgb="FF0070C0"/>
        <rFont val="Arial"/>
        <family val="2"/>
      </rPr>
      <t xml:space="preserve"> **</t>
    </r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</si>
  <si>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</si>
  <si>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SQ511A</t>
  </si>
  <si>
    <t>SQ512A</t>
  </si>
  <si>
    <t>SQ513A</t>
  </si>
  <si>
    <t>MSC HAILEY ANN III  MSC IDA II</t>
  </si>
  <si>
    <t>HK513A</t>
  </si>
  <si>
    <t>VLADIVOSTOK</t>
  </si>
  <si>
    <t>RUVVO</t>
  </si>
  <si>
    <t>RUSSIA</t>
  </si>
  <si>
    <t>VLADIVOSTOK SEA CONTAINER TERMINAL LLC (FISHERY PORT)</t>
  </si>
  <si>
    <t>HI504R11/</t>
  </si>
  <si>
    <t>SB511A</t>
  </si>
  <si>
    <t>SB512A</t>
  </si>
  <si>
    <t>HD511A</t>
  </si>
  <si>
    <t>HI513R</t>
  </si>
  <si>
    <t xml:space="preserve">MSC REN V / MSC WEST V </t>
  </si>
  <si>
    <t>MSC REBECCA III / MSC SHAULA</t>
  </si>
  <si>
    <t>HO511A</t>
  </si>
  <si>
    <t>HN512R</t>
  </si>
  <si>
    <t>HN513R</t>
  </si>
  <si>
    <t>HX515R</t>
  </si>
  <si>
    <t>SEAGULL **</t>
  </si>
  <si>
    <t>AKITETA</t>
  </si>
  <si>
    <t xml:space="preserve">MSC LARA III </t>
  </si>
  <si>
    <t>MSC DIEGO</t>
  </si>
  <si>
    <t>MSC HANISHA III / MSC SHAULA / MSC ULSAN III</t>
  </si>
  <si>
    <t>MSC EMILY II / MSC SKY II</t>
  </si>
  <si>
    <t>UL508W</t>
  </si>
  <si>
    <t>UL509W</t>
  </si>
  <si>
    <t>510W</t>
  </si>
  <si>
    <t>UL511W</t>
  </si>
  <si>
    <t>HUANGSHI</t>
  </si>
  <si>
    <t>BY BARGE FROM SHANGHAI (7 DAYS - EXCLUDE WAITING TIME)</t>
  </si>
  <si>
    <t>BAYAN CO</t>
  </si>
  <si>
    <t>HW510R</t>
  </si>
  <si>
    <t>SATSUMASENDAI</t>
  </si>
  <si>
    <t>JPSTS</t>
  </si>
  <si>
    <t>HV511A</t>
  </si>
  <si>
    <t>HV512A</t>
  </si>
  <si>
    <t>HV513A</t>
  </si>
  <si>
    <t>HV514A</t>
  </si>
  <si>
    <t>HV515A</t>
  </si>
  <si>
    <t>HV514R</t>
  </si>
  <si>
    <t>HV515R</t>
  </si>
  <si>
    <t>HV516R</t>
  </si>
  <si>
    <t>HV517R</t>
  </si>
  <si>
    <t>HX512R</t>
  </si>
  <si>
    <t>FJ508E</t>
  </si>
  <si>
    <t>FJ509E</t>
  </si>
  <si>
    <t>FJ510E</t>
  </si>
  <si>
    <t>FJ511E</t>
  </si>
  <si>
    <t>MSC AKITETA II</t>
  </si>
  <si>
    <t>SB517R</t>
  </si>
  <si>
    <t>SB516R</t>
  </si>
  <si>
    <t>SB515R</t>
  </si>
  <si>
    <t>SB514R</t>
  </si>
  <si>
    <t>SB513R</t>
  </si>
  <si>
    <t>SB513A</t>
  </si>
  <si>
    <t>SB514A</t>
  </si>
  <si>
    <t>SB515A</t>
  </si>
  <si>
    <t>HK514A</t>
  </si>
  <si>
    <t>HK515A</t>
  </si>
  <si>
    <t>HK516A</t>
  </si>
  <si>
    <t>HK517A</t>
  </si>
  <si>
    <t>FT509E</t>
  </si>
  <si>
    <t>FT510E</t>
  </si>
  <si>
    <t>FT511E</t>
  </si>
  <si>
    <t>FT512E</t>
  </si>
  <si>
    <t>HD512A</t>
  </si>
  <si>
    <t>HD513A</t>
  </si>
  <si>
    <t>HD514A</t>
  </si>
  <si>
    <t>HD515A</t>
  </si>
  <si>
    <t>HD514R</t>
  </si>
  <si>
    <t>HD515R</t>
  </si>
  <si>
    <t>HD516R</t>
  </si>
  <si>
    <t>HD517R</t>
  </si>
  <si>
    <t xml:space="preserve"> "A" VOYAGE</t>
  </si>
  <si>
    <t>SUBIC</t>
  </si>
  <si>
    <t>HU513R</t>
  </si>
  <si>
    <t>HU514R</t>
  </si>
  <si>
    <t>HU515R</t>
  </si>
  <si>
    <t>HU516R</t>
  </si>
  <si>
    <t>HU517R</t>
  </si>
  <si>
    <t>PHSFS</t>
  </si>
  <si>
    <t>MSC REGINA</t>
  </si>
  <si>
    <t>HW511A</t>
  </si>
  <si>
    <t>HW512A</t>
  </si>
  <si>
    <t>HW513A</t>
  </si>
  <si>
    <t>HW514A</t>
  </si>
  <si>
    <t>DA CHAN BAY</t>
  </si>
  <si>
    <t>HW513R</t>
  </si>
  <si>
    <t>HW514R</t>
  </si>
  <si>
    <t>HW515R</t>
  </si>
  <si>
    <t>HW516R</t>
  </si>
  <si>
    <t>HW517R</t>
  </si>
  <si>
    <t>CNDCB</t>
  </si>
  <si>
    <t>DA CHAN BAY TERMINALS</t>
  </si>
  <si>
    <t>BUSAN
(PUSAN NEW PORT)</t>
  </si>
  <si>
    <t>HI514R</t>
  </si>
  <si>
    <t>HI515R</t>
  </si>
  <si>
    <t>HI516R</t>
  </si>
  <si>
    <t>HI517R</t>
  </si>
  <si>
    <t>HI518R</t>
  </si>
  <si>
    <t>HO512A</t>
  </si>
  <si>
    <t>HO513A</t>
  </si>
  <si>
    <t>HO514A</t>
  </si>
  <si>
    <t>HO515A</t>
  </si>
  <si>
    <t>HO513R</t>
  </si>
  <si>
    <t>HO514R</t>
  </si>
  <si>
    <t>HO515R</t>
  </si>
  <si>
    <t>HO517R</t>
  </si>
  <si>
    <t>HO516R</t>
  </si>
  <si>
    <t>MSC JANIS 3 / MSC AKITETA II</t>
  </si>
  <si>
    <t>NEW 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</si>
  <si>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</si>
  <si>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</si>
  <si>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</si>
  <si>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</si>
  <si>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</si>
  <si>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</si>
  <si>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</si>
  <si>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</si>
  <si>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MALACCA</t>
  </si>
  <si>
    <t>MSC EMILY II / MSC RIONA</t>
  </si>
  <si>
    <t>MSC MAKOTO II</t>
  </si>
  <si>
    <t>SQ514A</t>
  </si>
  <si>
    <t>SQ515A</t>
  </si>
  <si>
    <t>SQ516A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</si>
</sst>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3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21" fillId="0" borderId="0" xfId="0" applyNumberFormat="1" applyFont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2" borderId="1" xfId="0" applyFill="1" applyBorder="1" applyAlignment="1">
      <alignment vertical="center"/>
    </xf>
    <xf numFmtId="16" fontId="64" fillId="44" borderId="20" xfId="0" applyNumberFormat="1" applyFont="1" applyFill="1" applyBorder="1" applyAlignment="1">
      <alignment horizontal="center" vertical="center" wrapText="1"/>
    </xf>
    <xf numFmtId="16" fontId="65" fillId="44" borderId="1" xfId="0" applyNumberFormat="1" applyFont="1" applyFill="1" applyBorder="1" applyAlignment="1">
      <alignment horizontal="center" vertical="center" wrapText="1"/>
    </xf>
    <xf numFmtId="16" fontId="65" fillId="44" borderId="20" xfId="0" applyNumberFormat="1" applyFont="1" applyFill="1" applyBorder="1" applyAlignment="1">
      <alignment horizontal="center" vertical="center" wrapText="1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64" fillId="44" borderId="41" xfId="0" applyFont="1" applyFill="1" applyBorder="1" applyAlignment="1">
      <alignment horizontal="center" vertical="center" wrapText="1"/>
    </xf>
    <xf numFmtId="0" fontId="64" fillId="44" borderId="3" xfId="0" applyFont="1" applyFill="1" applyBorder="1" applyAlignment="1">
      <alignment horizontal="center" vertical="center"/>
    </xf>
    <xf numFmtId="16" fontId="3" fillId="0" borderId="41" xfId="0" applyNumberFormat="1" applyFont="1" applyBorder="1" applyAlignment="1">
      <alignment horizontal="center" vertical="center"/>
    </xf>
    <xf numFmtId="16" fontId="3" fillId="37" borderId="41" xfId="0" applyNumberFormat="1" applyFont="1" applyFill="1" applyBorder="1" applyAlignment="1">
      <alignment horizontal="center" vertical="center"/>
    </xf>
    <xf numFmtId="16" fontId="3" fillId="42" borderId="41" xfId="0" applyNumberFormat="1" applyFont="1" applyFill="1" applyBorder="1" applyAlignment="1">
      <alignment horizontal="center" vertical="center"/>
    </xf>
    <xf numFmtId="16" fontId="218" fillId="37" borderId="41" xfId="0" applyNumberFormat="1" applyFont="1" applyFill="1" applyBorder="1" applyAlignment="1">
      <alignment horizontal="center" vertical="center"/>
    </xf>
    <xf numFmtId="16" fontId="3" fillId="37" borderId="44" xfId="0" applyNumberFormat="1" applyFont="1" applyFill="1" applyBorder="1" applyAlignment="1">
      <alignment horizontal="center" vertical="center"/>
    </xf>
    <xf numFmtId="16" fontId="3" fillId="2" borderId="41" xfId="0" applyNumberFormat="1" applyFont="1" applyFill="1" applyBorder="1" applyAlignment="1">
      <alignment horizontal="center" vertical="center"/>
    </xf>
    <xf numFmtId="16" fontId="0" fillId="2" borderId="41" xfId="0" applyNumberFormat="1" applyFill="1" applyBorder="1" applyAlignment="1">
      <alignment horizontal="center" vertical="center"/>
    </xf>
    <xf numFmtId="0" fontId="65" fillId="44" borderId="41" xfId="0" applyFont="1" applyFill="1" applyBorder="1" applyAlignment="1">
      <alignment horizontal="center" vertical="center" wrapText="1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0" fontId="14" fillId="0" borderId="53" xfId="2" applyFill="1" applyBorder="1" applyAlignment="1" applyProtection="1">
      <alignment horizontal="left"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221" fillId="52" borderId="45" xfId="0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0" fontId="129" fillId="0" borderId="0" xfId="1" applyFont="1" applyFill="1" applyAlignment="1">
      <alignment horizontal="center" vertical="center"/>
    </xf>
    <xf numFmtId="16" fontId="0" fillId="0" borderId="0" xfId="0" applyNumberFormat="1" applyFill="1" applyBorder="1" applyAlignment="1">
      <alignment horizontal="center" vertical="center"/>
    </xf>
    <xf numFmtId="16" fontId="3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52" fillId="0" borderId="0" xfId="0" applyFont="1" applyFill="1" applyBorder="1" applyAlignment="1">
      <alignment horizontal="center" vertical="center"/>
    </xf>
    <xf numFmtId="16" fontId="112" fillId="0" borderId="0" xfId="0" applyNumberFormat="1" applyFont="1" applyFill="1" applyAlignment="1">
      <alignment horizontal="center" vertical="center"/>
    </xf>
    <xf numFmtId="16" fontId="43" fillId="0" borderId="0" xfId="0" applyNumberFormat="1" applyFont="1" applyFill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51" fillId="0" borderId="0" xfId="0" applyFont="1" applyFill="1" applyAlignment="1">
      <alignment vertical="center"/>
    </xf>
    <xf numFmtId="0" fontId="66" fillId="0" borderId="0" xfId="2" applyFont="1" applyFill="1" applyAlignment="1" applyProtection="1">
      <alignment vertical="center"/>
    </xf>
    <xf numFmtId="0" fontId="53" fillId="0" borderId="0" xfId="0" applyFont="1" applyFill="1" applyAlignment="1">
      <alignment vertical="center"/>
    </xf>
    <xf numFmtId="0" fontId="106" fillId="0" borderId="0" xfId="2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0" fontId="111" fillId="0" borderId="0" xfId="1" applyFont="1" applyFill="1" applyAlignment="1">
      <alignment horizontal="center" vertical="center"/>
    </xf>
    <xf numFmtId="17" fontId="0" fillId="0" borderId="0" xfId="0" applyNumberFormat="1" applyFill="1" applyBorder="1" applyAlignment="1">
      <alignment horizontal="center" vertical="center" wrapText="1"/>
    </xf>
    <xf numFmtId="17" fontId="0" fillId="0" borderId="0" xfId="0" applyNumberFormat="1" applyFill="1" applyBorder="1" applyAlignment="1">
      <alignment horizontal="center" vertical="center"/>
    </xf>
    <xf numFmtId="16" fontId="222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17" fontId="0" fillId="52" borderId="1" xfId="0" applyNumberFormat="1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FF99"/>
      <color rgb="FF0000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62.bin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phoebe.huang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zant.cho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ashton.yan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darius.ong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hazel.toh@msc.com" TargetMode="External"/><Relationship Id="rId31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hyperlink" Target="mailto:chingwei.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73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87.bin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5.bin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raynar.ang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noor.afninda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phoebe.huang@msc.com" TargetMode="External"/><Relationship Id="rId20" Type="http://schemas.openxmlformats.org/officeDocument/2006/relationships/hyperlink" Target="mailto:SG094-Custsvc@msc.com" TargetMode="External"/><Relationship Id="rId29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chingwei.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karthigayan.velu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robert.chia@msc.com" TargetMode="External"/><Relationship Id="rId27" Type="http://schemas.openxmlformats.org/officeDocument/2006/relationships/hyperlink" Target="mailto:dewi.ratnah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143.bin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Custsvc@msc.com" TargetMode="External"/><Relationship Id="rId13" Type="http://schemas.openxmlformats.org/officeDocument/2006/relationships/hyperlink" Target="mailto:angelia.lau@msc.com" TargetMode="External"/><Relationship Id="rId18" Type="http://schemas.openxmlformats.org/officeDocument/2006/relationships/hyperlink" Target="mailto:zant.chong@msc.com" TargetMode="External"/><Relationship Id="rId3" Type="http://schemas.openxmlformats.org/officeDocument/2006/relationships/hyperlink" Target="mailto:kaisiang.lim@msc.com" TargetMode="External"/><Relationship Id="rId21" Type="http://schemas.openxmlformats.org/officeDocument/2006/relationships/hyperlink" Target="mailto:SG094-Mktg-Dept@msc.com" TargetMode="External"/><Relationship Id="rId7" Type="http://schemas.openxmlformats.org/officeDocument/2006/relationships/hyperlink" Target="mailto:eunice.chan@msc.com" TargetMode="External"/><Relationship Id="rId12" Type="http://schemas.openxmlformats.org/officeDocument/2006/relationships/hyperlink" Target="mailto:sharon.koh@msc.com" TargetMode="External"/><Relationship Id="rId17" Type="http://schemas.openxmlformats.org/officeDocument/2006/relationships/hyperlink" Target="mailto:karthigayan.velu@msc.com" TargetMode="External"/><Relationship Id="rId2" Type="http://schemas.openxmlformats.org/officeDocument/2006/relationships/hyperlink" Target="mailto:yuting.luo@msc.com" TargetMode="External"/><Relationship Id="rId16" Type="http://schemas.openxmlformats.org/officeDocument/2006/relationships/hyperlink" Target="mailto:chingwei.ng@msc.com" TargetMode="External"/><Relationship Id="rId20" Type="http://schemas.openxmlformats.org/officeDocument/2006/relationships/hyperlink" Target="mailto:natalie.lew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hazel.toh@msc.com" TargetMode="External"/><Relationship Id="rId11" Type="http://schemas.openxmlformats.org/officeDocument/2006/relationships/hyperlink" Target="mailto:seoyi.liew@msc.com" TargetMode="External"/><Relationship Id="rId5" Type="http://schemas.openxmlformats.org/officeDocument/2006/relationships/hyperlink" Target="mailto:phoebe.huang@msc.com" TargetMode="External"/><Relationship Id="rId15" Type="http://schemas.openxmlformats.org/officeDocument/2006/relationships/hyperlink" Target="mailto:dewi.ratnah@msc.com" TargetMode="External"/><Relationship Id="rId10" Type="http://schemas.openxmlformats.org/officeDocument/2006/relationships/hyperlink" Target="mailto:robert.chia@msc.com" TargetMode="External"/><Relationship Id="rId19" Type="http://schemas.openxmlformats.org/officeDocument/2006/relationships/hyperlink" Target="mailto:ashton.yan@msc.com" TargetMode="External"/><Relationship Id="rId4" Type="http://schemas.openxmlformats.org/officeDocument/2006/relationships/hyperlink" Target="mailto:darius.ong@msc.com" TargetMode="External"/><Relationship Id="rId9" Type="http://schemas.openxmlformats.org/officeDocument/2006/relationships/hyperlink" Target="mailto:noor.afnindah@msc.com" TargetMode="External"/><Relationship Id="rId14" Type="http://schemas.openxmlformats.org/officeDocument/2006/relationships/hyperlink" Target="mailto:raynar.ang@msc.com" TargetMode="External"/><Relationship Id="rId22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356.bin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1" t="s">
        <v>836</v>
      </c>
      <c r="B1" s="641" t="s">
        <v>837</v>
      </c>
      <c r="C1" s="642" t="s">
        <v>838</v>
      </c>
      <c r="D1" s="643" t="s">
        <v>1386</v>
      </c>
      <c r="E1" s="644" t="s">
        <v>1350</v>
      </c>
    </row>
    <row r="2" spans="1:5" ht="15.75" x14ac:dyDescent="0.25">
      <c r="A2" s="645" t="s">
        <v>866</v>
      </c>
      <c r="B2" s="646" t="s">
        <v>867</v>
      </c>
      <c r="C2" s="647" t="s">
        <v>868</v>
      </c>
      <c r="D2" s="648" t="s">
        <v>870</v>
      </c>
      <c r="E2" s="649" t="s">
        <v>1387</v>
      </c>
    </row>
    <row r="3" spans="1:5" ht="15.75" x14ac:dyDescent="0.25">
      <c r="A3" s="650"/>
      <c r="B3" s="651"/>
      <c r="C3" s="652" t="s">
        <v>872</v>
      </c>
      <c r="D3" s="653" t="s">
        <v>874</v>
      </c>
      <c r="E3" s="654" t="s">
        <v>1387</v>
      </c>
    </row>
    <row r="4" spans="1:5" ht="15.75" x14ac:dyDescent="0.25">
      <c r="A4" s="650"/>
      <c r="B4" s="651" t="s">
        <v>897</v>
      </c>
      <c r="C4" s="652" t="s">
        <v>897</v>
      </c>
      <c r="D4" s="655" t="s">
        <v>899</v>
      </c>
      <c r="E4" s="654" t="s">
        <v>1388</v>
      </c>
    </row>
    <row r="5" spans="1:5" ht="15.75" x14ac:dyDescent="0.25">
      <c r="A5" s="650"/>
      <c r="B5" s="651" t="s">
        <v>904</v>
      </c>
      <c r="C5" s="652" t="s">
        <v>909</v>
      </c>
      <c r="D5" s="653" t="s">
        <v>911</v>
      </c>
      <c r="E5" s="654" t="s">
        <v>1388</v>
      </c>
    </row>
    <row r="6" spans="1:5" ht="15.75" x14ac:dyDescent="0.25">
      <c r="A6" s="650"/>
      <c r="B6" s="651" t="s">
        <v>926</v>
      </c>
      <c r="C6" s="652" t="s">
        <v>926</v>
      </c>
      <c r="D6" s="655" t="s">
        <v>928</v>
      </c>
      <c r="E6" s="654" t="s">
        <v>1388</v>
      </c>
    </row>
    <row r="7" spans="1:5" ht="15.75" x14ac:dyDescent="0.25">
      <c r="A7" s="650"/>
      <c r="B7" s="651" t="s">
        <v>933</v>
      </c>
      <c r="C7" s="652" t="s">
        <v>933</v>
      </c>
      <c r="D7" s="655" t="s">
        <v>935</v>
      </c>
      <c r="E7" s="654" t="s">
        <v>1388</v>
      </c>
    </row>
    <row r="8" spans="1:5" ht="15.75" x14ac:dyDescent="0.25">
      <c r="A8" s="650"/>
      <c r="B8" s="651" t="s">
        <v>937</v>
      </c>
      <c r="C8" s="652" t="s">
        <v>881</v>
      </c>
      <c r="D8" s="655" t="s">
        <v>951</v>
      </c>
      <c r="E8" s="654" t="s">
        <v>1388</v>
      </c>
    </row>
    <row r="9" spans="1:5" ht="15.75" x14ac:dyDescent="0.25">
      <c r="A9" s="650"/>
      <c r="B9" s="651" t="s">
        <v>937</v>
      </c>
      <c r="C9" s="652" t="s">
        <v>938</v>
      </c>
      <c r="D9" s="655" t="s">
        <v>940</v>
      </c>
      <c r="E9" s="654" t="s">
        <v>1388</v>
      </c>
    </row>
    <row r="10" spans="1:5" ht="15.75" x14ac:dyDescent="0.25">
      <c r="A10" s="650"/>
      <c r="B10" s="651" t="s">
        <v>969</v>
      </c>
      <c r="C10" s="652" t="s">
        <v>969</v>
      </c>
      <c r="D10" s="653" t="s">
        <v>1389</v>
      </c>
      <c r="E10" s="654" t="s">
        <v>1388</v>
      </c>
    </row>
    <row r="11" spans="1:5" ht="15.75" x14ac:dyDescent="0.25">
      <c r="A11" s="650"/>
      <c r="B11" s="651"/>
      <c r="C11" s="652"/>
      <c r="D11" s="653" t="s">
        <v>1390</v>
      </c>
      <c r="E11" s="654" t="s">
        <v>1388</v>
      </c>
    </row>
    <row r="12" spans="1:5" ht="15.75" x14ac:dyDescent="0.25">
      <c r="A12" s="650"/>
      <c r="B12" s="651" t="s">
        <v>984</v>
      </c>
      <c r="C12" s="652" t="s">
        <v>985</v>
      </c>
      <c r="D12" s="656" t="s">
        <v>1391</v>
      </c>
      <c r="E12" s="654" t="s">
        <v>1388</v>
      </c>
    </row>
    <row r="13" spans="1:5" ht="15.75" x14ac:dyDescent="0.25">
      <c r="A13" s="650"/>
      <c r="B13" s="651" t="s">
        <v>1392</v>
      </c>
      <c r="C13" s="652" t="s">
        <v>1392</v>
      </c>
      <c r="D13" s="657" t="s">
        <v>1393</v>
      </c>
      <c r="E13" s="654" t="s">
        <v>1394</v>
      </c>
    </row>
    <row r="14" spans="1:5" ht="15.75" x14ac:dyDescent="0.25">
      <c r="A14" s="650"/>
      <c r="B14" s="658" t="s">
        <v>995</v>
      </c>
      <c r="C14" s="659" t="s">
        <v>995</v>
      </c>
      <c r="D14" s="653" t="s">
        <v>1395</v>
      </c>
      <c r="E14" s="654" t="s">
        <v>1396</v>
      </c>
    </row>
    <row r="15" spans="1:5" ht="15.75" x14ac:dyDescent="0.25">
      <c r="A15" s="650"/>
      <c r="B15" s="651" t="s">
        <v>998</v>
      </c>
      <c r="C15" s="652" t="s">
        <v>1001</v>
      </c>
      <c r="D15" s="656" t="s">
        <v>1003</v>
      </c>
      <c r="E15" s="654" t="s">
        <v>1388</v>
      </c>
    </row>
    <row r="16" spans="1:5" ht="15.75" x14ac:dyDescent="0.25">
      <c r="A16" s="650"/>
      <c r="B16" s="651"/>
      <c r="C16" s="652" t="s">
        <v>982</v>
      </c>
      <c r="D16" s="653" t="s">
        <v>1000</v>
      </c>
      <c r="E16" s="654" t="s">
        <v>1388</v>
      </c>
    </row>
    <row r="17" spans="1:5" ht="15.75" x14ac:dyDescent="0.25">
      <c r="A17" s="650"/>
      <c r="B17" s="651" t="s">
        <v>1012</v>
      </c>
      <c r="C17" s="652" t="s">
        <v>1013</v>
      </c>
      <c r="D17" s="653" t="s">
        <v>1015</v>
      </c>
      <c r="E17" s="654" t="s">
        <v>1388</v>
      </c>
    </row>
    <row r="18" spans="1:5" ht="15.75" x14ac:dyDescent="0.25">
      <c r="A18" s="650"/>
      <c r="B18" s="651"/>
      <c r="C18" s="652" t="s">
        <v>1016</v>
      </c>
      <c r="D18" s="655" t="s">
        <v>1397</v>
      </c>
      <c r="E18" s="654" t="s">
        <v>1388</v>
      </c>
    </row>
    <row r="19" spans="1:5" ht="15.75" x14ac:dyDescent="0.25">
      <c r="A19" s="650"/>
      <c r="B19" s="658" t="s">
        <v>1398</v>
      </c>
      <c r="C19" s="659"/>
      <c r="D19" s="656" t="s">
        <v>1399</v>
      </c>
      <c r="E19" s="654" t="s">
        <v>1388</v>
      </c>
    </row>
    <row r="20" spans="1:5" ht="15.75" x14ac:dyDescent="0.25">
      <c r="A20" s="650"/>
      <c r="B20" s="658" t="s">
        <v>1033</v>
      </c>
      <c r="C20" s="659" t="s">
        <v>1033</v>
      </c>
      <c r="D20" s="656" t="s">
        <v>1035</v>
      </c>
      <c r="E20" s="654" t="s">
        <v>1388</v>
      </c>
    </row>
    <row r="21" spans="1:5" ht="15.75" x14ac:dyDescent="0.25">
      <c r="A21" s="660"/>
      <c r="B21" s="661" t="s">
        <v>1400</v>
      </c>
      <c r="C21" s="662" t="s">
        <v>1400</v>
      </c>
      <c r="D21" s="653" t="s">
        <v>1401</v>
      </c>
      <c r="E21" s="654" t="s">
        <v>1387</v>
      </c>
    </row>
    <row r="22" spans="1:5" ht="15.75" x14ac:dyDescent="0.25">
      <c r="A22" s="650"/>
      <c r="B22" s="651" t="s">
        <v>1043</v>
      </c>
      <c r="C22" s="652" t="s">
        <v>1051</v>
      </c>
      <c r="D22" s="656" t="s">
        <v>1053</v>
      </c>
      <c r="E22" s="654" t="s">
        <v>1388</v>
      </c>
    </row>
    <row r="23" spans="1:5" ht="15.75" x14ac:dyDescent="0.25">
      <c r="A23" s="650"/>
      <c r="B23" s="651"/>
      <c r="C23" s="652" t="s">
        <v>1044</v>
      </c>
      <c r="D23" s="656" t="s">
        <v>1046</v>
      </c>
      <c r="E23" s="654" t="s">
        <v>1388</v>
      </c>
    </row>
    <row r="24" spans="1:5" ht="15.75" x14ac:dyDescent="0.25">
      <c r="A24" s="650"/>
      <c r="B24" s="651"/>
      <c r="C24" s="652" t="s">
        <v>1048</v>
      </c>
      <c r="D24" s="656" t="s">
        <v>1049</v>
      </c>
      <c r="E24" s="654" t="s">
        <v>1388</v>
      </c>
    </row>
    <row r="25" spans="1:5" ht="15.75" x14ac:dyDescent="0.25">
      <c r="A25" s="650"/>
      <c r="B25" s="651" t="s">
        <v>1057</v>
      </c>
      <c r="C25" s="652" t="s">
        <v>1057</v>
      </c>
      <c r="D25" s="663" t="s">
        <v>1402</v>
      </c>
      <c r="E25" s="654" t="s">
        <v>1388</v>
      </c>
    </row>
    <row r="26" spans="1:5" ht="15.75" x14ac:dyDescent="0.25">
      <c r="A26" s="650"/>
      <c r="B26" s="651" t="s">
        <v>1089</v>
      </c>
      <c r="C26" s="652" t="s">
        <v>1089</v>
      </c>
      <c r="D26" s="655" t="s">
        <v>1091</v>
      </c>
      <c r="E26" s="654" t="s">
        <v>1388</v>
      </c>
    </row>
    <row r="27" spans="1:5" ht="15.75" x14ac:dyDescent="0.25">
      <c r="A27" s="650"/>
      <c r="B27" s="658" t="s">
        <v>1109</v>
      </c>
      <c r="C27" s="659" t="s">
        <v>1110</v>
      </c>
      <c r="D27" s="655" t="s">
        <v>1403</v>
      </c>
      <c r="E27" s="654" t="s">
        <v>1388</v>
      </c>
    </row>
    <row r="28" spans="1:5" ht="15.75" x14ac:dyDescent="0.25">
      <c r="A28" s="664"/>
      <c r="B28" s="658" t="s">
        <v>1115</v>
      </c>
      <c r="C28" s="659" t="s">
        <v>1115</v>
      </c>
      <c r="D28" s="663" t="s">
        <v>1404</v>
      </c>
      <c r="E28" s="654" t="s">
        <v>1388</v>
      </c>
    </row>
    <row r="29" spans="1:5" ht="15.75" x14ac:dyDescent="0.25">
      <c r="A29" s="650"/>
      <c r="B29" s="651" t="s">
        <v>1119</v>
      </c>
      <c r="C29" s="652" t="s">
        <v>1119</v>
      </c>
      <c r="D29" s="653" t="s">
        <v>1121</v>
      </c>
      <c r="E29" s="654" t="s">
        <v>1388</v>
      </c>
    </row>
    <row r="30" spans="1:5" ht="15.75" x14ac:dyDescent="0.25">
      <c r="A30" s="650"/>
      <c r="B30" s="651"/>
      <c r="C30" s="652" t="s">
        <v>1122</v>
      </c>
      <c r="D30" s="655" t="s">
        <v>1123</v>
      </c>
      <c r="E30" s="654" t="s">
        <v>1388</v>
      </c>
    </row>
    <row r="31" spans="1:5" ht="15.75" x14ac:dyDescent="0.25">
      <c r="A31" s="650"/>
      <c r="B31" s="651"/>
      <c r="C31" s="652" t="s">
        <v>1124</v>
      </c>
      <c r="D31" s="655" t="s">
        <v>1125</v>
      </c>
      <c r="E31" s="654" t="s">
        <v>1388</v>
      </c>
    </row>
    <row r="32" spans="1:5" ht="15.75" x14ac:dyDescent="0.25">
      <c r="A32" s="650"/>
      <c r="B32" s="651"/>
      <c r="C32" s="652" t="s">
        <v>881</v>
      </c>
      <c r="D32" s="655" t="s">
        <v>1405</v>
      </c>
      <c r="E32" s="654" t="s">
        <v>1388</v>
      </c>
    </row>
    <row r="33" spans="1:5" ht="15.75" x14ac:dyDescent="0.25">
      <c r="A33" s="650"/>
      <c r="B33" s="651" t="s">
        <v>1133</v>
      </c>
      <c r="C33" s="652" t="s">
        <v>1133</v>
      </c>
      <c r="D33" s="653" t="s">
        <v>1406</v>
      </c>
      <c r="E33" s="654" t="s">
        <v>1388</v>
      </c>
    </row>
    <row r="34" spans="1:5" ht="15.75" x14ac:dyDescent="0.25">
      <c r="A34" s="650"/>
      <c r="B34" s="665"/>
      <c r="C34" s="652"/>
      <c r="D34" s="653" t="s">
        <v>1407</v>
      </c>
      <c r="E34" s="654" t="s">
        <v>1388</v>
      </c>
    </row>
    <row r="35" spans="1:5" ht="15.75" x14ac:dyDescent="0.25">
      <c r="A35" s="650"/>
      <c r="B35" s="665"/>
      <c r="C35" s="652"/>
      <c r="D35" s="653" t="s">
        <v>1408</v>
      </c>
      <c r="E35" s="654" t="s">
        <v>1388</v>
      </c>
    </row>
    <row r="36" spans="1:5" ht="15.75" x14ac:dyDescent="0.25">
      <c r="A36" s="650"/>
      <c r="B36" s="665"/>
      <c r="C36" s="652" t="s">
        <v>1134</v>
      </c>
      <c r="D36" s="653" t="s">
        <v>1136</v>
      </c>
      <c r="E36" s="654" t="s">
        <v>1388</v>
      </c>
    </row>
    <row r="37" spans="1:5" ht="15.75" x14ac:dyDescent="0.25">
      <c r="A37" s="650"/>
      <c r="B37" s="1150" t="s">
        <v>1143</v>
      </c>
      <c r="C37" s="659" t="s">
        <v>1148</v>
      </c>
      <c r="D37" s="653" t="s">
        <v>1149</v>
      </c>
      <c r="E37" s="654" t="s">
        <v>1387</v>
      </c>
    </row>
    <row r="38" spans="1:5" ht="15.75" x14ac:dyDescent="0.25">
      <c r="A38" s="650"/>
      <c r="B38" s="1151"/>
      <c r="C38" s="659" t="s">
        <v>1150</v>
      </c>
      <c r="D38" s="653" t="s">
        <v>191</v>
      </c>
      <c r="E38" s="654" t="s">
        <v>1387</v>
      </c>
    </row>
    <row r="39" spans="1:5" ht="15.75" x14ac:dyDescent="0.25">
      <c r="A39" s="650"/>
      <c r="B39" s="1151"/>
      <c r="C39" s="666" t="s">
        <v>1409</v>
      </c>
      <c r="D39" s="653" t="s">
        <v>1410</v>
      </c>
      <c r="E39" s="654" t="s">
        <v>1387</v>
      </c>
    </row>
    <row r="40" spans="1:5" ht="16.5" thickBot="1" x14ac:dyDescent="0.3">
      <c r="A40" s="667"/>
      <c r="B40" s="1152"/>
      <c r="C40" s="668" t="s">
        <v>1411</v>
      </c>
      <c r="D40" s="669" t="s">
        <v>1412</v>
      </c>
      <c r="E40" s="670" t="s">
        <v>1396</v>
      </c>
    </row>
    <row r="41" spans="1:5" ht="16.5" thickBot="1" x14ac:dyDescent="0.3">
      <c r="A41" s="671" t="s">
        <v>844</v>
      </c>
      <c r="B41" s="671" t="s">
        <v>1085</v>
      </c>
      <c r="C41" s="672" t="s">
        <v>1085</v>
      </c>
      <c r="D41" s="673" t="s">
        <v>1087</v>
      </c>
      <c r="E41" s="674" t="s">
        <v>1388</v>
      </c>
    </row>
    <row r="42" spans="1:5" ht="16.5" thickBot="1" x14ac:dyDescent="0.3">
      <c r="A42" s="671" t="s">
        <v>917</v>
      </c>
      <c r="B42" s="671" t="s">
        <v>918</v>
      </c>
      <c r="C42" s="672" t="s">
        <v>918</v>
      </c>
      <c r="D42" s="675" t="s">
        <v>1413</v>
      </c>
      <c r="E42" s="674" t="s">
        <v>1388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81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8" t="s">
        <v>304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7" t="s">
        <v>1414</v>
      </c>
      <c r="C4" s="1158"/>
      <c r="D4" s="1158"/>
      <c r="E4" s="1158"/>
      <c r="F4" s="1159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2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8" t="s">
        <v>124</v>
      </c>
      <c r="C6" s="820"/>
      <c r="D6" s="770"/>
      <c r="E6" s="770"/>
      <c r="F6" s="770"/>
      <c r="G6" s="691"/>
      <c r="H6" s="691"/>
      <c r="I6" s="691"/>
      <c r="J6" s="691"/>
      <c r="K6" s="691"/>
      <c r="L6" s="770"/>
      <c r="M6" s="770"/>
      <c r="N6" s="770"/>
      <c r="O6" s="770"/>
    </row>
    <row r="7" spans="2:15" s="14" customFormat="1" ht="40.15" customHeight="1" x14ac:dyDescent="0.2">
      <c r="B7" s="871" t="s">
        <v>1415</v>
      </c>
      <c r="C7" s="620"/>
      <c r="D7" s="620" t="s">
        <v>1416</v>
      </c>
      <c r="E7" s="772" t="s">
        <v>1417</v>
      </c>
      <c r="F7" s="1153" t="s">
        <v>1418</v>
      </c>
      <c r="G7" s="1155" t="s">
        <v>311</v>
      </c>
      <c r="H7" s="1153" t="s">
        <v>1417</v>
      </c>
      <c r="I7" s="819" t="s">
        <v>175</v>
      </c>
      <c r="J7" s="819" t="s">
        <v>222</v>
      </c>
      <c r="K7" s="819" t="s">
        <v>195</v>
      </c>
      <c r="L7" s="819" t="s">
        <v>1419</v>
      </c>
      <c r="M7" s="819" t="s">
        <v>141</v>
      </c>
      <c r="N7" s="819" t="s">
        <v>228</v>
      </c>
      <c r="O7" s="819" t="s">
        <v>1420</v>
      </c>
    </row>
    <row r="8" spans="2:15" s="14" customFormat="1" ht="38.25" customHeight="1" x14ac:dyDescent="0.2">
      <c r="B8" s="621" t="s">
        <v>310</v>
      </c>
      <c r="C8" s="621" t="s">
        <v>311</v>
      </c>
      <c r="D8" s="620" t="s">
        <v>1195</v>
      </c>
      <c r="E8" s="621" t="s">
        <v>164</v>
      </c>
      <c r="F8" s="1154"/>
      <c r="G8" s="1156"/>
      <c r="H8" s="1154"/>
      <c r="I8" s="621" t="s">
        <v>1195</v>
      </c>
      <c r="J8" s="621" t="s">
        <v>1421</v>
      </c>
      <c r="K8" s="621" t="s">
        <v>1195</v>
      </c>
      <c r="L8" s="621" t="s">
        <v>1195</v>
      </c>
      <c r="M8" s="621" t="s">
        <v>1195</v>
      </c>
      <c r="N8" s="621" t="s">
        <v>1195</v>
      </c>
      <c r="O8" s="621" t="s">
        <v>1195</v>
      </c>
    </row>
    <row r="9" spans="2:15" s="14" customFormat="1" ht="18.75" hidden="1" customHeight="1" x14ac:dyDescent="0.2">
      <c r="B9" s="634" t="s">
        <v>1422</v>
      </c>
      <c r="C9" s="634" t="s">
        <v>1423</v>
      </c>
      <c r="D9" s="634">
        <v>45309</v>
      </c>
      <c r="E9" s="763">
        <f>D9+8</f>
        <v>45317</v>
      </c>
      <c r="F9" s="763" t="s">
        <v>1424</v>
      </c>
      <c r="G9" s="763" t="s">
        <v>1425</v>
      </c>
      <c r="H9" s="763">
        <v>45318</v>
      </c>
      <c r="I9" s="763">
        <f>H9+4</f>
        <v>45322</v>
      </c>
      <c r="J9" s="763">
        <f>H9+7</f>
        <v>45325</v>
      </c>
      <c r="K9" s="763">
        <f>H9+12</f>
        <v>45330</v>
      </c>
      <c r="L9" s="763">
        <f>H9+15</f>
        <v>45333</v>
      </c>
      <c r="M9" s="763">
        <f>H9+19</f>
        <v>45337</v>
      </c>
      <c r="N9" s="763">
        <f>H9+23</f>
        <v>45341</v>
      </c>
      <c r="O9" s="763">
        <f>H9+25</f>
        <v>45343</v>
      </c>
    </row>
    <row r="10" spans="2:15" s="14" customFormat="1" ht="18.75" hidden="1" customHeight="1" x14ac:dyDescent="0.2">
      <c r="B10" s="634" t="s">
        <v>1426</v>
      </c>
      <c r="C10" s="634" t="s">
        <v>1427</v>
      </c>
      <c r="D10" s="634">
        <v>45320</v>
      </c>
      <c r="E10" s="763">
        <f t="shared" ref="E10:E14" si="0">D10+8</f>
        <v>45328</v>
      </c>
      <c r="F10" s="763" t="s">
        <v>1428</v>
      </c>
      <c r="G10" s="763" t="s">
        <v>1429</v>
      </c>
      <c r="H10" s="763">
        <v>45325</v>
      </c>
      <c r="I10" s="763">
        <f t="shared" ref="I10:I20" si="1">I9+7</f>
        <v>45329</v>
      </c>
      <c r="J10" s="763">
        <f t="shared" ref="J10:J20" si="2">J9+7</f>
        <v>45332</v>
      </c>
      <c r="K10" s="763">
        <f t="shared" ref="K10:K20" si="3">K9+7</f>
        <v>45337</v>
      </c>
      <c r="L10" s="763">
        <f t="shared" ref="L10:L20" si="4">L9+7</f>
        <v>45340</v>
      </c>
      <c r="M10" s="763">
        <f t="shared" ref="M10:M20" si="5">M9+7</f>
        <v>45344</v>
      </c>
      <c r="N10" s="763">
        <f t="shared" ref="N10:N20" si="6">N9+7</f>
        <v>45348</v>
      </c>
      <c r="O10" s="763">
        <f t="shared" ref="O10:O20" si="7">O9+7</f>
        <v>45350</v>
      </c>
    </row>
    <row r="11" spans="2:15" s="14" customFormat="1" ht="18.75" hidden="1" customHeight="1" x14ac:dyDescent="0.2">
      <c r="B11" s="634" t="s">
        <v>1430</v>
      </c>
      <c r="C11" s="634" t="s">
        <v>1431</v>
      </c>
      <c r="D11" s="634">
        <v>45322</v>
      </c>
      <c r="E11" s="763">
        <f t="shared" si="0"/>
        <v>45330</v>
      </c>
      <c r="F11" s="763" t="s">
        <v>1432</v>
      </c>
      <c r="G11" s="763" t="s">
        <v>1433</v>
      </c>
      <c r="H11" s="763">
        <v>45332</v>
      </c>
      <c r="I11" s="765">
        <f t="shared" si="1"/>
        <v>45336</v>
      </c>
      <c r="J11" s="765">
        <f t="shared" si="2"/>
        <v>45339</v>
      </c>
      <c r="K11" s="765">
        <f t="shared" si="3"/>
        <v>45344</v>
      </c>
      <c r="L11" s="765">
        <f t="shared" si="4"/>
        <v>45347</v>
      </c>
      <c r="M11" s="765">
        <f t="shared" si="5"/>
        <v>45351</v>
      </c>
      <c r="N11" s="765">
        <f t="shared" si="6"/>
        <v>45355</v>
      </c>
      <c r="O11" s="765">
        <f t="shared" si="7"/>
        <v>45357</v>
      </c>
    </row>
    <row r="12" spans="2:15" s="14" customFormat="1" ht="18.75" hidden="1" customHeight="1" x14ac:dyDescent="0.2">
      <c r="B12" s="634" t="s">
        <v>1434</v>
      </c>
      <c r="C12" s="634" t="s">
        <v>1435</v>
      </c>
      <c r="D12" s="634">
        <f t="shared" ref="D12:D18" si="8">D11+7</f>
        <v>45329</v>
      </c>
      <c r="E12" s="763">
        <f t="shared" si="0"/>
        <v>45337</v>
      </c>
      <c r="F12" s="763" t="s">
        <v>360</v>
      </c>
      <c r="G12" s="763" t="s">
        <v>1436</v>
      </c>
      <c r="H12" s="763">
        <v>45339</v>
      </c>
      <c r="I12" s="763">
        <f t="shared" si="1"/>
        <v>45343</v>
      </c>
      <c r="J12" s="763">
        <f t="shared" si="2"/>
        <v>45346</v>
      </c>
      <c r="K12" s="763">
        <f t="shared" si="3"/>
        <v>45351</v>
      </c>
      <c r="L12" s="763">
        <f t="shared" si="4"/>
        <v>45354</v>
      </c>
      <c r="M12" s="763">
        <f t="shared" si="5"/>
        <v>45358</v>
      </c>
      <c r="N12" s="763">
        <f t="shared" si="6"/>
        <v>45362</v>
      </c>
      <c r="O12" s="763">
        <f t="shared" si="7"/>
        <v>45364</v>
      </c>
    </row>
    <row r="13" spans="2:15" s="14" customFormat="1" ht="18.75" hidden="1" customHeight="1" x14ac:dyDescent="0.2">
      <c r="B13" s="634" t="s">
        <v>1437</v>
      </c>
      <c r="C13" s="634" t="s">
        <v>1438</v>
      </c>
      <c r="D13" s="688">
        <f t="shared" si="8"/>
        <v>45336</v>
      </c>
      <c r="E13" s="763">
        <f t="shared" si="0"/>
        <v>45344</v>
      </c>
      <c r="F13" s="763" t="s">
        <v>1439</v>
      </c>
      <c r="G13" s="763" t="s">
        <v>1440</v>
      </c>
      <c r="H13" s="763">
        <v>45346</v>
      </c>
      <c r="I13" s="763">
        <f t="shared" si="1"/>
        <v>45350</v>
      </c>
      <c r="J13" s="763">
        <f t="shared" si="2"/>
        <v>45353</v>
      </c>
      <c r="K13" s="763">
        <f t="shared" si="3"/>
        <v>45358</v>
      </c>
      <c r="L13" s="763">
        <f t="shared" si="4"/>
        <v>45361</v>
      </c>
      <c r="M13" s="763">
        <f t="shared" si="5"/>
        <v>45365</v>
      </c>
      <c r="N13" s="763">
        <f t="shared" si="6"/>
        <v>45369</v>
      </c>
      <c r="O13" s="763">
        <f t="shared" si="7"/>
        <v>45371</v>
      </c>
    </row>
    <row r="14" spans="2:15" s="14" customFormat="1" ht="18.75" hidden="1" customHeight="1" x14ac:dyDescent="0.2">
      <c r="B14" s="634" t="s">
        <v>1441</v>
      </c>
      <c r="C14" s="634" t="s">
        <v>1442</v>
      </c>
      <c r="D14" s="634">
        <f t="shared" si="8"/>
        <v>45343</v>
      </c>
      <c r="E14" s="763">
        <f t="shared" si="0"/>
        <v>45351</v>
      </c>
      <c r="F14" s="763" t="s">
        <v>1443</v>
      </c>
      <c r="G14" s="763" t="s">
        <v>1444</v>
      </c>
      <c r="H14" s="763">
        <v>45353</v>
      </c>
      <c r="I14" s="763">
        <f t="shared" si="1"/>
        <v>45357</v>
      </c>
      <c r="J14" s="763">
        <f t="shared" si="2"/>
        <v>45360</v>
      </c>
      <c r="K14" s="763">
        <f t="shared" si="3"/>
        <v>45365</v>
      </c>
      <c r="L14" s="763">
        <f t="shared" si="4"/>
        <v>45368</v>
      </c>
      <c r="M14" s="763">
        <f t="shared" si="5"/>
        <v>45372</v>
      </c>
      <c r="N14" s="763">
        <f t="shared" si="6"/>
        <v>45376</v>
      </c>
      <c r="O14" s="763">
        <f t="shared" si="7"/>
        <v>45378</v>
      </c>
    </row>
    <row r="15" spans="2:15" s="14" customFormat="1" ht="18.75" hidden="1" customHeight="1" x14ac:dyDescent="0.2">
      <c r="B15" s="634" t="s">
        <v>1445</v>
      </c>
      <c r="C15" s="634" t="s">
        <v>1446</v>
      </c>
      <c r="D15" s="634">
        <f t="shared" si="8"/>
        <v>45350</v>
      </c>
      <c r="E15" s="763">
        <f t="shared" ref="E15:E19" si="9">D15+8</f>
        <v>45358</v>
      </c>
      <c r="F15" s="763" t="s">
        <v>356</v>
      </c>
      <c r="G15" s="763" t="s">
        <v>1447</v>
      </c>
      <c r="H15" s="763">
        <v>45360</v>
      </c>
      <c r="I15" s="763">
        <f t="shared" si="1"/>
        <v>45364</v>
      </c>
      <c r="J15" s="763">
        <f t="shared" si="2"/>
        <v>45367</v>
      </c>
      <c r="K15" s="763">
        <f t="shared" si="3"/>
        <v>45372</v>
      </c>
      <c r="L15" s="763">
        <f t="shared" si="4"/>
        <v>45375</v>
      </c>
      <c r="M15" s="763">
        <f t="shared" si="5"/>
        <v>45379</v>
      </c>
      <c r="N15" s="763">
        <f t="shared" si="6"/>
        <v>45383</v>
      </c>
      <c r="O15" s="763">
        <f t="shared" si="7"/>
        <v>45385</v>
      </c>
    </row>
    <row r="16" spans="2:15" s="14" customFormat="1" ht="18.75" customHeight="1" x14ac:dyDescent="0.2">
      <c r="B16" s="814" t="s">
        <v>1422</v>
      </c>
      <c r="C16" s="814" t="s">
        <v>1448</v>
      </c>
      <c r="D16" s="634">
        <v>45357</v>
      </c>
      <c r="E16" s="763">
        <f t="shared" si="9"/>
        <v>45365</v>
      </c>
      <c r="F16" s="763" t="s">
        <v>1424</v>
      </c>
      <c r="G16" s="763" t="s">
        <v>1449</v>
      </c>
      <c r="H16" s="763">
        <v>45367</v>
      </c>
      <c r="I16" s="763">
        <f t="shared" si="1"/>
        <v>45371</v>
      </c>
      <c r="J16" s="763">
        <f t="shared" si="2"/>
        <v>45374</v>
      </c>
      <c r="K16" s="763">
        <f t="shared" si="3"/>
        <v>45379</v>
      </c>
      <c r="L16" s="763">
        <f t="shared" si="4"/>
        <v>45382</v>
      </c>
      <c r="M16" s="763">
        <f t="shared" si="5"/>
        <v>45386</v>
      </c>
      <c r="N16" s="763">
        <f t="shared" si="6"/>
        <v>45390</v>
      </c>
      <c r="O16" s="763">
        <f t="shared" si="7"/>
        <v>45392</v>
      </c>
    </row>
    <row r="17" spans="1:15" s="14" customFormat="1" ht="18.75" customHeight="1" x14ac:dyDescent="0.2">
      <c r="A17" s="882"/>
      <c r="B17" s="814" t="s">
        <v>1426</v>
      </c>
      <c r="C17" s="814" t="s">
        <v>1450</v>
      </c>
      <c r="D17" s="634">
        <f t="shared" si="8"/>
        <v>45364</v>
      </c>
      <c r="E17" s="763">
        <f t="shared" si="9"/>
        <v>45372</v>
      </c>
      <c r="F17" s="763" t="s">
        <v>1428</v>
      </c>
      <c r="G17" s="763" t="s">
        <v>1451</v>
      </c>
      <c r="H17" s="763">
        <v>45374</v>
      </c>
      <c r="I17" s="763">
        <f t="shared" si="1"/>
        <v>45378</v>
      </c>
      <c r="J17" s="763">
        <f t="shared" si="2"/>
        <v>45381</v>
      </c>
      <c r="K17" s="763">
        <f t="shared" si="3"/>
        <v>45386</v>
      </c>
      <c r="L17" s="763">
        <f t="shared" si="4"/>
        <v>45389</v>
      </c>
      <c r="M17" s="763">
        <f t="shared" si="5"/>
        <v>45393</v>
      </c>
      <c r="N17" s="763">
        <f t="shared" si="6"/>
        <v>45397</v>
      </c>
      <c r="O17" s="763">
        <f t="shared" si="7"/>
        <v>45399</v>
      </c>
    </row>
    <row r="18" spans="1:15" s="14" customFormat="1" ht="18.75" customHeight="1" x14ac:dyDescent="0.2">
      <c r="A18" s="882"/>
      <c r="B18" s="814" t="s">
        <v>1434</v>
      </c>
      <c r="C18" s="814" t="s">
        <v>1452</v>
      </c>
      <c r="D18" s="634">
        <f t="shared" si="8"/>
        <v>45371</v>
      </c>
      <c r="E18" s="763">
        <f t="shared" si="9"/>
        <v>45379</v>
      </c>
      <c r="F18" s="763" t="s">
        <v>360</v>
      </c>
      <c r="G18" s="763" t="s">
        <v>1453</v>
      </c>
      <c r="H18" s="763">
        <v>45381</v>
      </c>
      <c r="I18" s="763">
        <f t="shared" si="1"/>
        <v>45385</v>
      </c>
      <c r="J18" s="763">
        <f t="shared" si="2"/>
        <v>45388</v>
      </c>
      <c r="K18" s="763">
        <f t="shared" si="3"/>
        <v>45393</v>
      </c>
      <c r="L18" s="763">
        <f t="shared" si="4"/>
        <v>45396</v>
      </c>
      <c r="M18" s="763">
        <f t="shared" si="5"/>
        <v>45400</v>
      </c>
      <c r="N18" s="763">
        <f t="shared" si="6"/>
        <v>45404</v>
      </c>
      <c r="O18" s="763">
        <f t="shared" si="7"/>
        <v>45406</v>
      </c>
    </row>
    <row r="19" spans="1:15" s="14" customFormat="1" ht="18.75" customHeight="1" x14ac:dyDescent="0.2">
      <c r="A19" s="882"/>
      <c r="B19" s="814" t="s">
        <v>1454</v>
      </c>
      <c r="C19" s="814" t="s">
        <v>1455</v>
      </c>
      <c r="D19" s="634">
        <f>D18+7</f>
        <v>45378</v>
      </c>
      <c r="E19" s="763">
        <f t="shared" si="9"/>
        <v>45386</v>
      </c>
      <c r="F19" s="763" t="s">
        <v>1439</v>
      </c>
      <c r="G19" s="763" t="s">
        <v>1456</v>
      </c>
      <c r="H19" s="763">
        <v>45388</v>
      </c>
      <c r="I19" s="763">
        <f t="shared" si="1"/>
        <v>45392</v>
      </c>
      <c r="J19" s="763">
        <f t="shared" si="2"/>
        <v>45395</v>
      </c>
      <c r="K19" s="763">
        <f t="shared" si="3"/>
        <v>45400</v>
      </c>
      <c r="L19" s="763">
        <f t="shared" si="4"/>
        <v>45403</v>
      </c>
      <c r="M19" s="763">
        <f t="shared" si="5"/>
        <v>45407</v>
      </c>
      <c r="N19" s="763">
        <f t="shared" si="6"/>
        <v>45411</v>
      </c>
      <c r="O19" s="763">
        <f t="shared" si="7"/>
        <v>45413</v>
      </c>
    </row>
    <row r="20" spans="1:15" s="14" customFormat="1" ht="18.75" customHeight="1" x14ac:dyDescent="0.2">
      <c r="A20" s="882"/>
      <c r="B20" s="814" t="s">
        <v>1441</v>
      </c>
      <c r="C20" s="814" t="s">
        <v>1457</v>
      </c>
      <c r="D20" s="634">
        <v>45385</v>
      </c>
      <c r="E20" s="763">
        <f t="shared" ref="E20" si="10">D20+8</f>
        <v>45393</v>
      </c>
      <c r="F20" s="763" t="s">
        <v>1443</v>
      </c>
      <c r="G20" s="763" t="s">
        <v>1458</v>
      </c>
      <c r="H20" s="763">
        <f t="shared" ref="H20" si="11">H19+7</f>
        <v>45395</v>
      </c>
      <c r="I20" s="763">
        <f t="shared" si="1"/>
        <v>45399</v>
      </c>
      <c r="J20" s="763">
        <f t="shared" si="2"/>
        <v>45402</v>
      </c>
      <c r="K20" s="763">
        <f t="shared" si="3"/>
        <v>45407</v>
      </c>
      <c r="L20" s="763">
        <f t="shared" si="4"/>
        <v>45410</v>
      </c>
      <c r="M20" s="763">
        <f t="shared" si="5"/>
        <v>45414</v>
      </c>
      <c r="N20" s="763">
        <f t="shared" si="6"/>
        <v>45418</v>
      </c>
      <c r="O20" s="763">
        <f t="shared" si="7"/>
        <v>45420</v>
      </c>
    </row>
    <row r="21" spans="1:15" s="14" customFormat="1" ht="18.75" customHeight="1" x14ac:dyDescent="0.2">
      <c r="A21" s="882"/>
      <c r="B21" s="724"/>
      <c r="C21" s="719"/>
      <c r="D21" s="71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82"/>
      <c r="B22" s="818" t="s">
        <v>124</v>
      </c>
      <c r="C22" s="719"/>
      <c r="D22" s="71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82"/>
      <c r="B23" s="871" t="s">
        <v>1415</v>
      </c>
      <c r="C23" s="620"/>
      <c r="D23" s="620" t="s">
        <v>1416</v>
      </c>
      <c r="E23" s="772" t="s">
        <v>1417</v>
      </c>
      <c r="F23" s="1153" t="s">
        <v>1418</v>
      </c>
      <c r="G23" s="1155" t="s">
        <v>311</v>
      </c>
      <c r="H23" s="1153" t="s">
        <v>1417</v>
      </c>
      <c r="I23" s="821" t="s">
        <v>281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82"/>
      <c r="B24" s="621" t="s">
        <v>310</v>
      </c>
      <c r="C24" s="621" t="s">
        <v>311</v>
      </c>
      <c r="D24" s="620" t="s">
        <v>1195</v>
      </c>
      <c r="E24" s="621" t="s">
        <v>164</v>
      </c>
      <c r="F24" s="1154"/>
      <c r="G24" s="1156"/>
      <c r="H24" s="1154"/>
      <c r="I24" s="621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82"/>
      <c r="B25" s="634" t="s">
        <v>1426</v>
      </c>
      <c r="C25" s="634" t="s">
        <v>1427</v>
      </c>
      <c r="D25" s="634">
        <v>45320</v>
      </c>
      <c r="E25" s="763">
        <f>D25+8</f>
        <v>45328</v>
      </c>
      <c r="F25" s="763" t="s">
        <v>1432</v>
      </c>
      <c r="G25" s="763" t="s">
        <v>1459</v>
      </c>
      <c r="H25" s="763">
        <v>45321</v>
      </c>
      <c r="I25" s="763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82"/>
      <c r="B26" s="634" t="s">
        <v>1430</v>
      </c>
      <c r="C26" s="634" t="s">
        <v>1431</v>
      </c>
      <c r="D26" s="634">
        <v>45322</v>
      </c>
      <c r="E26" s="763">
        <f t="shared" ref="E26:E36" si="12">D26+8</f>
        <v>45330</v>
      </c>
      <c r="F26" s="763" t="s">
        <v>360</v>
      </c>
      <c r="G26" s="763" t="s">
        <v>1460</v>
      </c>
      <c r="H26" s="763">
        <f t="shared" ref="H26:I29" si="13">H25+7</f>
        <v>45328</v>
      </c>
      <c r="I26" s="763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82"/>
      <c r="B27" s="634" t="s">
        <v>1434</v>
      </c>
      <c r="C27" s="634" t="s">
        <v>1435</v>
      </c>
      <c r="D27" s="634">
        <f t="shared" ref="D27:D32" si="14">D26+7</f>
        <v>45329</v>
      </c>
      <c r="E27" s="763">
        <f t="shared" si="12"/>
        <v>45337</v>
      </c>
      <c r="F27" s="763" t="s">
        <v>1439</v>
      </c>
      <c r="G27" s="763" t="s">
        <v>1461</v>
      </c>
      <c r="H27" s="763">
        <f t="shared" si="13"/>
        <v>45335</v>
      </c>
      <c r="I27" s="763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82"/>
      <c r="B28" s="634" t="s">
        <v>1437</v>
      </c>
      <c r="C28" s="634" t="s">
        <v>1438</v>
      </c>
      <c r="D28" s="688">
        <f t="shared" si="14"/>
        <v>45336</v>
      </c>
      <c r="E28" s="763">
        <f t="shared" si="12"/>
        <v>45344</v>
      </c>
      <c r="F28" s="763" t="s">
        <v>356</v>
      </c>
      <c r="G28" s="763" t="s">
        <v>1462</v>
      </c>
      <c r="H28" s="763">
        <f t="shared" si="13"/>
        <v>45342</v>
      </c>
      <c r="I28" s="763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82"/>
      <c r="B29" s="634" t="s">
        <v>1441</v>
      </c>
      <c r="C29" s="634" t="s">
        <v>1442</v>
      </c>
      <c r="D29" s="634">
        <f t="shared" si="14"/>
        <v>45343</v>
      </c>
      <c r="E29" s="763">
        <f t="shared" si="12"/>
        <v>45351</v>
      </c>
      <c r="F29" s="763" t="s">
        <v>1424</v>
      </c>
      <c r="G29" s="763" t="s">
        <v>1463</v>
      </c>
      <c r="H29" s="763">
        <f t="shared" si="13"/>
        <v>45349</v>
      </c>
      <c r="I29" s="763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82"/>
      <c r="B30" s="814" t="s">
        <v>1445</v>
      </c>
      <c r="C30" s="814" t="s">
        <v>1446</v>
      </c>
      <c r="D30" s="634">
        <f t="shared" si="14"/>
        <v>45350</v>
      </c>
      <c r="E30" s="763">
        <f t="shared" si="12"/>
        <v>45358</v>
      </c>
      <c r="F30" s="763" t="s">
        <v>1428</v>
      </c>
      <c r="G30" s="763" t="s">
        <v>1464</v>
      </c>
      <c r="H30" s="763">
        <f t="shared" ref="H30:I30" si="15">H29+7</f>
        <v>45356</v>
      </c>
      <c r="I30" s="763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82"/>
      <c r="B31" s="814" t="s">
        <v>1422</v>
      </c>
      <c r="C31" s="814" t="s">
        <v>1448</v>
      </c>
      <c r="D31" s="634">
        <v>45357</v>
      </c>
      <c r="E31" s="763">
        <f t="shared" si="12"/>
        <v>45365</v>
      </c>
      <c r="F31" s="802" t="s">
        <v>368</v>
      </c>
      <c r="G31" s="763" t="s">
        <v>1465</v>
      </c>
      <c r="H31" s="805">
        <f t="shared" ref="H31:I31" si="16">H30+7</f>
        <v>45363</v>
      </c>
      <c r="I31" s="805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82"/>
      <c r="B32" s="814" t="s">
        <v>1426</v>
      </c>
      <c r="C32" s="814" t="s">
        <v>1450</v>
      </c>
      <c r="D32" s="634">
        <f t="shared" si="14"/>
        <v>45364</v>
      </c>
      <c r="E32" s="763">
        <f t="shared" si="12"/>
        <v>45372</v>
      </c>
      <c r="F32" s="763" t="s">
        <v>1439</v>
      </c>
      <c r="G32" s="763" t="s">
        <v>1466</v>
      </c>
      <c r="H32" s="763">
        <v>45377</v>
      </c>
      <c r="I32" s="763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82"/>
      <c r="B33" s="814" t="s">
        <v>1434</v>
      </c>
      <c r="C33" s="814" t="s">
        <v>1452</v>
      </c>
      <c r="D33" s="634">
        <v>45379</v>
      </c>
      <c r="E33" s="763">
        <f t="shared" si="12"/>
        <v>45387</v>
      </c>
      <c r="F33" s="763" t="s">
        <v>356</v>
      </c>
      <c r="G33" s="763" t="s">
        <v>1467</v>
      </c>
      <c r="H33" s="763">
        <v>45391</v>
      </c>
      <c r="I33" s="763">
        <v>45395</v>
      </c>
      <c r="J33" s="9"/>
      <c r="K33" s="12"/>
    </row>
    <row r="34" spans="1:11" s="14" customFormat="1" ht="18.75" customHeight="1" x14ac:dyDescent="0.2">
      <c r="A34" s="811" t="s">
        <v>1454</v>
      </c>
      <c r="B34" s="814" t="s">
        <v>1426</v>
      </c>
      <c r="C34" s="814" t="s">
        <v>1455</v>
      </c>
      <c r="D34" s="634">
        <v>45381</v>
      </c>
      <c r="E34" s="763">
        <f t="shared" si="12"/>
        <v>45389</v>
      </c>
      <c r="F34" s="763" t="s">
        <v>356</v>
      </c>
      <c r="G34" s="763" t="s">
        <v>1467</v>
      </c>
      <c r="H34" s="763">
        <v>45391</v>
      </c>
      <c r="I34" s="763">
        <v>45395</v>
      </c>
      <c r="J34" s="9"/>
      <c r="K34" s="12"/>
    </row>
    <row r="35" spans="1:11" s="14" customFormat="1" ht="18.75" customHeight="1" x14ac:dyDescent="0.2">
      <c r="A35" s="882"/>
      <c r="B35" s="814" t="s">
        <v>1441</v>
      </c>
      <c r="C35" s="814" t="s">
        <v>1457</v>
      </c>
      <c r="D35" s="634">
        <v>45386</v>
      </c>
      <c r="E35" s="763">
        <f t="shared" si="12"/>
        <v>45394</v>
      </c>
      <c r="F35" s="763" t="s">
        <v>1424</v>
      </c>
      <c r="G35" s="763" t="s">
        <v>1468</v>
      </c>
      <c r="H35" s="763">
        <v>45398</v>
      </c>
      <c r="I35" s="763">
        <f t="shared" ref="I35" si="17">I34+7</f>
        <v>45402</v>
      </c>
      <c r="J35" s="9"/>
      <c r="K35" s="12"/>
    </row>
    <row r="36" spans="1:11" s="14" customFormat="1" ht="18.75" customHeight="1" x14ac:dyDescent="0.2">
      <c r="A36" s="882"/>
      <c r="B36" s="814" t="s">
        <v>1445</v>
      </c>
      <c r="C36" s="814" t="s">
        <v>1469</v>
      </c>
      <c r="D36" s="634">
        <v>45392</v>
      </c>
      <c r="E36" s="763">
        <f t="shared" si="12"/>
        <v>45400</v>
      </c>
      <c r="F36" s="763" t="s">
        <v>1428</v>
      </c>
      <c r="G36" s="763" t="s">
        <v>1470</v>
      </c>
      <c r="H36" s="763">
        <v>45405</v>
      </c>
      <c r="I36" s="763">
        <f t="shared" ref="I36" si="18">I35+7</f>
        <v>45409</v>
      </c>
      <c r="J36" s="9"/>
      <c r="K36" s="12"/>
    </row>
    <row r="37" spans="1:11" s="14" customFormat="1" ht="18.75" customHeight="1" x14ac:dyDescent="0.2">
      <c r="A37" s="811" t="s">
        <v>1422</v>
      </c>
      <c r="B37" s="883" t="s">
        <v>344</v>
      </c>
      <c r="C37" s="814" t="s">
        <v>1471</v>
      </c>
      <c r="D37" s="634">
        <v>45399</v>
      </c>
      <c r="E37" s="763">
        <f t="shared" ref="E37" si="19">D37+8</f>
        <v>45407</v>
      </c>
      <c r="F37" s="763" t="s">
        <v>360</v>
      </c>
      <c r="G37" s="763" t="s">
        <v>1472</v>
      </c>
      <c r="H37" s="763">
        <f t="shared" ref="H37:I37" si="20">H36+7</f>
        <v>45412</v>
      </c>
      <c r="I37" s="763">
        <f t="shared" si="20"/>
        <v>45416</v>
      </c>
      <c r="J37" s="9"/>
      <c r="K37" s="12"/>
    </row>
    <row r="38" spans="1:11" s="14" customFormat="1" ht="18.75" customHeight="1" x14ac:dyDescent="0.2">
      <c r="A38" s="811" t="s">
        <v>1426</v>
      </c>
      <c r="B38" s="814" t="s">
        <v>1454</v>
      </c>
      <c r="C38" s="814" t="s">
        <v>1473</v>
      </c>
      <c r="D38" s="634">
        <f>D37+7</f>
        <v>45406</v>
      </c>
      <c r="E38" s="763">
        <f t="shared" ref="E38" si="21">D38+8</f>
        <v>45414</v>
      </c>
      <c r="F38" s="763" t="s">
        <v>360</v>
      </c>
      <c r="G38" s="763" t="s">
        <v>1472</v>
      </c>
      <c r="H38" s="763">
        <f t="shared" ref="H38:I38" si="22">H37+7</f>
        <v>45419</v>
      </c>
      <c r="I38" s="763">
        <f t="shared" si="22"/>
        <v>45423</v>
      </c>
      <c r="J38" s="9"/>
      <c r="K38" s="12"/>
    </row>
    <row r="39" spans="1:11" s="14" customFormat="1" ht="18.75" customHeight="1" x14ac:dyDescent="0.2">
      <c r="A39" s="882"/>
      <c r="B39" s="724"/>
      <c r="C39" s="719"/>
      <c r="D39" s="719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82"/>
      <c r="B40" s="818" t="s">
        <v>126</v>
      </c>
      <c r="C40" s="719"/>
      <c r="D40" s="719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82"/>
      <c r="B41" s="871" t="s">
        <v>1415</v>
      </c>
      <c r="C41" s="620"/>
      <c r="D41" s="620" t="s">
        <v>1416</v>
      </c>
      <c r="E41" s="772" t="s">
        <v>1474</v>
      </c>
      <c r="F41" s="1153" t="s">
        <v>1418</v>
      </c>
      <c r="G41" s="1155" t="s">
        <v>311</v>
      </c>
      <c r="H41" s="1155" t="s">
        <v>1474</v>
      </c>
      <c r="I41" s="772" t="s">
        <v>1475</v>
      </c>
      <c r="J41" s="821" t="s">
        <v>238</v>
      </c>
      <c r="K41" s="772" t="s">
        <v>1476</v>
      </c>
    </row>
    <row r="42" spans="1:11" s="14" customFormat="1" ht="18.75" customHeight="1" x14ac:dyDescent="0.2">
      <c r="A42" s="882"/>
      <c r="B42" s="621" t="s">
        <v>310</v>
      </c>
      <c r="C42" s="621" t="s">
        <v>311</v>
      </c>
      <c r="D42" s="620" t="s">
        <v>1195</v>
      </c>
      <c r="E42" s="621" t="s">
        <v>167</v>
      </c>
      <c r="F42" s="1154"/>
      <c r="G42" s="1156"/>
      <c r="H42" s="1156"/>
      <c r="I42" s="621"/>
      <c r="J42" s="621"/>
      <c r="K42" s="621"/>
    </row>
    <row r="43" spans="1:11" s="14" customFormat="1" ht="18.75" hidden="1" customHeight="1" x14ac:dyDescent="0.2">
      <c r="A43" s="882"/>
      <c r="B43" s="634" t="s">
        <v>1426</v>
      </c>
      <c r="C43" s="634" t="s">
        <v>1427</v>
      </c>
      <c r="D43" s="634">
        <v>45320</v>
      </c>
      <c r="E43" s="763">
        <f t="shared" ref="E43:E51" si="23">D43+8</f>
        <v>45328</v>
      </c>
      <c r="F43" s="763" t="s">
        <v>1432</v>
      </c>
      <c r="G43" s="763" t="s">
        <v>1459</v>
      </c>
      <c r="H43" s="763">
        <v>45321</v>
      </c>
      <c r="I43" s="763">
        <f t="shared" ref="I43:I51" si="24">H43+9</f>
        <v>45330</v>
      </c>
      <c r="J43" s="763">
        <f t="shared" ref="J43:J51" si="25">H43+8</f>
        <v>45329</v>
      </c>
      <c r="K43" s="763">
        <f t="shared" ref="K43:K51" si="26">H43+10</f>
        <v>45331</v>
      </c>
    </row>
    <row r="44" spans="1:11" s="14" customFormat="1" ht="18.75" hidden="1" customHeight="1" x14ac:dyDescent="0.2">
      <c r="A44" s="882"/>
      <c r="B44" s="634" t="s">
        <v>1430</v>
      </c>
      <c r="C44" s="634" t="s">
        <v>1431</v>
      </c>
      <c r="D44" s="634">
        <v>45322</v>
      </c>
      <c r="E44" s="763">
        <f t="shared" si="23"/>
        <v>45330</v>
      </c>
      <c r="F44" s="763" t="s">
        <v>360</v>
      </c>
      <c r="G44" s="763" t="s">
        <v>1460</v>
      </c>
      <c r="H44" s="763">
        <f t="shared" ref="H44" si="27">H43+7</f>
        <v>45328</v>
      </c>
      <c r="I44" s="763">
        <f t="shared" si="24"/>
        <v>45337</v>
      </c>
      <c r="J44" s="763">
        <f t="shared" si="25"/>
        <v>45336</v>
      </c>
      <c r="K44" s="763">
        <f t="shared" si="26"/>
        <v>45338</v>
      </c>
    </row>
    <row r="45" spans="1:11" s="14" customFormat="1" ht="18.75" hidden="1" customHeight="1" x14ac:dyDescent="0.2">
      <c r="A45" s="882"/>
      <c r="B45" s="634" t="s">
        <v>1434</v>
      </c>
      <c r="C45" s="634" t="s">
        <v>1435</v>
      </c>
      <c r="D45" s="634">
        <f t="shared" ref="D45:D50" si="28">D44+7</f>
        <v>45329</v>
      </c>
      <c r="E45" s="763">
        <f t="shared" si="23"/>
        <v>45337</v>
      </c>
      <c r="F45" s="763" t="s">
        <v>1439</v>
      </c>
      <c r="G45" s="763" t="s">
        <v>1461</v>
      </c>
      <c r="H45" s="763">
        <f t="shared" ref="H45" si="29">H44+7</f>
        <v>45335</v>
      </c>
      <c r="I45" s="763">
        <f t="shared" si="24"/>
        <v>45344</v>
      </c>
      <c r="J45" s="763">
        <f t="shared" si="25"/>
        <v>45343</v>
      </c>
      <c r="K45" s="763">
        <f t="shared" si="26"/>
        <v>45345</v>
      </c>
    </row>
    <row r="46" spans="1:11" s="14" customFormat="1" ht="18.75" hidden="1" customHeight="1" x14ac:dyDescent="0.2">
      <c r="A46" s="882"/>
      <c r="B46" s="634" t="s">
        <v>1437</v>
      </c>
      <c r="C46" s="634" t="s">
        <v>1438</v>
      </c>
      <c r="D46" s="688">
        <f t="shared" si="28"/>
        <v>45336</v>
      </c>
      <c r="E46" s="763">
        <f t="shared" si="23"/>
        <v>45344</v>
      </c>
      <c r="F46" s="763" t="s">
        <v>356</v>
      </c>
      <c r="G46" s="763" t="s">
        <v>1462</v>
      </c>
      <c r="H46" s="763">
        <f t="shared" ref="H46" si="30">H45+7</f>
        <v>45342</v>
      </c>
      <c r="I46" s="763">
        <f t="shared" si="24"/>
        <v>45351</v>
      </c>
      <c r="J46" s="763">
        <f t="shared" si="25"/>
        <v>45350</v>
      </c>
      <c r="K46" s="763">
        <f t="shared" si="26"/>
        <v>45352</v>
      </c>
    </row>
    <row r="47" spans="1:11" s="14" customFormat="1" ht="18.75" hidden="1" customHeight="1" x14ac:dyDescent="0.2">
      <c r="A47" s="882"/>
      <c r="B47" s="634" t="s">
        <v>1441</v>
      </c>
      <c r="C47" s="634" t="s">
        <v>1442</v>
      </c>
      <c r="D47" s="634">
        <f t="shared" si="28"/>
        <v>45343</v>
      </c>
      <c r="E47" s="763">
        <f t="shared" si="23"/>
        <v>45351</v>
      </c>
      <c r="F47" s="763" t="s">
        <v>1424</v>
      </c>
      <c r="G47" s="763" t="s">
        <v>1463</v>
      </c>
      <c r="H47" s="763">
        <f t="shared" ref="H47" si="31">H46+7</f>
        <v>45349</v>
      </c>
      <c r="I47" s="763">
        <f t="shared" si="24"/>
        <v>45358</v>
      </c>
      <c r="J47" s="763">
        <f t="shared" si="25"/>
        <v>45357</v>
      </c>
      <c r="K47" s="763">
        <f t="shared" si="26"/>
        <v>45359</v>
      </c>
    </row>
    <row r="48" spans="1:11" s="14" customFormat="1" ht="18.75" hidden="1" customHeight="1" x14ac:dyDescent="0.2">
      <c r="A48" s="882"/>
      <c r="B48" s="814" t="s">
        <v>1445</v>
      </c>
      <c r="C48" s="814" t="s">
        <v>1446</v>
      </c>
      <c r="D48" s="634">
        <f t="shared" si="28"/>
        <v>45350</v>
      </c>
      <c r="E48" s="763">
        <f t="shared" si="23"/>
        <v>45358</v>
      </c>
      <c r="F48" s="763" t="s">
        <v>1428</v>
      </c>
      <c r="G48" s="763" t="s">
        <v>1464</v>
      </c>
      <c r="H48" s="763">
        <f t="shared" ref="H48" si="32">H47+7</f>
        <v>45356</v>
      </c>
      <c r="I48" s="763">
        <f t="shared" si="24"/>
        <v>45365</v>
      </c>
      <c r="J48" s="763">
        <f t="shared" si="25"/>
        <v>45364</v>
      </c>
      <c r="K48" s="763">
        <f t="shared" si="26"/>
        <v>45366</v>
      </c>
    </row>
    <row r="49" spans="2:11" s="14" customFormat="1" ht="18.75" hidden="1" customHeight="1" x14ac:dyDescent="0.2">
      <c r="B49" s="814" t="s">
        <v>1422</v>
      </c>
      <c r="C49" s="814" t="s">
        <v>1448</v>
      </c>
      <c r="D49" s="634">
        <v>45357</v>
      </c>
      <c r="E49" s="763">
        <f t="shared" si="23"/>
        <v>45365</v>
      </c>
      <c r="F49" s="802" t="s">
        <v>368</v>
      </c>
      <c r="G49" s="763" t="s">
        <v>1465</v>
      </c>
      <c r="H49" s="805">
        <f t="shared" ref="H49" si="33">H48+7</f>
        <v>45363</v>
      </c>
      <c r="I49" s="805">
        <f t="shared" si="24"/>
        <v>45372</v>
      </c>
      <c r="J49" s="805">
        <f t="shared" si="25"/>
        <v>45371</v>
      </c>
      <c r="K49" s="805">
        <f t="shared" si="26"/>
        <v>45373</v>
      </c>
    </row>
    <row r="50" spans="2:11" s="14" customFormat="1" ht="18.75" hidden="1" customHeight="1" x14ac:dyDescent="0.2">
      <c r="B50" s="814" t="s">
        <v>1426</v>
      </c>
      <c r="C50" s="814" t="s">
        <v>1450</v>
      </c>
      <c r="D50" s="634">
        <f t="shared" si="28"/>
        <v>45364</v>
      </c>
      <c r="E50" s="763">
        <f t="shared" si="23"/>
        <v>45372</v>
      </c>
      <c r="F50" s="763" t="s">
        <v>360</v>
      </c>
      <c r="G50" s="763" t="s">
        <v>1477</v>
      </c>
      <c r="H50" s="763">
        <f t="shared" ref="H50" si="34">H49+7</f>
        <v>45370</v>
      </c>
      <c r="I50" s="763">
        <f t="shared" si="24"/>
        <v>45379</v>
      </c>
      <c r="J50" s="763">
        <f t="shared" si="25"/>
        <v>45378</v>
      </c>
      <c r="K50" s="763">
        <f t="shared" si="26"/>
        <v>45380</v>
      </c>
    </row>
    <row r="51" spans="2:11" s="14" customFormat="1" ht="18.75" hidden="1" customHeight="1" x14ac:dyDescent="0.2">
      <c r="B51" s="814" t="s">
        <v>1434</v>
      </c>
      <c r="C51" s="814" t="s">
        <v>1452</v>
      </c>
      <c r="D51" s="634">
        <v>45376</v>
      </c>
      <c r="E51" s="763">
        <f t="shared" si="23"/>
        <v>45384</v>
      </c>
      <c r="F51" s="763" t="s">
        <v>1439</v>
      </c>
      <c r="G51" s="763" t="s">
        <v>1466</v>
      </c>
      <c r="H51" s="763">
        <f t="shared" ref="H51" si="35">H50+7</f>
        <v>45377</v>
      </c>
      <c r="I51" s="763">
        <f t="shared" si="24"/>
        <v>45386</v>
      </c>
      <c r="J51" s="763">
        <f t="shared" si="25"/>
        <v>45385</v>
      </c>
      <c r="K51" s="763">
        <f t="shared" si="26"/>
        <v>45387</v>
      </c>
    </row>
    <row r="52" spans="2:11" s="14" customFormat="1" ht="18.75" customHeight="1" x14ac:dyDescent="0.2">
      <c r="B52" s="884" t="s">
        <v>381</v>
      </c>
      <c r="C52" s="885" t="s">
        <v>1478</v>
      </c>
      <c r="D52" s="807">
        <v>45371</v>
      </c>
      <c r="E52" s="763">
        <f>D52+11</f>
        <v>45382</v>
      </c>
      <c r="F52" s="763" t="s">
        <v>360</v>
      </c>
      <c r="G52" s="763" t="s">
        <v>1453</v>
      </c>
      <c r="H52" s="763">
        <v>45385</v>
      </c>
      <c r="I52" s="763">
        <f>H52+34</f>
        <v>45419</v>
      </c>
      <c r="J52" s="763">
        <f>I52+1</f>
        <v>45420</v>
      </c>
      <c r="K52" s="763">
        <f>J52+2</f>
        <v>45422</v>
      </c>
    </row>
    <row r="53" spans="2:11" s="14" customFormat="1" ht="18.75" customHeight="1" x14ac:dyDescent="0.2">
      <c r="B53" s="885" t="s">
        <v>1479</v>
      </c>
      <c r="C53" s="885" t="s">
        <v>1480</v>
      </c>
      <c r="D53" s="807">
        <f>D52+7</f>
        <v>45378</v>
      </c>
      <c r="E53" s="763">
        <f t="shared" ref="E53:E56" si="36">D53+11</f>
        <v>45389</v>
      </c>
      <c r="F53" s="763" t="s">
        <v>1439</v>
      </c>
      <c r="G53" s="763" t="s">
        <v>1456</v>
      </c>
      <c r="H53" s="763">
        <v>45392</v>
      </c>
      <c r="I53" s="763">
        <f t="shared" ref="I53:I56" si="37">H53+34</f>
        <v>45426</v>
      </c>
      <c r="J53" s="763">
        <f t="shared" ref="J53:J56" si="38">I53+1</f>
        <v>45427</v>
      </c>
      <c r="K53" s="763">
        <f t="shared" ref="K53:K56" si="39">J53+2</f>
        <v>45429</v>
      </c>
    </row>
    <row r="54" spans="2:11" s="14" customFormat="1" ht="18.75" customHeight="1" x14ac:dyDescent="0.2">
      <c r="B54" s="885" t="s">
        <v>1277</v>
      </c>
      <c r="C54" s="885" t="s">
        <v>1481</v>
      </c>
      <c r="D54" s="807">
        <f t="shared" ref="D54:D56" si="40">D53+7</f>
        <v>45385</v>
      </c>
      <c r="E54" s="763">
        <f t="shared" si="36"/>
        <v>45396</v>
      </c>
      <c r="F54" s="763" t="s">
        <v>1443</v>
      </c>
      <c r="G54" s="763" t="s">
        <v>1458</v>
      </c>
      <c r="H54" s="763">
        <v>45398</v>
      </c>
      <c r="I54" s="763">
        <f t="shared" si="37"/>
        <v>45432</v>
      </c>
      <c r="J54" s="763">
        <f t="shared" si="38"/>
        <v>45433</v>
      </c>
      <c r="K54" s="763">
        <f t="shared" si="39"/>
        <v>45435</v>
      </c>
    </row>
    <row r="55" spans="2:11" s="14" customFormat="1" ht="18.75" customHeight="1" x14ac:dyDescent="0.2">
      <c r="B55" s="885" t="s">
        <v>1482</v>
      </c>
      <c r="C55" s="885" t="s">
        <v>1483</v>
      </c>
      <c r="D55" s="807">
        <f t="shared" si="40"/>
        <v>45392</v>
      </c>
      <c r="E55" s="763">
        <f t="shared" si="36"/>
        <v>45403</v>
      </c>
      <c r="F55" s="763" t="s">
        <v>356</v>
      </c>
      <c r="G55" s="763" t="s">
        <v>1484</v>
      </c>
      <c r="H55" s="763">
        <v>45405</v>
      </c>
      <c r="I55" s="763">
        <f t="shared" si="37"/>
        <v>45439</v>
      </c>
      <c r="J55" s="763">
        <f t="shared" si="38"/>
        <v>45440</v>
      </c>
      <c r="K55" s="763">
        <f t="shared" si="39"/>
        <v>45442</v>
      </c>
    </row>
    <row r="56" spans="2:11" s="14" customFormat="1" ht="18.75" customHeight="1" x14ac:dyDescent="0.2">
      <c r="B56" s="885" t="s">
        <v>1485</v>
      </c>
      <c r="C56" s="885" t="s">
        <v>1486</v>
      </c>
      <c r="D56" s="807">
        <f t="shared" si="40"/>
        <v>45399</v>
      </c>
      <c r="E56" s="763">
        <f t="shared" si="36"/>
        <v>45410</v>
      </c>
      <c r="F56" s="763" t="s">
        <v>1424</v>
      </c>
      <c r="G56" s="763" t="s">
        <v>1487</v>
      </c>
      <c r="H56" s="763">
        <f t="shared" ref="H56" si="41">H55+7</f>
        <v>45412</v>
      </c>
      <c r="I56" s="763">
        <f t="shared" si="37"/>
        <v>45446</v>
      </c>
      <c r="J56" s="763">
        <f t="shared" si="38"/>
        <v>45447</v>
      </c>
      <c r="K56" s="763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6"/>
      <c r="C59" s="777"/>
      <c r="D59" s="778"/>
      <c r="E59" s="779"/>
      <c r="F59" s="780"/>
      <c r="G59" s="781"/>
      <c r="H59" s="782"/>
      <c r="I59" s="197"/>
      <c r="J59" s="193"/>
      <c r="K59" s="2"/>
    </row>
    <row r="60" spans="2:11" s="14" customFormat="1" ht="18.75" customHeight="1" x14ac:dyDescent="0.2">
      <c r="B60" s="783" t="s">
        <v>447</v>
      </c>
      <c r="C60" s="145"/>
      <c r="D60" s="147" t="s">
        <v>448</v>
      </c>
      <c r="E60" s="147"/>
      <c r="F60" s="147"/>
      <c r="G60" s="147" t="s">
        <v>449</v>
      </c>
      <c r="H60" s="784"/>
      <c r="I60" s="201"/>
      <c r="J60" s="203"/>
      <c r="K60" s="203"/>
    </row>
    <row r="61" spans="2:11" s="12" customFormat="1" ht="18.75" customHeight="1" x14ac:dyDescent="0.2">
      <c r="B61" s="785" t="s">
        <v>450</v>
      </c>
      <c r="C61" s="786" t="s">
        <v>451</v>
      </c>
      <c r="D61" s="133" t="s">
        <v>452</v>
      </c>
      <c r="E61" s="147"/>
      <c r="F61" s="786" t="s">
        <v>453</v>
      </c>
      <c r="G61" s="145" t="s">
        <v>454</v>
      </c>
      <c r="H61" s="787" t="s">
        <v>455</v>
      </c>
      <c r="I61" s="201"/>
      <c r="J61" s="203"/>
      <c r="K61" s="203"/>
    </row>
    <row r="62" spans="2:11" s="12" customFormat="1" ht="18.75" customHeight="1" x14ac:dyDescent="0.2">
      <c r="B62" s="788" t="s">
        <v>456</v>
      </c>
      <c r="C62" s="789" t="s">
        <v>457</v>
      </c>
      <c r="D62" s="133" t="s">
        <v>458</v>
      </c>
      <c r="E62" s="148" t="s">
        <v>459</v>
      </c>
      <c r="F62" s="790" t="s">
        <v>460</v>
      </c>
      <c r="G62" s="591" t="s">
        <v>461</v>
      </c>
      <c r="H62" s="791" t="s">
        <v>462</v>
      </c>
      <c r="I62" s="417"/>
      <c r="J62" s="573"/>
      <c r="K62" s="573"/>
    </row>
    <row r="63" spans="2:11" s="14" customFormat="1" ht="18.75" customHeight="1" x14ac:dyDescent="0.2">
      <c r="B63" s="788" t="s">
        <v>463</v>
      </c>
      <c r="C63" s="789" t="s">
        <v>464</v>
      </c>
      <c r="D63" s="133" t="s">
        <v>465</v>
      </c>
      <c r="E63" s="148" t="s">
        <v>466</v>
      </c>
      <c r="F63" s="790" t="s">
        <v>467</v>
      </c>
      <c r="G63" s="591" t="s">
        <v>468</v>
      </c>
      <c r="H63" s="791" t="s">
        <v>469</v>
      </c>
      <c r="I63" s="201"/>
      <c r="J63" s="203"/>
      <c r="K63" s="203"/>
    </row>
    <row r="64" spans="2:11" s="14" customFormat="1" ht="18.75" customHeight="1" x14ac:dyDescent="0.2">
      <c r="B64" s="788" t="s">
        <v>470</v>
      </c>
      <c r="C64" s="789" t="s">
        <v>471</v>
      </c>
      <c r="D64" s="133" t="s">
        <v>472</v>
      </c>
      <c r="E64" s="148" t="s">
        <v>473</v>
      </c>
      <c r="F64" s="790" t="s">
        <v>474</v>
      </c>
      <c r="G64" s="591" t="s">
        <v>475</v>
      </c>
      <c r="H64" s="791" t="s">
        <v>476</v>
      </c>
      <c r="I64" s="201"/>
      <c r="J64" s="203"/>
      <c r="K64" s="203"/>
    </row>
    <row r="65" spans="2:8" s="14" customFormat="1" ht="18.75" customHeight="1" x14ac:dyDescent="0.2">
      <c r="B65" s="788" t="s">
        <v>477</v>
      </c>
      <c r="C65" s="789" t="s">
        <v>478</v>
      </c>
      <c r="D65" s="133" t="s">
        <v>479</v>
      </c>
      <c r="E65" s="148" t="s">
        <v>480</v>
      </c>
      <c r="F65" s="790" t="s">
        <v>481</v>
      </c>
      <c r="G65" s="591" t="s">
        <v>482</v>
      </c>
      <c r="H65" s="791" t="s">
        <v>483</v>
      </c>
    </row>
    <row r="66" spans="2:8" s="14" customFormat="1" ht="18.75" customHeight="1" x14ac:dyDescent="0.2">
      <c r="B66" s="788" t="s">
        <v>484</v>
      </c>
      <c r="C66" s="789" t="s">
        <v>485</v>
      </c>
      <c r="D66" s="133" t="s">
        <v>486</v>
      </c>
      <c r="E66" s="148" t="s">
        <v>487</v>
      </c>
      <c r="F66" s="790" t="s">
        <v>488</v>
      </c>
      <c r="G66" s="591" t="s">
        <v>489</v>
      </c>
      <c r="H66" s="791" t="s">
        <v>490</v>
      </c>
    </row>
    <row r="67" spans="2:8" s="14" customFormat="1" ht="18.75" customHeight="1" x14ac:dyDescent="0.2">
      <c r="B67" s="788" t="s">
        <v>1334</v>
      </c>
      <c r="C67" s="789" t="s">
        <v>1335</v>
      </c>
      <c r="D67" s="133"/>
      <c r="E67" s="186"/>
      <c r="F67" s="148"/>
      <c r="G67" s="591" t="s">
        <v>1336</v>
      </c>
      <c r="H67" s="791" t="s">
        <v>1338</v>
      </c>
    </row>
    <row r="68" spans="2:8" s="14" customFormat="1" ht="18.75" customHeight="1" x14ac:dyDescent="0.2">
      <c r="B68" s="788" t="s">
        <v>491</v>
      </c>
      <c r="C68" s="789" t="s">
        <v>492</v>
      </c>
      <c r="D68" s="133"/>
      <c r="E68" s="145"/>
      <c r="F68" s="591"/>
      <c r="G68" s="591" t="s">
        <v>496</v>
      </c>
      <c r="H68" s="792" t="s">
        <v>497</v>
      </c>
    </row>
    <row r="69" spans="2:8" s="14" customFormat="1" ht="18.75" customHeight="1" x14ac:dyDescent="0.2">
      <c r="B69" s="788" t="s">
        <v>498</v>
      </c>
      <c r="C69" s="789" t="s">
        <v>499</v>
      </c>
      <c r="D69" s="145"/>
      <c r="E69" s="145"/>
      <c r="F69" s="145"/>
      <c r="G69" s="145"/>
      <c r="H69" s="793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M193"/>
  <sheetViews>
    <sheetView showGridLines="0" topLeftCell="A72" zoomScale="130" zoomScaleNormal="130" zoomScaleSheetLayoutView="85" workbookViewId="0">
      <selection activeCell="D170" sqref="D170"/>
    </sheetView>
  </sheetViews>
  <sheetFormatPr defaultColWidth="9.140625" defaultRowHeight="18" customHeight="1" x14ac:dyDescent="0.2"/>
  <cols>
    <col min="1" max="1" width="23.140625" style="867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7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7"/>
      <c r="B2" s="1145" t="s">
        <v>116</v>
      </c>
      <c r="C2" s="1145"/>
      <c r="D2" s="1145"/>
      <c r="E2" s="1145"/>
      <c r="F2" s="1145"/>
      <c r="G2" s="122"/>
      <c r="H2" s="966" t="s">
        <v>304</v>
      </c>
      <c r="I2" s="122"/>
      <c r="J2" s="122"/>
    </row>
    <row r="3" spans="1:13" s="124" customFormat="1" ht="18" customHeight="1" thickBot="1" x14ac:dyDescent="0.25">
      <c r="A3" s="867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6"/>
      <c r="B4" s="1160" t="s">
        <v>120</v>
      </c>
      <c r="C4" s="1161"/>
      <c r="D4" s="1161"/>
      <c r="E4" s="1161"/>
      <c r="F4" s="1162"/>
      <c r="G4" s="399"/>
      <c r="J4" s="941"/>
    </row>
    <row r="6" spans="1:13" s="149" customFormat="1" ht="20.100000000000001" customHeight="1" x14ac:dyDescent="0.2">
      <c r="A6" s="1049"/>
      <c r="B6" s="1134" t="s">
        <v>305</v>
      </c>
      <c r="C6" s="1134"/>
      <c r="D6" s="1134"/>
      <c r="E6" s="1134"/>
      <c r="F6" s="1134"/>
      <c r="G6" s="1134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7"/>
      <c r="B7" s="619"/>
      <c r="C7" s="619"/>
      <c r="D7" s="619"/>
      <c r="E7" s="619"/>
      <c r="F7" s="619"/>
      <c r="G7" s="148"/>
    </row>
    <row r="8" spans="1:13" s="146" customFormat="1" ht="30" customHeight="1" x14ac:dyDescent="0.2">
      <c r="A8" s="148"/>
      <c r="B8" s="1135" t="s">
        <v>120</v>
      </c>
      <c r="C8" s="1136"/>
      <c r="D8" s="1137" t="s">
        <v>306</v>
      </c>
      <c r="E8" s="953" t="s">
        <v>259</v>
      </c>
      <c r="F8" s="953" t="s">
        <v>271</v>
      </c>
      <c r="G8" s="769"/>
      <c r="H8" s="887"/>
      <c r="I8" s="459"/>
      <c r="J8" s="145"/>
      <c r="K8" s="145"/>
      <c r="L8" s="145"/>
    </row>
    <row r="9" spans="1:13" s="146" customFormat="1" ht="20.100000000000001" customHeight="1" x14ac:dyDescent="0.2">
      <c r="A9" s="888"/>
      <c r="B9" s="953" t="s">
        <v>310</v>
      </c>
      <c r="C9" s="953" t="s">
        <v>311</v>
      </c>
      <c r="D9" s="1138"/>
      <c r="E9" s="949" t="s">
        <v>1488</v>
      </c>
      <c r="F9" s="949" t="s">
        <v>193</v>
      </c>
      <c r="G9" s="769"/>
      <c r="H9" s="1063" t="s">
        <v>312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8"/>
      <c r="B10" s="965" t="s">
        <v>581</v>
      </c>
      <c r="C10" s="965" t="s">
        <v>1489</v>
      </c>
      <c r="D10" s="965">
        <v>45372</v>
      </c>
      <c r="E10" s="763">
        <f t="shared" ref="E10:E11" si="0">D10+4</f>
        <v>45376</v>
      </c>
      <c r="F10" s="763">
        <f t="shared" ref="F10:F11" si="1">D10+6</f>
        <v>45378</v>
      </c>
      <c r="G10" s="769"/>
      <c r="H10" s="763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8"/>
      <c r="B11" s="965" t="s">
        <v>584</v>
      </c>
      <c r="C11" s="965" t="s">
        <v>1490</v>
      </c>
      <c r="D11" s="965">
        <v>45372</v>
      </c>
      <c r="E11" s="763">
        <f t="shared" si="0"/>
        <v>45376</v>
      </c>
      <c r="F11" s="763">
        <f t="shared" si="1"/>
        <v>45378</v>
      </c>
      <c r="G11" s="769"/>
      <c r="H11" s="763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8"/>
      <c r="B12" s="965" t="s">
        <v>586</v>
      </c>
      <c r="C12" s="965" t="s">
        <v>1491</v>
      </c>
      <c r="D12" s="965">
        <v>45379</v>
      </c>
      <c r="E12" s="763">
        <f t="shared" ref="E12" si="3">D12+4</f>
        <v>45383</v>
      </c>
      <c r="F12" s="763">
        <f t="shared" ref="F12" si="4">D12+6</f>
        <v>45385</v>
      </c>
      <c r="G12" s="769"/>
      <c r="H12" s="763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8" t="s">
        <v>598</v>
      </c>
      <c r="B13" s="965" t="s">
        <v>577</v>
      </c>
      <c r="C13" s="965" t="s">
        <v>1492</v>
      </c>
      <c r="D13" s="965">
        <v>45386</v>
      </c>
      <c r="E13" s="763">
        <f t="shared" ref="E13:E17" si="5">D13+4</f>
        <v>45390</v>
      </c>
      <c r="F13" s="763">
        <f t="shared" ref="F13:F17" si="6">D13+6</f>
        <v>45392</v>
      </c>
      <c r="G13" s="769"/>
      <c r="H13" s="763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8" t="s">
        <v>600</v>
      </c>
      <c r="B14" s="965" t="s">
        <v>588</v>
      </c>
      <c r="C14" s="965" t="s">
        <v>1493</v>
      </c>
      <c r="D14" s="965">
        <v>45405</v>
      </c>
      <c r="E14" s="763">
        <f t="shared" si="5"/>
        <v>45409</v>
      </c>
      <c r="F14" s="1043" t="s">
        <v>344</v>
      </c>
      <c r="G14" s="769"/>
      <c r="H14" s="763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8" t="s">
        <v>602</v>
      </c>
      <c r="B15" s="1042" t="s">
        <v>591</v>
      </c>
      <c r="C15" s="965" t="s">
        <v>1494</v>
      </c>
      <c r="D15" s="965">
        <v>45406</v>
      </c>
      <c r="E15" s="1139" t="s">
        <v>344</v>
      </c>
      <c r="F15" s="1141"/>
      <c r="G15" s="769"/>
      <c r="H15" s="763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8" t="s">
        <v>1495</v>
      </c>
      <c r="B16" s="965" t="s">
        <v>579</v>
      </c>
      <c r="C16" s="965" t="s">
        <v>1496</v>
      </c>
      <c r="D16" s="965">
        <v>45408</v>
      </c>
      <c r="E16" s="763">
        <v>45416</v>
      </c>
      <c r="F16" s="763">
        <v>45414</v>
      </c>
      <c r="G16" s="769"/>
      <c r="H16" s="763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8" t="s">
        <v>581</v>
      </c>
      <c r="B17" s="965" t="s">
        <v>584</v>
      </c>
      <c r="C17" s="965" t="s">
        <v>1497</v>
      </c>
      <c r="D17" s="965">
        <v>45413</v>
      </c>
      <c r="E17" s="763">
        <f t="shared" si="5"/>
        <v>45417</v>
      </c>
      <c r="F17" s="763">
        <f t="shared" si="6"/>
        <v>45419</v>
      </c>
      <c r="G17" s="769"/>
      <c r="H17" s="763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8" t="s">
        <v>584</v>
      </c>
      <c r="B18" s="965" t="s">
        <v>581</v>
      </c>
      <c r="C18" s="965" t="s">
        <v>1498</v>
      </c>
      <c r="D18" s="965">
        <v>45421</v>
      </c>
      <c r="E18" s="763">
        <f t="shared" ref="E18:E20" si="7">D18+4</f>
        <v>45425</v>
      </c>
      <c r="F18" s="763">
        <f t="shared" ref="F18:F20" si="8">D18+6</f>
        <v>45427</v>
      </c>
      <c r="G18" s="769"/>
      <c r="H18" s="763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8"/>
      <c r="B19" s="965" t="s">
        <v>586</v>
      </c>
      <c r="C19" s="965" t="s">
        <v>1499</v>
      </c>
      <c r="D19" s="965">
        <v>45428</v>
      </c>
      <c r="E19" s="763">
        <f t="shared" si="7"/>
        <v>45432</v>
      </c>
      <c r="F19" s="763">
        <f t="shared" si="8"/>
        <v>45434</v>
      </c>
      <c r="G19" s="769"/>
      <c r="H19" s="763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8" t="s">
        <v>577</v>
      </c>
      <c r="B20" s="965" t="s">
        <v>616</v>
      </c>
      <c r="C20" s="965" t="s">
        <v>1500</v>
      </c>
      <c r="D20" s="965">
        <v>45442</v>
      </c>
      <c r="E20" s="763">
        <f t="shared" si="7"/>
        <v>45446</v>
      </c>
      <c r="F20" s="763">
        <f t="shared" si="8"/>
        <v>45448</v>
      </c>
      <c r="G20" s="769"/>
      <c r="H20" s="763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8"/>
      <c r="B21" s="965" t="s">
        <v>591</v>
      </c>
      <c r="C21" s="965" t="s">
        <v>1501</v>
      </c>
      <c r="D21" s="886" t="s">
        <v>344</v>
      </c>
      <c r="E21" s="805" t="e">
        <f t="shared" ref="E21" si="9">D21+4</f>
        <v>#VALUE!</v>
      </c>
      <c r="F21" s="805" t="e">
        <f t="shared" ref="F21" si="10">D21+6</f>
        <v>#VALUE!</v>
      </c>
      <c r="G21" s="769"/>
      <c r="H21" s="763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8" t="s">
        <v>588</v>
      </c>
      <c r="B22" s="965" t="s">
        <v>579</v>
      </c>
      <c r="C22" s="965" t="s">
        <v>1502</v>
      </c>
      <c r="D22" s="886" t="s">
        <v>344</v>
      </c>
      <c r="E22" s="804" t="s">
        <v>344</v>
      </c>
      <c r="F22" s="804" t="s">
        <v>344</v>
      </c>
      <c r="G22" s="769"/>
      <c r="H22" s="763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8" t="s">
        <v>1503</v>
      </c>
      <c r="B23" s="965" t="s">
        <v>588</v>
      </c>
      <c r="C23" s="965" t="s">
        <v>1504</v>
      </c>
      <c r="D23" s="965">
        <v>45466</v>
      </c>
      <c r="E23" s="763">
        <f t="shared" ref="E23" si="11">D23+4</f>
        <v>45470</v>
      </c>
      <c r="F23" s="763">
        <f t="shared" ref="F23" si="12">D23+6</f>
        <v>45472</v>
      </c>
      <c r="G23" s="769"/>
      <c r="H23" s="763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8" t="s">
        <v>588</v>
      </c>
      <c r="B24" s="965" t="s">
        <v>584</v>
      </c>
      <c r="C24" s="965" t="s">
        <v>1505</v>
      </c>
      <c r="D24" s="886" t="s">
        <v>344</v>
      </c>
      <c r="E24" s="805" t="e">
        <f t="shared" ref="E24" si="13">D24+4</f>
        <v>#VALUE!</v>
      </c>
      <c r="F24" s="805" t="e">
        <f t="shared" ref="F24" si="14">D24+6</f>
        <v>#VALUE!</v>
      </c>
      <c r="G24" s="769"/>
      <c r="H24" s="763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8"/>
      <c r="B25" s="965" t="s">
        <v>1506</v>
      </c>
      <c r="C25" s="965" t="s">
        <v>1507</v>
      </c>
      <c r="D25" s="886" t="s">
        <v>344</v>
      </c>
      <c r="E25" s="805" t="e">
        <f t="shared" ref="E25" si="15">D25+4</f>
        <v>#VALUE!</v>
      </c>
      <c r="F25" s="805" t="e">
        <f t="shared" ref="F25" si="16">D25+6</f>
        <v>#VALUE!</v>
      </c>
      <c r="G25" s="769"/>
      <c r="H25" s="763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8" t="s">
        <v>586</v>
      </c>
      <c r="B26" s="965" t="s">
        <v>581</v>
      </c>
      <c r="C26" s="965" t="s">
        <v>1508</v>
      </c>
      <c r="D26" s="965">
        <v>45481</v>
      </c>
      <c r="E26" s="763">
        <f t="shared" ref="E26:E28" si="17">D26+4</f>
        <v>45485</v>
      </c>
      <c r="F26" s="886" t="s">
        <v>344</v>
      </c>
      <c r="G26" s="769"/>
      <c r="H26" s="763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8" t="s">
        <v>586</v>
      </c>
      <c r="B27" s="965" t="s">
        <v>1509</v>
      </c>
      <c r="C27" s="965" t="s">
        <v>1510</v>
      </c>
      <c r="D27" s="965">
        <v>45496</v>
      </c>
      <c r="E27" s="763">
        <f t="shared" ref="E27" si="18">D27+4</f>
        <v>45500</v>
      </c>
      <c r="F27" s="763">
        <f t="shared" ref="F27" si="19">D27+6</f>
        <v>45502</v>
      </c>
      <c r="G27" s="769"/>
      <c r="H27" s="763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8" t="s">
        <v>579</v>
      </c>
      <c r="B28" s="965" t="s">
        <v>586</v>
      </c>
      <c r="C28" s="965" t="s">
        <v>1511</v>
      </c>
      <c r="D28" s="965">
        <v>45488</v>
      </c>
      <c r="E28" s="763">
        <f t="shared" si="17"/>
        <v>45492</v>
      </c>
      <c r="F28" s="763">
        <f t="shared" ref="F28" si="20">D28+6</f>
        <v>45494</v>
      </c>
      <c r="G28" s="769"/>
      <c r="H28" s="763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8"/>
      <c r="B29" s="965" t="s">
        <v>591</v>
      </c>
      <c r="C29" s="965" t="s">
        <v>1512</v>
      </c>
      <c r="D29" s="965">
        <v>45504</v>
      </c>
      <c r="E29" s="763">
        <f t="shared" ref="E29:E31" si="21">D29+4</f>
        <v>45508</v>
      </c>
      <c r="F29" s="763">
        <f t="shared" ref="F29:F31" si="22">D29+6</f>
        <v>45510</v>
      </c>
      <c r="G29" s="769"/>
      <c r="H29" s="763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8"/>
      <c r="B30" s="965" t="s">
        <v>584</v>
      </c>
      <c r="C30" s="965" t="s">
        <v>1513</v>
      </c>
      <c r="D30" s="965">
        <v>45507</v>
      </c>
      <c r="E30" s="763">
        <f t="shared" si="21"/>
        <v>45511</v>
      </c>
      <c r="F30" s="763">
        <f t="shared" si="22"/>
        <v>45513</v>
      </c>
      <c r="G30" s="769"/>
      <c r="H30" s="763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8"/>
      <c r="B31" s="965" t="s">
        <v>588</v>
      </c>
      <c r="C31" s="965" t="s">
        <v>1514</v>
      </c>
      <c r="D31" s="965">
        <v>45516</v>
      </c>
      <c r="E31" s="763">
        <f t="shared" si="21"/>
        <v>45520</v>
      </c>
      <c r="F31" s="763">
        <f t="shared" si="22"/>
        <v>45522</v>
      </c>
      <c r="G31" s="769"/>
      <c r="H31" s="763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8"/>
      <c r="B32" s="965" t="s">
        <v>1506</v>
      </c>
      <c r="C32" s="965" t="s">
        <v>1515</v>
      </c>
      <c r="D32" s="965">
        <v>45527</v>
      </c>
      <c r="E32" s="763">
        <f t="shared" ref="E32:E33" si="23">D32+4</f>
        <v>45531</v>
      </c>
      <c r="F32" s="763">
        <f t="shared" ref="F32:F33" si="24">D32+6</f>
        <v>45533</v>
      </c>
      <c r="G32" s="769"/>
      <c r="H32" s="763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8"/>
      <c r="B33" s="965" t="s">
        <v>581</v>
      </c>
      <c r="C33" s="965" t="s">
        <v>1516</v>
      </c>
      <c r="D33" s="965">
        <v>45529</v>
      </c>
      <c r="E33" s="763">
        <f t="shared" si="23"/>
        <v>45533</v>
      </c>
      <c r="F33" s="763">
        <f t="shared" si="24"/>
        <v>45535</v>
      </c>
      <c r="G33" s="769"/>
      <c r="H33" s="763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8"/>
      <c r="B34" s="965" t="s">
        <v>579</v>
      </c>
      <c r="C34" s="965" t="s">
        <v>1517</v>
      </c>
      <c r="D34" s="965">
        <v>45536</v>
      </c>
      <c r="E34" s="763">
        <f t="shared" ref="E34:E39" si="25">D34+4</f>
        <v>45540</v>
      </c>
      <c r="F34" s="763">
        <f t="shared" ref="F34:F39" si="26">D34+6</f>
        <v>45542</v>
      </c>
      <c r="G34" s="769"/>
      <c r="H34" s="763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8"/>
      <c r="B35" s="965" t="s">
        <v>586</v>
      </c>
      <c r="C35" s="965" t="s">
        <v>1518</v>
      </c>
      <c r="D35" s="965">
        <v>45540</v>
      </c>
      <c r="E35" s="763">
        <f t="shared" si="25"/>
        <v>45544</v>
      </c>
      <c r="F35" s="763">
        <f t="shared" si="26"/>
        <v>45546</v>
      </c>
      <c r="G35" s="769"/>
      <c r="H35" s="763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8" t="s">
        <v>591</v>
      </c>
      <c r="B36" s="965" t="s">
        <v>591</v>
      </c>
      <c r="C36" s="965" t="s">
        <v>1519</v>
      </c>
      <c r="D36" s="965">
        <v>45559</v>
      </c>
      <c r="E36" s="763">
        <f t="shared" si="25"/>
        <v>45563</v>
      </c>
      <c r="F36" s="763">
        <f t="shared" si="26"/>
        <v>45565</v>
      </c>
      <c r="G36" s="769"/>
      <c r="H36" s="763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8"/>
      <c r="B37" s="965" t="s">
        <v>584</v>
      </c>
      <c r="C37" s="965" t="s">
        <v>1520</v>
      </c>
      <c r="D37" s="965">
        <v>45560</v>
      </c>
      <c r="E37" s="763">
        <f t="shared" si="25"/>
        <v>45564</v>
      </c>
      <c r="F37" s="763">
        <f t="shared" si="26"/>
        <v>45566</v>
      </c>
      <c r="G37" s="769"/>
      <c r="H37" s="763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8" t="s">
        <v>588</v>
      </c>
      <c r="B38" s="965" t="s">
        <v>1506</v>
      </c>
      <c r="C38" s="965" t="s">
        <v>1521</v>
      </c>
      <c r="D38" s="965">
        <v>45566</v>
      </c>
      <c r="E38" s="763">
        <f t="shared" si="25"/>
        <v>45570</v>
      </c>
      <c r="F38" s="763">
        <f t="shared" si="26"/>
        <v>45572</v>
      </c>
      <c r="G38" s="769"/>
      <c r="H38" s="763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8" t="s">
        <v>588</v>
      </c>
      <c r="B39" s="965" t="s">
        <v>586</v>
      </c>
      <c r="C39" s="965" t="s">
        <v>1522</v>
      </c>
      <c r="D39" s="965">
        <v>45575</v>
      </c>
      <c r="E39" s="763">
        <f t="shared" si="25"/>
        <v>45579</v>
      </c>
      <c r="F39" s="763">
        <f t="shared" si="26"/>
        <v>45581</v>
      </c>
      <c r="G39" s="769"/>
      <c r="H39" s="763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8" t="s">
        <v>581</v>
      </c>
      <c r="B40" s="965" t="s">
        <v>588</v>
      </c>
      <c r="C40" s="965" t="s">
        <v>1523</v>
      </c>
      <c r="D40" s="965">
        <v>45583</v>
      </c>
      <c r="E40" s="1139" t="s">
        <v>344</v>
      </c>
      <c r="F40" s="1141"/>
      <c r="G40" s="769"/>
      <c r="H40" s="763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8" t="s">
        <v>579</v>
      </c>
      <c r="B41" s="965" t="s">
        <v>581</v>
      </c>
      <c r="C41" s="965" t="s">
        <v>1524</v>
      </c>
      <c r="D41" s="965">
        <v>45584</v>
      </c>
      <c r="E41" s="763">
        <f t="shared" ref="E41:E47" si="27">D41+4</f>
        <v>45588</v>
      </c>
      <c r="F41" s="763">
        <f t="shared" ref="F41:F47" si="28">D41+6</f>
        <v>45590</v>
      </c>
      <c r="G41" s="769"/>
      <c r="H41" s="763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8" t="s">
        <v>586</v>
      </c>
      <c r="B42" s="965" t="s">
        <v>579</v>
      </c>
      <c r="C42" s="965" t="s">
        <v>1525</v>
      </c>
      <c r="D42" s="965">
        <v>45588</v>
      </c>
      <c r="E42" s="763">
        <f t="shared" si="27"/>
        <v>45592</v>
      </c>
      <c r="F42" s="763">
        <f t="shared" si="28"/>
        <v>45594</v>
      </c>
      <c r="G42" s="769"/>
      <c r="H42" s="763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8"/>
      <c r="B43" s="965" t="s">
        <v>591</v>
      </c>
      <c r="C43" s="965" t="s">
        <v>1526</v>
      </c>
      <c r="D43" s="965">
        <v>45594</v>
      </c>
      <c r="E43" s="763">
        <f t="shared" si="27"/>
        <v>45598</v>
      </c>
      <c r="F43" s="763">
        <f t="shared" si="28"/>
        <v>45600</v>
      </c>
      <c r="G43" s="769"/>
      <c r="H43" s="763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8"/>
      <c r="B44" s="965" t="s">
        <v>584</v>
      </c>
      <c r="C44" s="965" t="s">
        <v>1527</v>
      </c>
      <c r="D44" s="965">
        <v>45607</v>
      </c>
      <c r="E44" s="763">
        <f t="shared" si="27"/>
        <v>45611</v>
      </c>
      <c r="F44" s="763">
        <f t="shared" si="28"/>
        <v>45613</v>
      </c>
      <c r="G44" s="769"/>
      <c r="H44" s="763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8" t="s">
        <v>1506</v>
      </c>
      <c r="B45" s="965" t="s">
        <v>1528</v>
      </c>
      <c r="C45" s="965" t="s">
        <v>1529</v>
      </c>
      <c r="D45" s="965">
        <v>45614</v>
      </c>
      <c r="E45" s="763">
        <f t="shared" si="27"/>
        <v>45618</v>
      </c>
      <c r="F45" s="763">
        <f t="shared" si="28"/>
        <v>45620</v>
      </c>
      <c r="G45" s="769"/>
      <c r="H45" s="763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8" t="s">
        <v>1530</v>
      </c>
      <c r="B46" s="965" t="s">
        <v>1277</v>
      </c>
      <c r="C46" s="965" t="s">
        <v>1531</v>
      </c>
      <c r="D46" s="965">
        <v>45620</v>
      </c>
      <c r="E46" s="763">
        <f t="shared" si="27"/>
        <v>45624</v>
      </c>
      <c r="F46" s="763">
        <f t="shared" si="28"/>
        <v>45626</v>
      </c>
      <c r="G46" s="769"/>
      <c r="H46" s="763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8" t="s">
        <v>588</v>
      </c>
      <c r="B47" s="965" t="s">
        <v>1532</v>
      </c>
      <c r="C47" s="965" t="s">
        <v>1533</v>
      </c>
      <c r="D47" s="965">
        <v>45629</v>
      </c>
      <c r="E47" s="763">
        <f t="shared" si="27"/>
        <v>45633</v>
      </c>
      <c r="F47" s="763">
        <f t="shared" si="28"/>
        <v>45635</v>
      </c>
      <c r="G47" s="769"/>
      <c r="H47" s="763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8" t="s">
        <v>1534</v>
      </c>
      <c r="B48" s="965" t="s">
        <v>1482</v>
      </c>
      <c r="C48" s="965" t="s">
        <v>1535</v>
      </c>
      <c r="D48" s="965">
        <v>45635</v>
      </c>
      <c r="E48" s="763">
        <f t="shared" ref="E48:E54" si="29">D48+4</f>
        <v>45639</v>
      </c>
      <c r="F48" s="763">
        <f t="shared" ref="F48:F54" si="30">D48+6</f>
        <v>45641</v>
      </c>
      <c r="G48" s="769"/>
      <c r="H48" s="763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8" t="s">
        <v>579</v>
      </c>
      <c r="B49" s="965" t="s">
        <v>1509</v>
      </c>
      <c r="C49" s="965" t="s">
        <v>1536</v>
      </c>
      <c r="D49" s="965">
        <v>45644</v>
      </c>
      <c r="E49" s="763">
        <f t="shared" si="29"/>
        <v>45648</v>
      </c>
      <c r="F49" s="763">
        <f t="shared" si="30"/>
        <v>45650</v>
      </c>
      <c r="G49" s="769"/>
      <c r="H49" s="763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8"/>
      <c r="B50" s="965" t="s">
        <v>591</v>
      </c>
      <c r="C50" s="965" t="s">
        <v>1537</v>
      </c>
      <c r="D50" s="965">
        <v>45645</v>
      </c>
      <c r="E50" s="763">
        <f t="shared" si="29"/>
        <v>45649</v>
      </c>
      <c r="F50" s="763">
        <f t="shared" si="30"/>
        <v>45651</v>
      </c>
      <c r="G50" s="769"/>
      <c r="H50" s="763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8"/>
      <c r="B51" s="965" t="s">
        <v>584</v>
      </c>
      <c r="C51" s="965" t="s">
        <v>1538</v>
      </c>
      <c r="D51" s="965">
        <v>45652</v>
      </c>
      <c r="E51" s="763">
        <f t="shared" si="29"/>
        <v>45656</v>
      </c>
      <c r="F51" s="763">
        <f t="shared" si="30"/>
        <v>45658</v>
      </c>
      <c r="G51" s="769"/>
      <c r="H51" s="763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8"/>
      <c r="B52" s="965" t="s">
        <v>1528</v>
      </c>
      <c r="C52" s="965" t="s">
        <v>1539</v>
      </c>
      <c r="D52" s="965">
        <v>45661</v>
      </c>
      <c r="E52" s="763">
        <f t="shared" si="29"/>
        <v>45665</v>
      </c>
      <c r="F52" s="763">
        <f t="shared" si="30"/>
        <v>45667</v>
      </c>
      <c r="G52" s="769"/>
      <c r="H52" s="763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8" t="s">
        <v>1277</v>
      </c>
      <c r="B53" s="965" t="s">
        <v>1540</v>
      </c>
      <c r="C53" s="965" t="s">
        <v>1541</v>
      </c>
      <c r="D53" s="965">
        <v>45676</v>
      </c>
      <c r="E53" s="886" t="s">
        <v>344</v>
      </c>
      <c r="F53" s="886" t="s">
        <v>344</v>
      </c>
      <c r="G53" s="769"/>
      <c r="H53" s="763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8"/>
      <c r="B54" s="965" t="s">
        <v>1532</v>
      </c>
      <c r="C54" s="965" t="s">
        <v>1542</v>
      </c>
      <c r="D54" s="965">
        <v>45676</v>
      </c>
      <c r="E54" s="763">
        <f t="shared" si="29"/>
        <v>45680</v>
      </c>
      <c r="F54" s="763">
        <f t="shared" si="30"/>
        <v>45682</v>
      </c>
      <c r="G54" s="769"/>
      <c r="H54" s="763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8"/>
      <c r="B55" s="965" t="s">
        <v>1482</v>
      </c>
      <c r="C55" s="965" t="s">
        <v>1543</v>
      </c>
      <c r="D55" s="965">
        <v>45314</v>
      </c>
      <c r="E55" s="763">
        <f t="shared" ref="E55:E60" si="32">D55+4</f>
        <v>45318</v>
      </c>
      <c r="F55" s="763">
        <f t="shared" ref="F55:F60" si="33">D55+6</f>
        <v>45320</v>
      </c>
      <c r="G55" s="769"/>
      <c r="H55" s="763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8" t="s">
        <v>579</v>
      </c>
      <c r="B56" s="965" t="s">
        <v>1509</v>
      </c>
      <c r="C56" s="965" t="s">
        <v>1544</v>
      </c>
      <c r="D56" s="965">
        <v>45321</v>
      </c>
      <c r="E56" s="763">
        <f t="shared" si="32"/>
        <v>45325</v>
      </c>
      <c r="F56" s="763">
        <f t="shared" si="33"/>
        <v>45327</v>
      </c>
      <c r="G56" s="769"/>
      <c r="H56" s="763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8"/>
      <c r="B57" s="965" t="s">
        <v>591</v>
      </c>
      <c r="C57" s="965" t="s">
        <v>1545</v>
      </c>
      <c r="D57" s="965">
        <v>45695</v>
      </c>
      <c r="E57" s="763">
        <f t="shared" si="32"/>
        <v>45699</v>
      </c>
      <c r="F57" s="763">
        <f t="shared" si="33"/>
        <v>45701</v>
      </c>
      <c r="G57" s="769"/>
      <c r="H57" s="763">
        <f t="shared" si="31"/>
        <v>45695</v>
      </c>
      <c r="I57" s="162"/>
      <c r="J57" s="145"/>
      <c r="K57" s="145"/>
      <c r="L57" s="145"/>
    </row>
    <row r="58" spans="1:12" s="146" customFormat="1" ht="20.100000000000001" customHeight="1" x14ac:dyDescent="0.2">
      <c r="A58" s="888" t="s">
        <v>584</v>
      </c>
      <c r="B58" s="965" t="s">
        <v>584</v>
      </c>
      <c r="C58" s="965" t="s">
        <v>1546</v>
      </c>
      <c r="D58" s="965">
        <v>45707</v>
      </c>
      <c r="E58" s="763">
        <f t="shared" si="32"/>
        <v>45711</v>
      </c>
      <c r="F58" s="886" t="s">
        <v>344</v>
      </c>
      <c r="G58" s="769"/>
      <c r="H58" s="763">
        <f t="shared" si="31"/>
        <v>45702</v>
      </c>
      <c r="I58" s="162"/>
      <c r="J58" s="145"/>
      <c r="K58" s="145"/>
      <c r="L58" s="145"/>
    </row>
    <row r="59" spans="1:12" s="146" customFormat="1" ht="20.100000000000001" customHeight="1" x14ac:dyDescent="0.2">
      <c r="A59" s="888"/>
      <c r="B59" s="1042" t="s">
        <v>368</v>
      </c>
      <c r="C59" s="965" t="s">
        <v>1547</v>
      </c>
      <c r="D59" s="805"/>
      <c r="E59" s="805"/>
      <c r="F59" s="805"/>
      <c r="G59" s="769"/>
      <c r="H59" s="763">
        <f t="shared" si="31"/>
        <v>45709</v>
      </c>
      <c r="I59" s="162"/>
      <c r="J59" s="145"/>
      <c r="K59" s="145"/>
      <c r="L59" s="145"/>
    </row>
    <row r="60" spans="1:12" s="146" customFormat="1" ht="20.100000000000001" customHeight="1" x14ac:dyDescent="0.2">
      <c r="A60" s="888" t="s">
        <v>4410</v>
      </c>
      <c r="B60" s="965" t="s">
        <v>1428</v>
      </c>
      <c r="C60" s="965" t="s">
        <v>1548</v>
      </c>
      <c r="D60" s="965">
        <v>45349</v>
      </c>
      <c r="E60" s="763">
        <f t="shared" si="32"/>
        <v>45353</v>
      </c>
      <c r="F60" s="763">
        <f t="shared" si="33"/>
        <v>45355</v>
      </c>
      <c r="G60" s="769"/>
      <c r="H60" s="763">
        <v>45714</v>
      </c>
      <c r="I60" s="162"/>
      <c r="J60" s="145"/>
      <c r="K60" s="145"/>
      <c r="L60" s="145"/>
    </row>
    <row r="61" spans="1:12" s="146" customFormat="1" ht="20.100000000000001" customHeight="1" x14ac:dyDescent="0.2">
      <c r="A61" s="888"/>
      <c r="B61" s="965" t="s">
        <v>1532</v>
      </c>
      <c r="C61" s="965" t="s">
        <v>4294</v>
      </c>
      <c r="D61" s="965">
        <v>45720</v>
      </c>
      <c r="E61" s="763">
        <f t="shared" ref="E61:E69" si="34">D61+4</f>
        <v>45724</v>
      </c>
      <c r="F61" s="763">
        <f t="shared" ref="F61:F69" si="35">D61+6</f>
        <v>45726</v>
      </c>
      <c r="G61" s="769"/>
      <c r="H61" s="763">
        <f t="shared" ref="H61:H69" si="36">H60+7</f>
        <v>45721</v>
      </c>
      <c r="I61" s="162"/>
      <c r="J61" s="145"/>
      <c r="K61" s="145"/>
      <c r="L61" s="145"/>
    </row>
    <row r="62" spans="1:12" s="146" customFormat="1" ht="20.100000000000001" customHeight="1" x14ac:dyDescent="0.2">
      <c r="A62" s="888"/>
      <c r="B62" s="965" t="s">
        <v>1482</v>
      </c>
      <c r="C62" s="965" t="s">
        <v>4295</v>
      </c>
      <c r="D62" s="965">
        <v>45727</v>
      </c>
      <c r="E62" s="763">
        <f t="shared" si="34"/>
        <v>45731</v>
      </c>
      <c r="F62" s="763">
        <f t="shared" si="35"/>
        <v>45733</v>
      </c>
      <c r="G62" s="769"/>
      <c r="H62" s="763">
        <f t="shared" si="36"/>
        <v>45728</v>
      </c>
      <c r="I62" s="162"/>
      <c r="J62" s="145"/>
      <c r="K62" s="145"/>
      <c r="L62" s="145"/>
    </row>
    <row r="63" spans="1:12" s="146" customFormat="1" ht="20.100000000000001" customHeight="1" x14ac:dyDescent="0.2">
      <c r="A63" s="888"/>
      <c r="B63" s="965" t="s">
        <v>1509</v>
      </c>
      <c r="C63" s="965" t="s">
        <v>4296</v>
      </c>
      <c r="D63" s="965">
        <v>45734</v>
      </c>
      <c r="E63" s="763">
        <f t="shared" si="34"/>
        <v>45738</v>
      </c>
      <c r="F63" s="763">
        <f t="shared" si="35"/>
        <v>45740</v>
      </c>
      <c r="G63" s="769"/>
      <c r="H63" s="763">
        <f t="shared" si="36"/>
        <v>45735</v>
      </c>
      <c r="I63" s="162"/>
      <c r="J63" s="145"/>
      <c r="K63" s="145"/>
      <c r="L63" s="145"/>
    </row>
    <row r="64" spans="1:12" s="146" customFormat="1" ht="20.100000000000001" customHeight="1" x14ac:dyDescent="0.2">
      <c r="A64" s="888"/>
      <c r="B64" s="965" t="s">
        <v>591</v>
      </c>
      <c r="C64" s="965" t="s">
        <v>4297</v>
      </c>
      <c r="D64" s="965">
        <v>45741</v>
      </c>
      <c r="E64" s="763">
        <f t="shared" si="34"/>
        <v>45745</v>
      </c>
      <c r="F64" s="763">
        <f t="shared" si="35"/>
        <v>45747</v>
      </c>
      <c r="G64" s="769"/>
      <c r="H64" s="763">
        <f t="shared" si="36"/>
        <v>45742</v>
      </c>
      <c r="I64" s="162"/>
      <c r="J64" s="145"/>
      <c r="K64" s="145"/>
      <c r="L64" s="145"/>
    </row>
    <row r="65" spans="1:13" s="146" customFormat="1" ht="20.100000000000001" customHeight="1" x14ac:dyDescent="0.2">
      <c r="A65" s="888"/>
      <c r="B65" s="965" t="s">
        <v>1277</v>
      </c>
      <c r="C65" s="965" t="s">
        <v>4422</v>
      </c>
      <c r="D65" s="965">
        <v>45748</v>
      </c>
      <c r="E65" s="763">
        <f t="shared" si="34"/>
        <v>45752</v>
      </c>
      <c r="F65" s="763">
        <f t="shared" si="35"/>
        <v>45754</v>
      </c>
      <c r="G65" s="769"/>
      <c r="H65" s="763">
        <f t="shared" si="36"/>
        <v>45749</v>
      </c>
      <c r="I65" s="162"/>
      <c r="J65" s="145"/>
      <c r="K65" s="145"/>
      <c r="L65" s="145"/>
    </row>
    <row r="66" spans="1:13" s="146" customFormat="1" ht="20.100000000000001" customHeight="1" x14ac:dyDescent="0.2">
      <c r="A66" s="888"/>
      <c r="B66" s="965" t="s">
        <v>584</v>
      </c>
      <c r="C66" s="965" t="s">
        <v>4423</v>
      </c>
      <c r="D66" s="965">
        <v>45755</v>
      </c>
      <c r="E66" s="763">
        <f t="shared" si="34"/>
        <v>45759</v>
      </c>
      <c r="F66" s="763">
        <f t="shared" si="35"/>
        <v>45761</v>
      </c>
      <c r="G66" s="769"/>
      <c r="H66" s="763">
        <f t="shared" si="36"/>
        <v>45756</v>
      </c>
      <c r="I66" s="162"/>
      <c r="J66" s="145"/>
      <c r="K66" s="145"/>
      <c r="L66" s="145"/>
    </row>
    <row r="67" spans="1:13" s="146" customFormat="1" ht="20.100000000000001" customHeight="1" x14ac:dyDescent="0.2">
      <c r="A67" s="888"/>
      <c r="B67" s="965" t="s">
        <v>1428</v>
      </c>
      <c r="C67" s="965" t="s">
        <v>4424</v>
      </c>
      <c r="D67" s="965">
        <v>45762</v>
      </c>
      <c r="E67" s="763">
        <f t="shared" si="34"/>
        <v>45766</v>
      </c>
      <c r="F67" s="763">
        <f t="shared" si="35"/>
        <v>45768</v>
      </c>
      <c r="G67" s="769"/>
      <c r="H67" s="763">
        <f t="shared" si="36"/>
        <v>45763</v>
      </c>
      <c r="I67" s="162"/>
      <c r="J67" s="145"/>
      <c r="K67" s="145"/>
      <c r="L67" s="145"/>
    </row>
    <row r="68" spans="1:13" s="146" customFormat="1" ht="20.100000000000001" customHeight="1" x14ac:dyDescent="0.2">
      <c r="A68" s="888"/>
      <c r="B68" s="965" t="s">
        <v>1532</v>
      </c>
      <c r="C68" s="965" t="s">
        <v>4425</v>
      </c>
      <c r="D68" s="965">
        <v>45769</v>
      </c>
      <c r="E68" s="763">
        <f t="shared" si="34"/>
        <v>45773</v>
      </c>
      <c r="F68" s="763">
        <f t="shared" si="35"/>
        <v>45775</v>
      </c>
      <c r="G68" s="769"/>
      <c r="H68" s="763">
        <f t="shared" si="36"/>
        <v>45770</v>
      </c>
      <c r="I68" s="162"/>
      <c r="J68" s="145"/>
      <c r="K68" s="145"/>
      <c r="L68" s="145"/>
    </row>
    <row r="69" spans="1:13" s="146" customFormat="1" ht="20.100000000000001" customHeight="1" x14ac:dyDescent="0.2">
      <c r="A69" s="888"/>
      <c r="B69" s="965" t="s">
        <v>1482</v>
      </c>
      <c r="C69" s="965" t="s">
        <v>4426</v>
      </c>
      <c r="D69" s="965">
        <v>45776</v>
      </c>
      <c r="E69" s="763">
        <f t="shared" si="34"/>
        <v>45780</v>
      </c>
      <c r="F69" s="763">
        <f t="shared" si="35"/>
        <v>45782</v>
      </c>
      <c r="G69" s="769"/>
      <c r="H69" s="763">
        <f t="shared" si="36"/>
        <v>45777</v>
      </c>
      <c r="I69" s="162"/>
      <c r="J69" s="145"/>
      <c r="K69" s="145"/>
      <c r="L69" s="145"/>
    </row>
    <row r="70" spans="1:13" ht="18" customHeight="1" x14ac:dyDescent="0.2">
      <c r="B70" s="195" t="s">
        <v>1304</v>
      </c>
    </row>
    <row r="71" spans="1:13" ht="18" customHeight="1" x14ac:dyDescent="0.2">
      <c r="B71" s="195"/>
    </row>
    <row r="72" spans="1:13" s="149" customFormat="1" ht="20.100000000000001" customHeight="1" x14ac:dyDescent="0.2">
      <c r="A72" s="1049"/>
      <c r="B72" s="1134" t="s">
        <v>1549</v>
      </c>
      <c r="C72" s="1134"/>
      <c r="D72" s="1134"/>
      <c r="E72" s="1134"/>
      <c r="F72" s="1134"/>
      <c r="G72" s="1134"/>
      <c r="H72" s="145"/>
      <c r="I72" s="145"/>
      <c r="J72" s="145"/>
      <c r="K72" s="145"/>
      <c r="L72" s="145"/>
      <c r="M72" s="145"/>
    </row>
    <row r="73" spans="1:13" s="193" customFormat="1" ht="21" customHeight="1" x14ac:dyDescent="0.2">
      <c r="A73" s="810"/>
      <c r="C73" s="757"/>
      <c r="D73" s="757"/>
      <c r="E73" s="757"/>
      <c r="F73" s="757"/>
      <c r="G73" s="806"/>
      <c r="H73" s="806"/>
      <c r="I73" s="757"/>
      <c r="J73" s="774"/>
    </row>
    <row r="74" spans="1:13" s="193" customFormat="1" ht="33" customHeight="1" x14ac:dyDescent="0.2">
      <c r="A74" s="810"/>
      <c r="B74" s="1135" t="s">
        <v>120</v>
      </c>
      <c r="C74" s="1136"/>
      <c r="D74" s="1137" t="s">
        <v>306</v>
      </c>
      <c r="E74" s="950" t="s">
        <v>307</v>
      </c>
      <c r="F74" s="960" t="s">
        <v>141</v>
      </c>
      <c r="G74" s="950" t="s">
        <v>1550</v>
      </c>
      <c r="H74" s="950" t="s">
        <v>162</v>
      </c>
      <c r="I74" s="950" t="s">
        <v>254</v>
      </c>
      <c r="J74" s="774"/>
      <c r="K74" s="887"/>
    </row>
    <row r="75" spans="1:13" s="193" customFormat="1" ht="20.100000000000001" customHeight="1" x14ac:dyDescent="0.2">
      <c r="A75" s="810"/>
      <c r="B75" s="953" t="s">
        <v>310</v>
      </c>
      <c r="C75" s="953" t="s">
        <v>311</v>
      </c>
      <c r="D75" s="1138"/>
      <c r="E75" s="949" t="s">
        <v>253</v>
      </c>
      <c r="F75" s="987" t="s">
        <v>249</v>
      </c>
      <c r="G75" s="987" t="s">
        <v>197</v>
      </c>
      <c r="H75" s="987" t="s">
        <v>262</v>
      </c>
      <c r="I75" s="987" t="s">
        <v>396</v>
      </c>
      <c r="J75" s="774"/>
      <c r="K75" s="1063" t="s">
        <v>312</v>
      </c>
    </row>
    <row r="76" spans="1:13" s="193" customFormat="1" ht="20.100000000000001" hidden="1" customHeight="1" x14ac:dyDescent="0.2">
      <c r="A76" s="810" t="s">
        <v>598</v>
      </c>
      <c r="B76" s="988" t="s">
        <v>577</v>
      </c>
      <c r="C76" s="965" t="s">
        <v>608</v>
      </c>
      <c r="D76" s="965">
        <v>45394</v>
      </c>
      <c r="E76" s="807">
        <f t="shared" ref="E76:E80" si="37">D76+2</f>
        <v>45396</v>
      </c>
      <c r="F76" s="807">
        <f t="shared" ref="F76:F80" si="38">D76+5</f>
        <v>45399</v>
      </c>
      <c r="G76" s="807">
        <f t="shared" ref="G76:G80" si="39">D76+10</f>
        <v>45404</v>
      </c>
      <c r="H76" s="807">
        <f t="shared" ref="H76:H80" si="40">D76+16</f>
        <v>45410</v>
      </c>
      <c r="I76" s="807">
        <f t="shared" ref="I76:I80" si="41">D76+21</f>
        <v>45415</v>
      </c>
      <c r="K76" s="763" t="e">
        <f>#REF!+7</f>
        <v>#REF!</v>
      </c>
    </row>
    <row r="77" spans="1:13" s="193" customFormat="1" ht="20.100000000000001" hidden="1" customHeight="1" x14ac:dyDescent="0.2">
      <c r="A77" s="810" t="s">
        <v>588</v>
      </c>
      <c r="B77" s="1043" t="s">
        <v>344</v>
      </c>
      <c r="C77" s="965" t="s">
        <v>609</v>
      </c>
      <c r="D77" s="805">
        <v>45406</v>
      </c>
      <c r="E77" s="859">
        <f t="shared" si="37"/>
        <v>45408</v>
      </c>
      <c r="F77" s="859">
        <f t="shared" si="38"/>
        <v>45411</v>
      </c>
      <c r="G77" s="859">
        <f t="shared" si="39"/>
        <v>45416</v>
      </c>
      <c r="H77" s="859">
        <f t="shared" si="40"/>
        <v>45422</v>
      </c>
      <c r="I77" s="859">
        <f t="shared" si="41"/>
        <v>45427</v>
      </c>
      <c r="K77" s="763">
        <v>45403</v>
      </c>
    </row>
    <row r="78" spans="1:13" s="193" customFormat="1" ht="20.100000000000001" hidden="1" customHeight="1" x14ac:dyDescent="0.2">
      <c r="A78" s="810" t="s">
        <v>591</v>
      </c>
      <c r="B78" s="988" t="s">
        <v>588</v>
      </c>
      <c r="C78" s="965" t="s">
        <v>610</v>
      </c>
      <c r="D78" s="965">
        <v>45419</v>
      </c>
      <c r="E78" s="807">
        <f t="shared" si="37"/>
        <v>45421</v>
      </c>
      <c r="F78" s="807">
        <f t="shared" si="38"/>
        <v>45424</v>
      </c>
      <c r="G78" s="807">
        <f t="shared" si="39"/>
        <v>45429</v>
      </c>
      <c r="H78" s="807">
        <f t="shared" si="40"/>
        <v>45435</v>
      </c>
      <c r="I78" s="807">
        <f t="shared" si="41"/>
        <v>45440</v>
      </c>
      <c r="K78" s="763">
        <f t="shared" ref="K78:K121" si="42">K77+7</f>
        <v>45410</v>
      </c>
    </row>
    <row r="79" spans="1:13" s="193" customFormat="1" ht="20.100000000000001" hidden="1" customHeight="1" x14ac:dyDescent="0.2">
      <c r="A79" s="810" t="s">
        <v>611</v>
      </c>
      <c r="B79" s="965" t="s">
        <v>579</v>
      </c>
      <c r="C79" s="965" t="s">
        <v>612</v>
      </c>
      <c r="D79" s="965">
        <v>45426</v>
      </c>
      <c r="E79" s="807">
        <v>45423</v>
      </c>
      <c r="F79" s="807">
        <f t="shared" si="38"/>
        <v>45431</v>
      </c>
      <c r="G79" s="807">
        <f t="shared" si="39"/>
        <v>45436</v>
      </c>
      <c r="H79" s="807">
        <f t="shared" si="40"/>
        <v>45442</v>
      </c>
      <c r="I79" s="807">
        <f t="shared" si="41"/>
        <v>45447</v>
      </c>
      <c r="K79" s="763">
        <f t="shared" si="42"/>
        <v>45417</v>
      </c>
    </row>
    <row r="80" spans="1:13" s="193" customFormat="1" ht="20.100000000000001" hidden="1" customHeight="1" x14ac:dyDescent="0.2">
      <c r="A80" s="810" t="s">
        <v>581</v>
      </c>
      <c r="B80" s="965" t="s">
        <v>584</v>
      </c>
      <c r="C80" s="965" t="s">
        <v>613</v>
      </c>
      <c r="D80" s="965">
        <v>45423</v>
      </c>
      <c r="E80" s="807">
        <f t="shared" si="37"/>
        <v>45425</v>
      </c>
      <c r="F80" s="807">
        <f t="shared" si="38"/>
        <v>45428</v>
      </c>
      <c r="G80" s="807">
        <f t="shared" si="39"/>
        <v>45433</v>
      </c>
      <c r="H80" s="807">
        <f t="shared" si="40"/>
        <v>45439</v>
      </c>
      <c r="I80" s="807">
        <f t="shared" si="41"/>
        <v>45444</v>
      </c>
      <c r="K80" s="763">
        <f t="shared" si="42"/>
        <v>45424</v>
      </c>
    </row>
    <row r="81" spans="1:11" s="193" customFormat="1" ht="20.100000000000001" hidden="1" customHeight="1" x14ac:dyDescent="0.2">
      <c r="A81" s="810" t="s">
        <v>584</v>
      </c>
      <c r="B81" s="965" t="s">
        <v>581</v>
      </c>
      <c r="C81" s="965" t="s">
        <v>614</v>
      </c>
      <c r="D81" s="965">
        <f t="shared" ref="D81" si="43">D80+7</f>
        <v>45430</v>
      </c>
      <c r="E81" s="886" t="s">
        <v>344</v>
      </c>
      <c r="F81" s="886" t="s">
        <v>344</v>
      </c>
      <c r="G81" s="807">
        <f t="shared" ref="G81:G87" si="44">D81+10</f>
        <v>45440</v>
      </c>
      <c r="H81" s="807">
        <f t="shared" ref="H81:H87" si="45">D81+16</f>
        <v>45446</v>
      </c>
      <c r="I81" s="807">
        <f t="shared" ref="I81:I87" si="46">D81+21</f>
        <v>45451</v>
      </c>
      <c r="K81" s="763">
        <f t="shared" si="42"/>
        <v>45431</v>
      </c>
    </row>
    <row r="82" spans="1:11" s="193" customFormat="1" ht="20.100000000000001" hidden="1" customHeight="1" x14ac:dyDescent="0.2">
      <c r="A82" s="810"/>
      <c r="B82" s="965" t="s">
        <v>586</v>
      </c>
      <c r="C82" s="965" t="s">
        <v>615</v>
      </c>
      <c r="D82" s="965">
        <v>45441</v>
      </c>
      <c r="E82" s="807">
        <f t="shared" ref="E82:E87" si="47">D82+2</f>
        <v>45443</v>
      </c>
      <c r="F82" s="807">
        <f t="shared" ref="F82:F86" si="48">D82+5</f>
        <v>45446</v>
      </c>
      <c r="G82" s="807">
        <f t="shared" si="44"/>
        <v>45451</v>
      </c>
      <c r="H82" s="807">
        <f t="shared" si="45"/>
        <v>45457</v>
      </c>
      <c r="I82" s="807">
        <f t="shared" si="46"/>
        <v>45462</v>
      </c>
      <c r="K82" s="763">
        <f t="shared" si="42"/>
        <v>45438</v>
      </c>
    </row>
    <row r="83" spans="1:11" s="193" customFormat="1" ht="20.100000000000001" hidden="1" customHeight="1" x14ac:dyDescent="0.2">
      <c r="A83" s="810" t="s">
        <v>577</v>
      </c>
      <c r="B83" s="965" t="s">
        <v>616</v>
      </c>
      <c r="C83" s="965" t="s">
        <v>617</v>
      </c>
      <c r="D83" s="965">
        <v>45454</v>
      </c>
      <c r="E83" s="807">
        <f t="shared" si="47"/>
        <v>45456</v>
      </c>
      <c r="F83" s="886" t="s">
        <v>344</v>
      </c>
      <c r="G83" s="807">
        <f t="shared" si="44"/>
        <v>45464</v>
      </c>
      <c r="H83" s="807">
        <f t="shared" si="45"/>
        <v>45470</v>
      </c>
      <c r="I83" s="886" t="s">
        <v>344</v>
      </c>
      <c r="K83" s="763">
        <f t="shared" si="42"/>
        <v>45445</v>
      </c>
    </row>
    <row r="84" spans="1:11" s="193" customFormat="1" ht="20.100000000000001" hidden="1" customHeight="1" x14ac:dyDescent="0.2">
      <c r="A84" s="810" t="s">
        <v>618</v>
      </c>
      <c r="B84" s="965" t="s">
        <v>579</v>
      </c>
      <c r="C84" s="965" t="s">
        <v>619</v>
      </c>
      <c r="D84" s="965">
        <v>45457</v>
      </c>
      <c r="E84" s="886" t="s">
        <v>344</v>
      </c>
      <c r="F84" s="886" t="s">
        <v>344</v>
      </c>
      <c r="G84" s="807">
        <f t="shared" si="44"/>
        <v>45467</v>
      </c>
      <c r="H84" s="807">
        <f t="shared" si="45"/>
        <v>45473</v>
      </c>
      <c r="I84" s="807">
        <f t="shared" si="46"/>
        <v>45478</v>
      </c>
      <c r="K84" s="763">
        <f t="shared" si="42"/>
        <v>45452</v>
      </c>
    </row>
    <row r="85" spans="1:11" s="193" customFormat="1" ht="20.100000000000001" hidden="1" customHeight="1" x14ac:dyDescent="0.2">
      <c r="A85" s="810" t="s">
        <v>620</v>
      </c>
      <c r="B85" s="965" t="s">
        <v>591</v>
      </c>
      <c r="C85" s="965" t="s">
        <v>621</v>
      </c>
      <c r="D85" s="965">
        <v>45461</v>
      </c>
      <c r="E85" s="807">
        <f t="shared" ref="E85" si="49">D85+2</f>
        <v>45463</v>
      </c>
      <c r="F85" s="807">
        <f t="shared" ref="F85" si="50">D85+5</f>
        <v>45466</v>
      </c>
      <c r="G85" s="807">
        <f t="shared" ref="G85" si="51">D85+10</f>
        <v>45471</v>
      </c>
      <c r="H85" s="807">
        <f t="shared" ref="H85" si="52">D85+16</f>
        <v>45477</v>
      </c>
      <c r="I85" s="807">
        <f t="shared" ref="I85" si="53">D85+21</f>
        <v>45482</v>
      </c>
      <c r="K85" s="763">
        <f t="shared" si="42"/>
        <v>45459</v>
      </c>
    </row>
    <row r="86" spans="1:11" s="193" customFormat="1" ht="20.100000000000001" hidden="1" customHeight="1" x14ac:dyDescent="0.2">
      <c r="A86" s="810" t="s">
        <v>1503</v>
      </c>
      <c r="B86" s="965" t="s">
        <v>584</v>
      </c>
      <c r="C86" s="965" t="s">
        <v>1551</v>
      </c>
      <c r="D86" s="965">
        <v>45470</v>
      </c>
      <c r="E86" s="807">
        <f t="shared" si="47"/>
        <v>45472</v>
      </c>
      <c r="F86" s="807">
        <f t="shared" si="48"/>
        <v>45475</v>
      </c>
      <c r="G86" s="807">
        <f t="shared" si="44"/>
        <v>45480</v>
      </c>
      <c r="H86" s="807">
        <f t="shared" si="45"/>
        <v>45486</v>
      </c>
      <c r="I86" s="807">
        <f t="shared" si="46"/>
        <v>45491</v>
      </c>
      <c r="K86" s="763">
        <f t="shared" si="42"/>
        <v>45466</v>
      </c>
    </row>
    <row r="87" spans="1:11" s="193" customFormat="1" ht="20.100000000000001" hidden="1" customHeight="1" x14ac:dyDescent="0.2">
      <c r="A87" s="810" t="s">
        <v>584</v>
      </c>
      <c r="B87" s="965" t="s">
        <v>588</v>
      </c>
      <c r="C87" s="965" t="s">
        <v>1552</v>
      </c>
      <c r="D87" s="965">
        <v>45478</v>
      </c>
      <c r="E87" s="807">
        <f t="shared" si="47"/>
        <v>45480</v>
      </c>
      <c r="F87" s="886" t="s">
        <v>344</v>
      </c>
      <c r="G87" s="807">
        <f t="shared" si="44"/>
        <v>45488</v>
      </c>
      <c r="H87" s="807">
        <f t="shared" si="45"/>
        <v>45494</v>
      </c>
      <c r="I87" s="807">
        <f t="shared" si="46"/>
        <v>45499</v>
      </c>
      <c r="K87" s="763">
        <f t="shared" si="42"/>
        <v>45473</v>
      </c>
    </row>
    <row r="88" spans="1:11" s="193" customFormat="1" ht="20.100000000000001" hidden="1" customHeight="1" x14ac:dyDescent="0.2">
      <c r="A88" s="810" t="s">
        <v>581</v>
      </c>
      <c r="B88" s="965" t="s">
        <v>1506</v>
      </c>
      <c r="C88" s="965" t="s">
        <v>1553</v>
      </c>
      <c r="D88" s="965">
        <v>45488</v>
      </c>
      <c r="E88" s="886" t="s">
        <v>344</v>
      </c>
      <c r="F88" s="886" t="s">
        <v>344</v>
      </c>
      <c r="G88" s="807">
        <f t="shared" ref="G88:G89" si="54">D88+10</f>
        <v>45498</v>
      </c>
      <c r="H88" s="807">
        <f t="shared" ref="H88:H89" si="55">D88+16</f>
        <v>45504</v>
      </c>
      <c r="I88" s="807">
        <f t="shared" ref="I88:I89" si="56">D88+21</f>
        <v>45509</v>
      </c>
      <c r="K88" s="763">
        <f t="shared" si="42"/>
        <v>45480</v>
      </c>
    </row>
    <row r="89" spans="1:11" s="193" customFormat="1" ht="20.100000000000001" hidden="1" customHeight="1" x14ac:dyDescent="0.2">
      <c r="A89" s="810" t="s">
        <v>586</v>
      </c>
      <c r="B89" s="965" t="s">
        <v>581</v>
      </c>
      <c r="C89" s="965" t="s">
        <v>1554</v>
      </c>
      <c r="D89" s="965">
        <v>45492</v>
      </c>
      <c r="E89" s="886" t="s">
        <v>344</v>
      </c>
      <c r="F89" s="886" t="s">
        <v>344</v>
      </c>
      <c r="G89" s="807">
        <f t="shared" si="54"/>
        <v>45502</v>
      </c>
      <c r="H89" s="807">
        <f t="shared" si="55"/>
        <v>45508</v>
      </c>
      <c r="I89" s="807">
        <f t="shared" si="56"/>
        <v>45513</v>
      </c>
      <c r="K89" s="763">
        <f t="shared" si="42"/>
        <v>45487</v>
      </c>
    </row>
    <row r="90" spans="1:11" s="193" customFormat="1" ht="20.100000000000001" hidden="1" customHeight="1" x14ac:dyDescent="0.2">
      <c r="A90" s="810"/>
      <c r="B90" s="965" t="s">
        <v>579</v>
      </c>
      <c r="C90" s="965" t="s">
        <v>1555</v>
      </c>
      <c r="D90" s="965">
        <v>45493</v>
      </c>
      <c r="E90" s="807">
        <f t="shared" ref="E90" si="57">D90+2</f>
        <v>45495</v>
      </c>
      <c r="F90" s="807">
        <f t="shared" ref="F90" si="58">D90+5</f>
        <v>45498</v>
      </c>
      <c r="G90" s="807">
        <f t="shared" ref="G90" si="59">D90+10</f>
        <v>45503</v>
      </c>
      <c r="H90" s="807">
        <f t="shared" ref="H90" si="60">D90+16</f>
        <v>45509</v>
      </c>
      <c r="I90" s="807">
        <f t="shared" ref="I90" si="61">D90+21</f>
        <v>45514</v>
      </c>
      <c r="K90" s="763">
        <f t="shared" si="42"/>
        <v>45494</v>
      </c>
    </row>
    <row r="91" spans="1:11" s="193" customFormat="1" ht="20.100000000000001" hidden="1" customHeight="1" x14ac:dyDescent="0.2">
      <c r="A91" s="810" t="s">
        <v>579</v>
      </c>
      <c r="B91" s="965" t="s">
        <v>586</v>
      </c>
      <c r="C91" s="965" t="s">
        <v>1556</v>
      </c>
      <c r="D91" s="965">
        <v>45502</v>
      </c>
      <c r="E91" s="807">
        <f t="shared" ref="E91:E92" si="62">D91+2</f>
        <v>45504</v>
      </c>
      <c r="F91" s="886" t="s">
        <v>344</v>
      </c>
      <c r="G91" s="807">
        <f t="shared" ref="G91:G92" si="63">D91+10</f>
        <v>45512</v>
      </c>
      <c r="H91" s="807">
        <f t="shared" ref="H91:H92" si="64">D91+16</f>
        <v>45518</v>
      </c>
      <c r="I91" s="807">
        <f t="shared" ref="I91:I92" si="65">D91+21</f>
        <v>45523</v>
      </c>
      <c r="K91" s="763">
        <f t="shared" si="42"/>
        <v>45501</v>
      </c>
    </row>
    <row r="92" spans="1:11" s="193" customFormat="1" ht="20.100000000000001" hidden="1" customHeight="1" x14ac:dyDescent="0.2">
      <c r="A92" s="810"/>
      <c r="B92" s="965" t="s">
        <v>591</v>
      </c>
      <c r="C92" s="965" t="s">
        <v>1557</v>
      </c>
      <c r="D92" s="965">
        <v>45515</v>
      </c>
      <c r="E92" s="807">
        <f t="shared" si="62"/>
        <v>45517</v>
      </c>
      <c r="F92" s="886" t="s">
        <v>344</v>
      </c>
      <c r="G92" s="807">
        <f t="shared" si="63"/>
        <v>45525</v>
      </c>
      <c r="H92" s="807">
        <f t="shared" si="64"/>
        <v>45531</v>
      </c>
      <c r="I92" s="807">
        <f t="shared" si="65"/>
        <v>45536</v>
      </c>
      <c r="K92" s="763">
        <f t="shared" si="42"/>
        <v>45508</v>
      </c>
    </row>
    <row r="93" spans="1:11" s="193" customFormat="1" ht="20.100000000000001" hidden="1" customHeight="1" x14ac:dyDescent="0.2">
      <c r="A93" s="810"/>
      <c r="B93" s="965" t="s">
        <v>584</v>
      </c>
      <c r="C93" s="965" t="s">
        <v>1558</v>
      </c>
      <c r="D93" s="965">
        <v>45519</v>
      </c>
      <c r="E93" s="807">
        <f t="shared" ref="E93" si="66">D93+2</f>
        <v>45521</v>
      </c>
      <c r="F93" s="886" t="s">
        <v>344</v>
      </c>
      <c r="G93" s="807">
        <f t="shared" ref="G93" si="67">D93+10</f>
        <v>45529</v>
      </c>
      <c r="H93" s="807">
        <f t="shared" ref="H93" si="68">D93+16</f>
        <v>45535</v>
      </c>
      <c r="I93" s="807">
        <f t="shared" ref="I93" si="69">D93+21</f>
        <v>45540</v>
      </c>
      <c r="K93" s="763">
        <f t="shared" si="42"/>
        <v>45515</v>
      </c>
    </row>
    <row r="94" spans="1:11" s="193" customFormat="1" ht="20.100000000000001" hidden="1" customHeight="1" x14ac:dyDescent="0.2">
      <c r="A94" s="810"/>
      <c r="B94" s="965" t="s">
        <v>588</v>
      </c>
      <c r="C94" s="965" t="s">
        <v>1559</v>
      </c>
      <c r="D94" s="965">
        <v>45533</v>
      </c>
      <c r="E94" s="807">
        <f t="shared" ref="E94:E95" si="70">D94+2</f>
        <v>45535</v>
      </c>
      <c r="F94" s="886" t="s">
        <v>344</v>
      </c>
      <c r="G94" s="807">
        <f t="shared" ref="G94:G95" si="71">D94+10</f>
        <v>45543</v>
      </c>
      <c r="H94" s="807">
        <f t="shared" ref="H94:H95" si="72">D94+16</f>
        <v>45549</v>
      </c>
      <c r="I94" s="886" t="s">
        <v>344</v>
      </c>
      <c r="K94" s="763">
        <f t="shared" si="42"/>
        <v>45522</v>
      </c>
    </row>
    <row r="95" spans="1:11" s="193" customFormat="1" ht="20.100000000000001" hidden="1" customHeight="1" x14ac:dyDescent="0.2">
      <c r="A95" s="810"/>
      <c r="B95" s="965" t="s">
        <v>1506</v>
      </c>
      <c r="C95" s="965" t="s">
        <v>1560</v>
      </c>
      <c r="D95" s="965">
        <v>45538</v>
      </c>
      <c r="E95" s="807">
        <f t="shared" si="70"/>
        <v>45540</v>
      </c>
      <c r="F95" s="886" t="s">
        <v>344</v>
      </c>
      <c r="G95" s="807">
        <f t="shared" si="71"/>
        <v>45548</v>
      </c>
      <c r="H95" s="807">
        <f t="shared" si="72"/>
        <v>45554</v>
      </c>
      <c r="I95" s="807">
        <f t="shared" ref="I95" si="73">D95+21</f>
        <v>45559</v>
      </c>
      <c r="K95" s="763">
        <f t="shared" si="42"/>
        <v>45529</v>
      </c>
    </row>
    <row r="96" spans="1:11" s="193" customFormat="1" ht="20.100000000000001" hidden="1" customHeight="1" x14ac:dyDescent="0.2">
      <c r="A96" s="810"/>
      <c r="B96" s="965" t="s">
        <v>581</v>
      </c>
      <c r="C96" s="965" t="s">
        <v>1561</v>
      </c>
      <c r="D96" s="965">
        <v>45539</v>
      </c>
      <c r="E96" s="807">
        <f t="shared" ref="E96" si="74">D96+2</f>
        <v>45541</v>
      </c>
      <c r="F96" s="886" t="s">
        <v>344</v>
      </c>
      <c r="G96" s="807">
        <f t="shared" ref="G96" si="75">D96+10</f>
        <v>45549</v>
      </c>
      <c r="H96" s="807">
        <f t="shared" ref="H96" si="76">D96+16</f>
        <v>45555</v>
      </c>
      <c r="I96" s="807">
        <f t="shared" ref="I96" si="77">D96+21</f>
        <v>45560</v>
      </c>
      <c r="K96" s="763">
        <f t="shared" si="42"/>
        <v>45536</v>
      </c>
    </row>
    <row r="97" spans="1:11" s="193" customFormat="1" ht="20.100000000000001" hidden="1" customHeight="1" x14ac:dyDescent="0.2">
      <c r="A97" s="810"/>
      <c r="B97" s="965" t="s">
        <v>579</v>
      </c>
      <c r="C97" s="965" t="s">
        <v>1562</v>
      </c>
      <c r="D97" s="965">
        <v>45547</v>
      </c>
      <c r="E97" s="807">
        <f t="shared" ref="E97:E102" si="78">D97+2</f>
        <v>45549</v>
      </c>
      <c r="F97" s="886" t="s">
        <v>344</v>
      </c>
      <c r="G97" s="807">
        <f t="shared" ref="G97:G102" si="79">D97+10</f>
        <v>45557</v>
      </c>
      <c r="H97" s="807">
        <f t="shared" ref="H97:H102" si="80">D97+16</f>
        <v>45563</v>
      </c>
      <c r="I97" s="807">
        <f t="shared" ref="I97:I100" si="81">D97+21</f>
        <v>45568</v>
      </c>
      <c r="K97" s="763">
        <f t="shared" si="42"/>
        <v>45543</v>
      </c>
    </row>
    <row r="98" spans="1:11" s="193" customFormat="1" ht="20.100000000000001" hidden="1" customHeight="1" x14ac:dyDescent="0.2">
      <c r="A98" s="810"/>
      <c r="B98" s="965" t="s">
        <v>586</v>
      </c>
      <c r="C98" s="965" t="s">
        <v>1563</v>
      </c>
      <c r="D98" s="965">
        <v>45549</v>
      </c>
      <c r="E98" s="807">
        <f t="shared" si="78"/>
        <v>45551</v>
      </c>
      <c r="F98" s="886" t="s">
        <v>344</v>
      </c>
      <c r="G98" s="807">
        <f t="shared" si="79"/>
        <v>45559</v>
      </c>
      <c r="H98" s="807">
        <f t="shared" si="80"/>
        <v>45565</v>
      </c>
      <c r="I98" s="807">
        <f t="shared" si="81"/>
        <v>45570</v>
      </c>
      <c r="K98" s="763">
        <f t="shared" si="42"/>
        <v>45550</v>
      </c>
    </row>
    <row r="99" spans="1:11" s="193" customFormat="1" ht="20.100000000000001" hidden="1" customHeight="1" x14ac:dyDescent="0.2">
      <c r="A99" s="810"/>
      <c r="B99" s="965" t="s">
        <v>591</v>
      </c>
      <c r="C99" s="965" t="s">
        <v>1564</v>
      </c>
      <c r="D99" s="965">
        <v>45567</v>
      </c>
      <c r="E99" s="886" t="s">
        <v>344</v>
      </c>
      <c r="F99" s="886" t="s">
        <v>344</v>
      </c>
      <c r="G99" s="807">
        <f t="shared" si="79"/>
        <v>45577</v>
      </c>
      <c r="H99" s="886" t="s">
        <v>344</v>
      </c>
      <c r="I99" s="807">
        <f t="shared" si="81"/>
        <v>45588</v>
      </c>
      <c r="K99" s="763">
        <f t="shared" si="42"/>
        <v>45557</v>
      </c>
    </row>
    <row r="100" spans="1:11" s="193" customFormat="1" ht="20.100000000000001" hidden="1" customHeight="1" x14ac:dyDescent="0.2">
      <c r="A100" s="810"/>
      <c r="B100" s="965" t="s">
        <v>584</v>
      </c>
      <c r="C100" s="965" t="s">
        <v>1565</v>
      </c>
      <c r="D100" s="965">
        <v>45570</v>
      </c>
      <c r="E100" s="807">
        <f t="shared" si="78"/>
        <v>45572</v>
      </c>
      <c r="F100" s="886" t="s">
        <v>344</v>
      </c>
      <c r="G100" s="807">
        <f t="shared" si="79"/>
        <v>45580</v>
      </c>
      <c r="H100" s="807">
        <f t="shared" si="80"/>
        <v>45586</v>
      </c>
      <c r="I100" s="807">
        <f t="shared" si="81"/>
        <v>45591</v>
      </c>
      <c r="K100" s="763">
        <f t="shared" si="42"/>
        <v>45564</v>
      </c>
    </row>
    <row r="101" spans="1:11" s="193" customFormat="1" ht="20.100000000000001" hidden="1" customHeight="1" x14ac:dyDescent="0.2">
      <c r="A101" s="810" t="s">
        <v>1566</v>
      </c>
      <c r="B101" s="1042" t="s">
        <v>368</v>
      </c>
      <c r="C101" s="965" t="s">
        <v>1567</v>
      </c>
      <c r="D101" s="805"/>
      <c r="E101" s="859"/>
      <c r="F101" s="994"/>
      <c r="G101" s="859"/>
      <c r="H101" s="859"/>
      <c r="I101" s="859"/>
      <c r="K101" s="763">
        <f t="shared" si="42"/>
        <v>45571</v>
      </c>
    </row>
    <row r="102" spans="1:11" s="193" customFormat="1" ht="20.100000000000001" hidden="1" customHeight="1" x14ac:dyDescent="0.2">
      <c r="A102" s="810" t="s">
        <v>1530</v>
      </c>
      <c r="B102" s="965" t="s">
        <v>1277</v>
      </c>
      <c r="C102" s="965" t="s">
        <v>1568</v>
      </c>
      <c r="D102" s="965">
        <v>45583</v>
      </c>
      <c r="E102" s="807">
        <f t="shared" si="78"/>
        <v>45585</v>
      </c>
      <c r="F102" s="886" t="s">
        <v>344</v>
      </c>
      <c r="G102" s="807">
        <f t="shared" si="79"/>
        <v>45593</v>
      </c>
      <c r="H102" s="807">
        <f t="shared" si="80"/>
        <v>45599</v>
      </c>
      <c r="I102" s="807">
        <f t="shared" ref="I102:I104" si="82">D102+21</f>
        <v>45604</v>
      </c>
      <c r="K102" s="763">
        <f t="shared" si="42"/>
        <v>45578</v>
      </c>
    </row>
    <row r="103" spans="1:11" s="193" customFormat="1" ht="20.100000000000001" hidden="1" customHeight="1" x14ac:dyDescent="0.2">
      <c r="A103" s="810" t="s">
        <v>1569</v>
      </c>
      <c r="B103" s="965" t="s">
        <v>1532</v>
      </c>
      <c r="C103" s="965" t="s">
        <v>1570</v>
      </c>
      <c r="D103" s="886" t="s">
        <v>344</v>
      </c>
      <c r="E103" s="994"/>
      <c r="F103" s="994"/>
      <c r="G103" s="859"/>
      <c r="H103" s="859"/>
      <c r="I103" s="859"/>
      <c r="K103" s="763">
        <f t="shared" si="42"/>
        <v>45585</v>
      </c>
    </row>
    <row r="104" spans="1:11" s="193" customFormat="1" ht="20.100000000000001" hidden="1" customHeight="1" x14ac:dyDescent="0.2">
      <c r="A104" s="810" t="s">
        <v>579</v>
      </c>
      <c r="B104" s="965" t="s">
        <v>581</v>
      </c>
      <c r="C104" s="965" t="s">
        <v>1571</v>
      </c>
      <c r="D104" s="965">
        <v>45594</v>
      </c>
      <c r="E104" s="807">
        <f t="shared" ref="E104" si="83">D104+2</f>
        <v>45596</v>
      </c>
      <c r="F104" s="886" t="s">
        <v>344</v>
      </c>
      <c r="G104" s="807">
        <f t="shared" ref="G104" si="84">D104+10</f>
        <v>45604</v>
      </c>
      <c r="H104" s="807">
        <f t="shared" ref="H104" si="85">D104+16</f>
        <v>45610</v>
      </c>
      <c r="I104" s="807">
        <f t="shared" si="82"/>
        <v>45615</v>
      </c>
      <c r="K104" s="763">
        <f t="shared" si="42"/>
        <v>45592</v>
      </c>
    </row>
    <row r="105" spans="1:11" s="193" customFormat="1" ht="20.100000000000001" hidden="1" customHeight="1" x14ac:dyDescent="0.2">
      <c r="A105" s="810" t="s">
        <v>586</v>
      </c>
      <c r="B105" s="965" t="s">
        <v>579</v>
      </c>
      <c r="C105" s="965" t="s">
        <v>1572</v>
      </c>
      <c r="D105" s="965">
        <v>45598</v>
      </c>
      <c r="E105" s="807">
        <f t="shared" ref="E105:E109" si="86">D105+2</f>
        <v>45600</v>
      </c>
      <c r="F105" s="886" t="s">
        <v>344</v>
      </c>
      <c r="G105" s="807">
        <f t="shared" ref="G105:G108" si="87">D105+10</f>
        <v>45608</v>
      </c>
      <c r="H105" s="807">
        <f t="shared" ref="H105:H108" si="88">D105+16</f>
        <v>45614</v>
      </c>
      <c r="I105" s="807">
        <f t="shared" ref="I105:I108" si="89">D105+21</f>
        <v>45619</v>
      </c>
      <c r="K105" s="763">
        <f t="shared" si="42"/>
        <v>45599</v>
      </c>
    </row>
    <row r="106" spans="1:11" s="193" customFormat="1" ht="20.100000000000001" hidden="1" customHeight="1" x14ac:dyDescent="0.2">
      <c r="A106" s="810"/>
      <c r="B106" s="965" t="s">
        <v>591</v>
      </c>
      <c r="C106" s="965" t="s">
        <v>1573</v>
      </c>
      <c r="D106" s="965">
        <v>45605</v>
      </c>
      <c r="E106" s="807">
        <f t="shared" si="86"/>
        <v>45607</v>
      </c>
      <c r="F106" s="886" t="s">
        <v>344</v>
      </c>
      <c r="G106" s="807">
        <f t="shared" si="87"/>
        <v>45615</v>
      </c>
      <c r="H106" s="807">
        <f t="shared" si="88"/>
        <v>45621</v>
      </c>
      <c r="I106" s="807">
        <f t="shared" si="89"/>
        <v>45626</v>
      </c>
      <c r="K106" s="763">
        <f t="shared" si="42"/>
        <v>45606</v>
      </c>
    </row>
    <row r="107" spans="1:11" s="193" customFormat="1" ht="20.100000000000001" hidden="1" customHeight="1" x14ac:dyDescent="0.2">
      <c r="A107" s="810"/>
      <c r="B107" s="965" t="s">
        <v>584</v>
      </c>
      <c r="C107" s="965" t="s">
        <v>1574</v>
      </c>
      <c r="D107" s="965">
        <v>45616</v>
      </c>
      <c r="E107" s="807">
        <f t="shared" si="86"/>
        <v>45618</v>
      </c>
      <c r="F107" s="886" t="s">
        <v>344</v>
      </c>
      <c r="G107" s="807">
        <f t="shared" si="87"/>
        <v>45626</v>
      </c>
      <c r="H107" s="807">
        <f t="shared" si="88"/>
        <v>45632</v>
      </c>
      <c r="I107" s="807">
        <f t="shared" si="89"/>
        <v>45637</v>
      </c>
      <c r="K107" s="763">
        <f t="shared" si="42"/>
        <v>45613</v>
      </c>
    </row>
    <row r="108" spans="1:11" s="193" customFormat="1" ht="20.100000000000001" hidden="1" customHeight="1" x14ac:dyDescent="0.2">
      <c r="A108" s="810" t="s">
        <v>1506</v>
      </c>
      <c r="B108" s="965" t="s">
        <v>1528</v>
      </c>
      <c r="C108" s="965" t="s">
        <v>1575</v>
      </c>
      <c r="D108" s="965">
        <v>45623</v>
      </c>
      <c r="E108" s="807">
        <f t="shared" si="86"/>
        <v>45625</v>
      </c>
      <c r="F108" s="886" t="s">
        <v>344</v>
      </c>
      <c r="G108" s="807">
        <f t="shared" si="87"/>
        <v>45633</v>
      </c>
      <c r="H108" s="807">
        <f t="shared" si="88"/>
        <v>45639</v>
      </c>
      <c r="I108" s="807">
        <f t="shared" si="89"/>
        <v>45644</v>
      </c>
      <c r="K108" s="763">
        <f t="shared" si="42"/>
        <v>45620</v>
      </c>
    </row>
    <row r="109" spans="1:11" s="193" customFormat="1" ht="20.100000000000001" hidden="1" customHeight="1" x14ac:dyDescent="0.2">
      <c r="A109" s="810" t="s">
        <v>1530</v>
      </c>
      <c r="B109" s="965" t="s">
        <v>1277</v>
      </c>
      <c r="C109" s="965" t="s">
        <v>1576</v>
      </c>
      <c r="D109" s="965">
        <v>45632</v>
      </c>
      <c r="E109" s="807">
        <f t="shared" si="86"/>
        <v>45634</v>
      </c>
      <c r="F109" s="886" t="s">
        <v>344</v>
      </c>
      <c r="G109" s="807">
        <v>45639</v>
      </c>
      <c r="H109" s="807">
        <v>45645</v>
      </c>
      <c r="I109" s="886" t="s">
        <v>344</v>
      </c>
      <c r="K109" s="763">
        <f t="shared" si="42"/>
        <v>45627</v>
      </c>
    </row>
    <row r="110" spans="1:11" s="193" customFormat="1" ht="20.100000000000001" hidden="1" customHeight="1" x14ac:dyDescent="0.2">
      <c r="A110" s="810"/>
      <c r="B110" s="965" t="s">
        <v>1532</v>
      </c>
      <c r="C110" s="965" t="s">
        <v>1577</v>
      </c>
      <c r="D110" s="965">
        <v>45639</v>
      </c>
      <c r="E110" s="807">
        <f t="shared" ref="E110:E115" si="90">D110+2</f>
        <v>45641</v>
      </c>
      <c r="F110" s="886" t="s">
        <v>344</v>
      </c>
      <c r="G110" s="807">
        <f t="shared" ref="G110:G115" si="91">D110+10</f>
        <v>45649</v>
      </c>
      <c r="H110" s="807">
        <f t="shared" ref="H110:H115" si="92">D110+16</f>
        <v>45655</v>
      </c>
      <c r="I110" s="807">
        <f t="shared" ref="I110:I115" si="93">D110+21</f>
        <v>45660</v>
      </c>
      <c r="K110" s="763">
        <f t="shared" si="42"/>
        <v>45634</v>
      </c>
    </row>
    <row r="111" spans="1:11" s="193" customFormat="1" ht="20.100000000000001" hidden="1" customHeight="1" x14ac:dyDescent="0.2">
      <c r="A111" s="810" t="s">
        <v>1534</v>
      </c>
      <c r="B111" s="965" t="s">
        <v>1482</v>
      </c>
      <c r="C111" s="965" t="s">
        <v>1578</v>
      </c>
      <c r="D111" s="965">
        <v>45648</v>
      </c>
      <c r="E111" s="807">
        <f t="shared" si="90"/>
        <v>45650</v>
      </c>
      <c r="F111" s="886" t="s">
        <v>344</v>
      </c>
      <c r="G111" s="807">
        <f t="shared" si="91"/>
        <v>45658</v>
      </c>
      <c r="H111" s="807">
        <f t="shared" si="92"/>
        <v>45664</v>
      </c>
      <c r="I111" s="807">
        <f t="shared" si="93"/>
        <v>45669</v>
      </c>
      <c r="K111" s="763">
        <f t="shared" si="42"/>
        <v>45641</v>
      </c>
    </row>
    <row r="112" spans="1:11" s="193" customFormat="1" ht="20.100000000000001" hidden="1" customHeight="1" x14ac:dyDescent="0.2">
      <c r="A112" s="810" t="s">
        <v>579</v>
      </c>
      <c r="B112" s="965" t="s">
        <v>1509</v>
      </c>
      <c r="C112" s="965" t="s">
        <v>1579</v>
      </c>
      <c r="D112" s="965">
        <v>45653</v>
      </c>
      <c r="E112" s="807">
        <f t="shared" si="90"/>
        <v>45655</v>
      </c>
      <c r="F112" s="886" t="s">
        <v>344</v>
      </c>
      <c r="G112" s="807">
        <f t="shared" si="91"/>
        <v>45663</v>
      </c>
      <c r="H112" s="807">
        <f t="shared" si="92"/>
        <v>45669</v>
      </c>
      <c r="I112" s="807">
        <f t="shared" si="93"/>
        <v>45674</v>
      </c>
      <c r="K112" s="763">
        <f t="shared" si="42"/>
        <v>45648</v>
      </c>
    </row>
    <row r="113" spans="1:12" s="193" customFormat="1" ht="20.100000000000001" hidden="1" customHeight="1" x14ac:dyDescent="0.2">
      <c r="A113" s="810"/>
      <c r="B113" s="965" t="s">
        <v>591</v>
      </c>
      <c r="C113" s="965" t="s">
        <v>1580</v>
      </c>
      <c r="D113" s="965">
        <v>45654</v>
      </c>
      <c r="E113" s="807">
        <f t="shared" si="90"/>
        <v>45656</v>
      </c>
      <c r="F113" s="886" t="s">
        <v>344</v>
      </c>
      <c r="G113" s="807">
        <f t="shared" si="91"/>
        <v>45664</v>
      </c>
      <c r="H113" s="807">
        <f t="shared" si="92"/>
        <v>45670</v>
      </c>
      <c r="I113" s="807">
        <f t="shared" si="93"/>
        <v>45675</v>
      </c>
      <c r="K113" s="763">
        <f t="shared" si="42"/>
        <v>45655</v>
      </c>
    </row>
    <row r="114" spans="1:12" s="193" customFormat="1" ht="20.100000000000001" hidden="1" customHeight="1" x14ac:dyDescent="0.2">
      <c r="A114" s="810"/>
      <c r="B114" s="965" t="s">
        <v>584</v>
      </c>
      <c r="C114" s="965" t="s">
        <v>1581</v>
      </c>
      <c r="D114" s="965">
        <v>45661</v>
      </c>
      <c r="E114" s="807">
        <f t="shared" si="90"/>
        <v>45663</v>
      </c>
      <c r="F114" s="886" t="s">
        <v>344</v>
      </c>
      <c r="G114" s="807">
        <f t="shared" si="91"/>
        <v>45671</v>
      </c>
      <c r="H114" s="807">
        <f t="shared" si="92"/>
        <v>45677</v>
      </c>
      <c r="I114" s="807">
        <f t="shared" si="93"/>
        <v>45682</v>
      </c>
      <c r="K114" s="763">
        <f t="shared" si="42"/>
        <v>45662</v>
      </c>
    </row>
    <row r="115" spans="1:12" s="193" customFormat="1" ht="20.100000000000001" hidden="1" customHeight="1" x14ac:dyDescent="0.2">
      <c r="A115" s="810"/>
      <c r="B115" s="965" t="s">
        <v>1528</v>
      </c>
      <c r="C115" s="965" t="s">
        <v>1582</v>
      </c>
      <c r="D115" s="965">
        <v>45669</v>
      </c>
      <c r="E115" s="807">
        <f t="shared" si="90"/>
        <v>45671</v>
      </c>
      <c r="F115" s="886" t="s">
        <v>344</v>
      </c>
      <c r="G115" s="807">
        <f t="shared" si="91"/>
        <v>45679</v>
      </c>
      <c r="H115" s="807">
        <f t="shared" si="92"/>
        <v>45685</v>
      </c>
      <c r="I115" s="807">
        <f t="shared" si="93"/>
        <v>45690</v>
      </c>
      <c r="K115" s="763">
        <f t="shared" si="42"/>
        <v>45669</v>
      </c>
    </row>
    <row r="116" spans="1:12" s="193" customFormat="1" ht="20.100000000000001" hidden="1" customHeight="1" x14ac:dyDescent="0.2">
      <c r="A116" s="810" t="s">
        <v>1277</v>
      </c>
      <c r="B116" s="965" t="s">
        <v>1540</v>
      </c>
      <c r="C116" s="965" t="s">
        <v>1583</v>
      </c>
      <c r="D116" s="886" t="s">
        <v>344</v>
      </c>
      <c r="E116" s="886" t="s">
        <v>344</v>
      </c>
      <c r="F116" s="886" t="s">
        <v>344</v>
      </c>
      <c r="G116" s="807">
        <v>45685</v>
      </c>
      <c r="H116" s="807">
        <v>45691</v>
      </c>
      <c r="I116" s="807">
        <v>45696</v>
      </c>
      <c r="K116" s="763">
        <f t="shared" si="42"/>
        <v>45676</v>
      </c>
    </row>
    <row r="117" spans="1:12" s="193" customFormat="1" ht="20.100000000000001" hidden="1" customHeight="1" x14ac:dyDescent="0.2">
      <c r="A117" s="810"/>
      <c r="B117" s="965" t="s">
        <v>1532</v>
      </c>
      <c r="C117" s="965" t="s">
        <v>1584</v>
      </c>
      <c r="D117" s="965">
        <v>45688</v>
      </c>
      <c r="E117" s="807">
        <f t="shared" ref="E117:E118" si="94">D117+2</f>
        <v>45690</v>
      </c>
      <c r="F117" s="886" t="s">
        <v>344</v>
      </c>
      <c r="G117" s="807">
        <f t="shared" ref="G117:G120" si="95">D117+10</f>
        <v>45698</v>
      </c>
      <c r="H117" s="807">
        <f t="shared" ref="H117:H120" si="96">D117+16</f>
        <v>45704</v>
      </c>
      <c r="I117" s="807">
        <f t="shared" ref="I117:I120" si="97">D117+21</f>
        <v>45709</v>
      </c>
      <c r="K117" s="763">
        <f t="shared" si="42"/>
        <v>45683</v>
      </c>
    </row>
    <row r="118" spans="1:12" s="193" customFormat="1" ht="20.100000000000001" hidden="1" customHeight="1" x14ac:dyDescent="0.2">
      <c r="A118" s="810"/>
      <c r="B118" s="965" t="s">
        <v>1482</v>
      </c>
      <c r="C118" s="965" t="s">
        <v>1585</v>
      </c>
      <c r="D118" s="965">
        <v>45695</v>
      </c>
      <c r="E118" s="807">
        <f t="shared" si="94"/>
        <v>45697</v>
      </c>
      <c r="F118" s="886" t="s">
        <v>344</v>
      </c>
      <c r="G118" s="807">
        <f t="shared" si="95"/>
        <v>45705</v>
      </c>
      <c r="H118" s="807">
        <f t="shared" si="96"/>
        <v>45711</v>
      </c>
      <c r="I118" s="807">
        <f t="shared" si="97"/>
        <v>45716</v>
      </c>
      <c r="K118" s="763">
        <f t="shared" si="42"/>
        <v>45690</v>
      </c>
    </row>
    <row r="119" spans="1:12" s="193" customFormat="1" ht="20.100000000000001" customHeight="1" x14ac:dyDescent="0.2">
      <c r="A119" s="810"/>
      <c r="B119" s="965" t="s">
        <v>1509</v>
      </c>
      <c r="C119" s="965" t="s">
        <v>1586</v>
      </c>
      <c r="D119" s="965">
        <v>45706</v>
      </c>
      <c r="E119" s="886" t="s">
        <v>344</v>
      </c>
      <c r="F119" s="886" t="s">
        <v>344</v>
      </c>
      <c r="G119" s="807">
        <f t="shared" si="95"/>
        <v>45716</v>
      </c>
      <c r="H119" s="807">
        <f t="shared" si="96"/>
        <v>45722</v>
      </c>
      <c r="I119" s="807">
        <f t="shared" si="97"/>
        <v>45727</v>
      </c>
      <c r="K119" s="763">
        <f t="shared" si="42"/>
        <v>45697</v>
      </c>
    </row>
    <row r="120" spans="1:12" s="193" customFormat="1" ht="20.100000000000001" customHeight="1" x14ac:dyDescent="0.2">
      <c r="A120" s="810"/>
      <c r="B120" s="965" t="s">
        <v>591</v>
      </c>
      <c r="C120" s="965" t="s">
        <v>1587</v>
      </c>
      <c r="D120" s="965">
        <v>45710</v>
      </c>
      <c r="E120" s="886" t="s">
        <v>344</v>
      </c>
      <c r="F120" s="886" t="s">
        <v>344</v>
      </c>
      <c r="G120" s="807">
        <f t="shared" si="95"/>
        <v>45720</v>
      </c>
      <c r="H120" s="807">
        <f t="shared" si="96"/>
        <v>45726</v>
      </c>
      <c r="I120" s="807">
        <f t="shared" si="97"/>
        <v>45731</v>
      </c>
      <c r="K120" s="763">
        <f t="shared" si="42"/>
        <v>45704</v>
      </c>
    </row>
    <row r="121" spans="1:12" s="193" customFormat="1" ht="20.100000000000001" customHeight="1" x14ac:dyDescent="0.2">
      <c r="A121" s="810" t="s">
        <v>584</v>
      </c>
      <c r="B121" s="1042" t="s">
        <v>368</v>
      </c>
      <c r="C121" s="965" t="s">
        <v>1588</v>
      </c>
      <c r="D121" s="805"/>
      <c r="E121" s="859"/>
      <c r="F121" s="994"/>
      <c r="G121" s="859"/>
      <c r="H121" s="859"/>
      <c r="I121" s="859"/>
      <c r="K121" s="763">
        <f t="shared" si="42"/>
        <v>45711</v>
      </c>
    </row>
    <row r="122" spans="1:12" s="193" customFormat="1" ht="20.100000000000001" customHeight="1" x14ac:dyDescent="0.2">
      <c r="A122" s="810" t="s">
        <v>4349</v>
      </c>
      <c r="B122" s="965" t="s">
        <v>584</v>
      </c>
      <c r="C122" s="965" t="s">
        <v>4298</v>
      </c>
      <c r="D122" s="965">
        <v>45717</v>
      </c>
      <c r="E122" s="886" t="s">
        <v>344</v>
      </c>
      <c r="F122" s="886" t="s">
        <v>344</v>
      </c>
      <c r="G122" s="763">
        <f>D122+10</f>
        <v>45727</v>
      </c>
      <c r="H122" s="763">
        <f>D122+16</f>
        <v>45733</v>
      </c>
      <c r="I122" s="763">
        <f>D122+21</f>
        <v>45738</v>
      </c>
      <c r="J122" s="331"/>
      <c r="K122" s="763">
        <f>K121+7</f>
        <v>45718</v>
      </c>
      <c r="L122" s="331"/>
    </row>
    <row r="123" spans="1:12" ht="18" customHeight="1" x14ac:dyDescent="0.2">
      <c r="B123" s="195" t="s">
        <v>1304</v>
      </c>
    </row>
    <row r="124" spans="1:12" s="193" customFormat="1" ht="20.100000000000001" customHeight="1" x14ac:dyDescent="0.2">
      <c r="A124" s="810"/>
      <c r="B124" s="769"/>
      <c r="C124" s="769"/>
      <c r="D124" s="769"/>
      <c r="E124" s="769"/>
      <c r="F124" s="1123"/>
      <c r="G124" s="769"/>
      <c r="H124" s="769"/>
      <c r="I124" s="769"/>
      <c r="J124" s="331"/>
      <c r="K124" s="769"/>
      <c r="L124" s="331"/>
    </row>
    <row r="125" spans="1:12" s="193" customFormat="1" ht="33" customHeight="1" x14ac:dyDescent="0.2">
      <c r="A125" s="810"/>
      <c r="B125" s="1135" t="s">
        <v>120</v>
      </c>
      <c r="C125" s="1136"/>
      <c r="D125" s="1137" t="s">
        <v>306</v>
      </c>
      <c r="E125" s="950" t="s">
        <v>1550</v>
      </c>
      <c r="F125" s="950" t="s">
        <v>162</v>
      </c>
      <c r="G125" s="950" t="s">
        <v>254</v>
      </c>
      <c r="H125" s="774"/>
      <c r="I125" s="887"/>
    </row>
    <row r="126" spans="1:12" s="193" customFormat="1" ht="20.100000000000001" customHeight="1" x14ac:dyDescent="0.2">
      <c r="A126" s="810"/>
      <c r="B126" s="953" t="s">
        <v>310</v>
      </c>
      <c r="C126" s="953" t="s">
        <v>311</v>
      </c>
      <c r="D126" s="1138"/>
      <c r="E126" s="987" t="s">
        <v>197</v>
      </c>
      <c r="F126" s="987" t="s">
        <v>262</v>
      </c>
      <c r="G126" s="987" t="s">
        <v>396</v>
      </c>
      <c r="H126" s="774"/>
      <c r="I126" s="1063" t="s">
        <v>312</v>
      </c>
    </row>
    <row r="127" spans="1:12" s="193" customFormat="1" ht="20.100000000000001" hidden="1" customHeight="1" x14ac:dyDescent="0.2">
      <c r="A127" s="810" t="s">
        <v>598</v>
      </c>
      <c r="B127" s="988" t="s">
        <v>577</v>
      </c>
      <c r="C127" s="965" t="s">
        <v>608</v>
      </c>
      <c r="D127" s="965">
        <v>45394</v>
      </c>
      <c r="E127" s="807">
        <f t="shared" ref="E127:E151" si="98">D127+10</f>
        <v>45404</v>
      </c>
      <c r="F127" s="807">
        <f t="shared" ref="F127:F149" si="99">D127+16</f>
        <v>45410</v>
      </c>
      <c r="G127" s="807">
        <f t="shared" ref="G127:G133" si="100">D127+21</f>
        <v>45415</v>
      </c>
      <c r="I127" s="763" t="e">
        <f>#REF!+7</f>
        <v>#REF!</v>
      </c>
    </row>
    <row r="128" spans="1:12" s="193" customFormat="1" ht="20.100000000000001" hidden="1" customHeight="1" x14ac:dyDescent="0.2">
      <c r="A128" s="810" t="s">
        <v>588</v>
      </c>
      <c r="B128" s="1043" t="s">
        <v>344</v>
      </c>
      <c r="C128" s="965" t="s">
        <v>609</v>
      </c>
      <c r="D128" s="805">
        <v>45406</v>
      </c>
      <c r="E128" s="859">
        <f t="shared" si="98"/>
        <v>45416</v>
      </c>
      <c r="F128" s="859">
        <f t="shared" si="99"/>
        <v>45422</v>
      </c>
      <c r="G128" s="859">
        <f t="shared" si="100"/>
        <v>45427</v>
      </c>
      <c r="I128" s="763">
        <v>45403</v>
      </c>
    </row>
    <row r="129" spans="1:9" s="193" customFormat="1" ht="20.100000000000001" hidden="1" customHeight="1" x14ac:dyDescent="0.2">
      <c r="A129" s="810" t="s">
        <v>591</v>
      </c>
      <c r="B129" s="988" t="s">
        <v>588</v>
      </c>
      <c r="C129" s="965" t="s">
        <v>610</v>
      </c>
      <c r="D129" s="965">
        <v>45419</v>
      </c>
      <c r="E129" s="807">
        <f t="shared" si="98"/>
        <v>45429</v>
      </c>
      <c r="F129" s="807">
        <f t="shared" si="99"/>
        <v>45435</v>
      </c>
      <c r="G129" s="807">
        <f t="shared" si="100"/>
        <v>45440</v>
      </c>
      <c r="I129" s="763">
        <f t="shared" ref="I129:I172" si="101">I128+7</f>
        <v>45410</v>
      </c>
    </row>
    <row r="130" spans="1:9" s="193" customFormat="1" ht="20.100000000000001" hidden="1" customHeight="1" x14ac:dyDescent="0.2">
      <c r="A130" s="810" t="s">
        <v>611</v>
      </c>
      <c r="B130" s="965" t="s">
        <v>579</v>
      </c>
      <c r="C130" s="965" t="s">
        <v>612</v>
      </c>
      <c r="D130" s="965">
        <v>45426</v>
      </c>
      <c r="E130" s="807">
        <f t="shared" si="98"/>
        <v>45436</v>
      </c>
      <c r="F130" s="807">
        <f t="shared" si="99"/>
        <v>45442</v>
      </c>
      <c r="G130" s="807">
        <f t="shared" si="100"/>
        <v>45447</v>
      </c>
      <c r="I130" s="763">
        <f t="shared" si="101"/>
        <v>45417</v>
      </c>
    </row>
    <row r="131" spans="1:9" s="193" customFormat="1" ht="20.100000000000001" hidden="1" customHeight="1" x14ac:dyDescent="0.2">
      <c r="A131" s="810" t="s">
        <v>581</v>
      </c>
      <c r="B131" s="965" t="s">
        <v>584</v>
      </c>
      <c r="C131" s="965" t="s">
        <v>613</v>
      </c>
      <c r="D131" s="965">
        <v>45423</v>
      </c>
      <c r="E131" s="807">
        <f t="shared" si="98"/>
        <v>45433</v>
      </c>
      <c r="F131" s="807">
        <f t="shared" si="99"/>
        <v>45439</v>
      </c>
      <c r="G131" s="807">
        <f t="shared" si="100"/>
        <v>45444</v>
      </c>
      <c r="I131" s="763">
        <f t="shared" si="101"/>
        <v>45424</v>
      </c>
    </row>
    <row r="132" spans="1:9" s="193" customFormat="1" ht="20.100000000000001" hidden="1" customHeight="1" x14ac:dyDescent="0.2">
      <c r="A132" s="810" t="s">
        <v>584</v>
      </c>
      <c r="B132" s="965" t="s">
        <v>581</v>
      </c>
      <c r="C132" s="965" t="s">
        <v>614</v>
      </c>
      <c r="D132" s="965">
        <f t="shared" ref="D132" si="102">D131+7</f>
        <v>45430</v>
      </c>
      <c r="E132" s="807">
        <f t="shared" si="98"/>
        <v>45440</v>
      </c>
      <c r="F132" s="807">
        <f t="shared" si="99"/>
        <v>45446</v>
      </c>
      <c r="G132" s="807">
        <f t="shared" si="100"/>
        <v>45451</v>
      </c>
      <c r="I132" s="763">
        <f t="shared" si="101"/>
        <v>45431</v>
      </c>
    </row>
    <row r="133" spans="1:9" s="193" customFormat="1" ht="20.100000000000001" hidden="1" customHeight="1" x14ac:dyDescent="0.2">
      <c r="A133" s="810"/>
      <c r="B133" s="965" t="s">
        <v>586</v>
      </c>
      <c r="C133" s="965" t="s">
        <v>615</v>
      </c>
      <c r="D133" s="965">
        <v>45441</v>
      </c>
      <c r="E133" s="807">
        <f t="shared" si="98"/>
        <v>45451</v>
      </c>
      <c r="F133" s="807">
        <f t="shared" si="99"/>
        <v>45457</v>
      </c>
      <c r="G133" s="807">
        <f t="shared" si="100"/>
        <v>45462</v>
      </c>
      <c r="I133" s="763">
        <f t="shared" si="101"/>
        <v>45438</v>
      </c>
    </row>
    <row r="134" spans="1:9" s="193" customFormat="1" ht="20.100000000000001" hidden="1" customHeight="1" x14ac:dyDescent="0.2">
      <c r="A134" s="810" t="s">
        <v>577</v>
      </c>
      <c r="B134" s="965" t="s">
        <v>616</v>
      </c>
      <c r="C134" s="965" t="s">
        <v>617</v>
      </c>
      <c r="D134" s="965">
        <v>45454</v>
      </c>
      <c r="E134" s="807">
        <f t="shared" si="98"/>
        <v>45464</v>
      </c>
      <c r="F134" s="807">
        <f t="shared" si="99"/>
        <v>45470</v>
      </c>
      <c r="G134" s="886" t="s">
        <v>344</v>
      </c>
      <c r="I134" s="763">
        <f t="shared" si="101"/>
        <v>45445</v>
      </c>
    </row>
    <row r="135" spans="1:9" s="193" customFormat="1" ht="20.100000000000001" hidden="1" customHeight="1" x14ac:dyDescent="0.2">
      <c r="A135" s="810" t="s">
        <v>618</v>
      </c>
      <c r="B135" s="965" t="s">
        <v>579</v>
      </c>
      <c r="C135" s="965" t="s">
        <v>619</v>
      </c>
      <c r="D135" s="965">
        <v>45457</v>
      </c>
      <c r="E135" s="807">
        <f t="shared" si="98"/>
        <v>45467</v>
      </c>
      <c r="F135" s="807">
        <f t="shared" si="99"/>
        <v>45473</v>
      </c>
      <c r="G135" s="807">
        <f t="shared" ref="G135:G144" si="103">D135+21</f>
        <v>45478</v>
      </c>
      <c r="I135" s="763">
        <f t="shared" si="101"/>
        <v>45452</v>
      </c>
    </row>
    <row r="136" spans="1:9" s="193" customFormat="1" ht="20.100000000000001" hidden="1" customHeight="1" x14ac:dyDescent="0.2">
      <c r="A136" s="810" t="s">
        <v>620</v>
      </c>
      <c r="B136" s="965" t="s">
        <v>591</v>
      </c>
      <c r="C136" s="965" t="s">
        <v>621</v>
      </c>
      <c r="D136" s="965">
        <v>45461</v>
      </c>
      <c r="E136" s="807">
        <f t="shared" si="98"/>
        <v>45471</v>
      </c>
      <c r="F136" s="807">
        <f t="shared" si="99"/>
        <v>45477</v>
      </c>
      <c r="G136" s="807">
        <f t="shared" si="103"/>
        <v>45482</v>
      </c>
      <c r="I136" s="763">
        <f t="shared" si="101"/>
        <v>45459</v>
      </c>
    </row>
    <row r="137" spans="1:9" s="193" customFormat="1" ht="20.100000000000001" hidden="1" customHeight="1" x14ac:dyDescent="0.2">
      <c r="A137" s="810" t="s">
        <v>1503</v>
      </c>
      <c r="B137" s="965" t="s">
        <v>584</v>
      </c>
      <c r="C137" s="965" t="s">
        <v>1551</v>
      </c>
      <c r="D137" s="965">
        <v>45470</v>
      </c>
      <c r="E137" s="807">
        <f t="shared" si="98"/>
        <v>45480</v>
      </c>
      <c r="F137" s="807">
        <f t="shared" si="99"/>
        <v>45486</v>
      </c>
      <c r="G137" s="807">
        <f t="shared" si="103"/>
        <v>45491</v>
      </c>
      <c r="I137" s="763">
        <f t="shared" si="101"/>
        <v>45466</v>
      </c>
    </row>
    <row r="138" spans="1:9" s="193" customFormat="1" ht="20.100000000000001" hidden="1" customHeight="1" x14ac:dyDescent="0.2">
      <c r="A138" s="810" t="s">
        <v>584</v>
      </c>
      <c r="B138" s="965" t="s">
        <v>588</v>
      </c>
      <c r="C138" s="965" t="s">
        <v>1552</v>
      </c>
      <c r="D138" s="965">
        <v>45478</v>
      </c>
      <c r="E138" s="807">
        <f t="shared" si="98"/>
        <v>45488</v>
      </c>
      <c r="F138" s="807">
        <f t="shared" si="99"/>
        <v>45494</v>
      </c>
      <c r="G138" s="807">
        <f t="shared" si="103"/>
        <v>45499</v>
      </c>
      <c r="I138" s="763">
        <f t="shared" si="101"/>
        <v>45473</v>
      </c>
    </row>
    <row r="139" spans="1:9" s="193" customFormat="1" ht="20.100000000000001" hidden="1" customHeight="1" x14ac:dyDescent="0.2">
      <c r="A139" s="810" t="s">
        <v>581</v>
      </c>
      <c r="B139" s="965" t="s">
        <v>1506</v>
      </c>
      <c r="C139" s="965" t="s">
        <v>1553</v>
      </c>
      <c r="D139" s="965">
        <v>45488</v>
      </c>
      <c r="E139" s="807">
        <f t="shared" si="98"/>
        <v>45498</v>
      </c>
      <c r="F139" s="807">
        <f t="shared" si="99"/>
        <v>45504</v>
      </c>
      <c r="G139" s="807">
        <f t="shared" si="103"/>
        <v>45509</v>
      </c>
      <c r="I139" s="763">
        <f t="shared" si="101"/>
        <v>45480</v>
      </c>
    </row>
    <row r="140" spans="1:9" s="193" customFormat="1" ht="20.100000000000001" hidden="1" customHeight="1" x14ac:dyDescent="0.2">
      <c r="A140" s="810" t="s">
        <v>586</v>
      </c>
      <c r="B140" s="965" t="s">
        <v>581</v>
      </c>
      <c r="C140" s="965" t="s">
        <v>1554</v>
      </c>
      <c r="D140" s="965">
        <v>45492</v>
      </c>
      <c r="E140" s="807">
        <f t="shared" si="98"/>
        <v>45502</v>
      </c>
      <c r="F140" s="807">
        <f t="shared" si="99"/>
        <v>45508</v>
      </c>
      <c r="G140" s="807">
        <f t="shared" si="103"/>
        <v>45513</v>
      </c>
      <c r="I140" s="763">
        <f t="shared" si="101"/>
        <v>45487</v>
      </c>
    </row>
    <row r="141" spans="1:9" s="193" customFormat="1" ht="20.100000000000001" hidden="1" customHeight="1" x14ac:dyDescent="0.2">
      <c r="A141" s="810"/>
      <c r="B141" s="965" t="s">
        <v>579</v>
      </c>
      <c r="C141" s="965" t="s">
        <v>1555</v>
      </c>
      <c r="D141" s="965">
        <v>45493</v>
      </c>
      <c r="E141" s="807">
        <f t="shared" si="98"/>
        <v>45503</v>
      </c>
      <c r="F141" s="807">
        <f t="shared" si="99"/>
        <v>45509</v>
      </c>
      <c r="G141" s="807">
        <f t="shared" si="103"/>
        <v>45514</v>
      </c>
      <c r="I141" s="763">
        <f t="shared" si="101"/>
        <v>45494</v>
      </c>
    </row>
    <row r="142" spans="1:9" s="193" customFormat="1" ht="20.100000000000001" hidden="1" customHeight="1" x14ac:dyDescent="0.2">
      <c r="A142" s="810" t="s">
        <v>579</v>
      </c>
      <c r="B142" s="965" t="s">
        <v>586</v>
      </c>
      <c r="C142" s="965" t="s">
        <v>1556</v>
      </c>
      <c r="D142" s="965">
        <v>45502</v>
      </c>
      <c r="E142" s="807">
        <f t="shared" si="98"/>
        <v>45512</v>
      </c>
      <c r="F142" s="807">
        <f t="shared" si="99"/>
        <v>45518</v>
      </c>
      <c r="G142" s="807">
        <f t="shared" si="103"/>
        <v>45523</v>
      </c>
      <c r="I142" s="763">
        <f t="shared" si="101"/>
        <v>45501</v>
      </c>
    </row>
    <row r="143" spans="1:9" s="193" customFormat="1" ht="20.100000000000001" hidden="1" customHeight="1" x14ac:dyDescent="0.2">
      <c r="A143" s="810"/>
      <c r="B143" s="965" t="s">
        <v>591</v>
      </c>
      <c r="C143" s="965" t="s">
        <v>1557</v>
      </c>
      <c r="D143" s="965">
        <v>45515</v>
      </c>
      <c r="E143" s="807">
        <f t="shared" si="98"/>
        <v>45525</v>
      </c>
      <c r="F143" s="807">
        <f t="shared" si="99"/>
        <v>45531</v>
      </c>
      <c r="G143" s="807">
        <f t="shared" si="103"/>
        <v>45536</v>
      </c>
      <c r="I143" s="763">
        <f t="shared" si="101"/>
        <v>45508</v>
      </c>
    </row>
    <row r="144" spans="1:9" s="193" customFormat="1" ht="20.100000000000001" hidden="1" customHeight="1" x14ac:dyDescent="0.2">
      <c r="A144" s="810"/>
      <c r="B144" s="965" t="s">
        <v>584</v>
      </c>
      <c r="C144" s="965" t="s">
        <v>1558</v>
      </c>
      <c r="D144" s="965">
        <v>45519</v>
      </c>
      <c r="E144" s="807">
        <f t="shared" si="98"/>
        <v>45529</v>
      </c>
      <c r="F144" s="807">
        <f t="shared" si="99"/>
        <v>45535</v>
      </c>
      <c r="G144" s="807">
        <f t="shared" si="103"/>
        <v>45540</v>
      </c>
      <c r="I144" s="763">
        <f t="shared" si="101"/>
        <v>45515</v>
      </c>
    </row>
    <row r="145" spans="1:9" s="193" customFormat="1" ht="20.100000000000001" hidden="1" customHeight="1" x14ac:dyDescent="0.2">
      <c r="A145" s="810"/>
      <c r="B145" s="965" t="s">
        <v>588</v>
      </c>
      <c r="C145" s="965" t="s">
        <v>1559</v>
      </c>
      <c r="D145" s="965">
        <v>45533</v>
      </c>
      <c r="E145" s="807">
        <f t="shared" si="98"/>
        <v>45543</v>
      </c>
      <c r="F145" s="807">
        <f t="shared" si="99"/>
        <v>45549</v>
      </c>
      <c r="G145" s="886" t="s">
        <v>344</v>
      </c>
      <c r="I145" s="763">
        <f t="shared" si="101"/>
        <v>45522</v>
      </c>
    </row>
    <row r="146" spans="1:9" s="193" customFormat="1" ht="20.100000000000001" hidden="1" customHeight="1" x14ac:dyDescent="0.2">
      <c r="A146" s="810"/>
      <c r="B146" s="965" t="s">
        <v>1506</v>
      </c>
      <c r="C146" s="965" t="s">
        <v>1560</v>
      </c>
      <c r="D146" s="965">
        <v>45538</v>
      </c>
      <c r="E146" s="807">
        <f t="shared" si="98"/>
        <v>45548</v>
      </c>
      <c r="F146" s="807">
        <f t="shared" si="99"/>
        <v>45554</v>
      </c>
      <c r="G146" s="807">
        <f t="shared" ref="G146:G151" si="104">D146+21</f>
        <v>45559</v>
      </c>
      <c r="I146" s="763">
        <f t="shared" si="101"/>
        <v>45529</v>
      </c>
    </row>
    <row r="147" spans="1:9" s="193" customFormat="1" ht="20.100000000000001" hidden="1" customHeight="1" x14ac:dyDescent="0.2">
      <c r="A147" s="810"/>
      <c r="B147" s="965" t="s">
        <v>581</v>
      </c>
      <c r="C147" s="965" t="s">
        <v>1561</v>
      </c>
      <c r="D147" s="965">
        <v>45539</v>
      </c>
      <c r="E147" s="807">
        <f t="shared" si="98"/>
        <v>45549</v>
      </c>
      <c r="F147" s="807">
        <f t="shared" si="99"/>
        <v>45555</v>
      </c>
      <c r="G147" s="807">
        <f t="shared" si="104"/>
        <v>45560</v>
      </c>
      <c r="I147" s="763">
        <f t="shared" si="101"/>
        <v>45536</v>
      </c>
    </row>
    <row r="148" spans="1:9" s="193" customFormat="1" ht="20.100000000000001" hidden="1" customHeight="1" x14ac:dyDescent="0.2">
      <c r="A148" s="810"/>
      <c r="B148" s="965" t="s">
        <v>579</v>
      </c>
      <c r="C148" s="965" t="s">
        <v>1562</v>
      </c>
      <c r="D148" s="965">
        <v>45547</v>
      </c>
      <c r="E148" s="807">
        <f t="shared" si="98"/>
        <v>45557</v>
      </c>
      <c r="F148" s="807">
        <f t="shared" si="99"/>
        <v>45563</v>
      </c>
      <c r="G148" s="807">
        <f t="shared" si="104"/>
        <v>45568</v>
      </c>
      <c r="I148" s="763">
        <f t="shared" si="101"/>
        <v>45543</v>
      </c>
    </row>
    <row r="149" spans="1:9" s="193" customFormat="1" ht="20.100000000000001" hidden="1" customHeight="1" x14ac:dyDescent="0.2">
      <c r="A149" s="810"/>
      <c r="B149" s="965" t="s">
        <v>586</v>
      </c>
      <c r="C149" s="965" t="s">
        <v>1563</v>
      </c>
      <c r="D149" s="965">
        <v>45549</v>
      </c>
      <c r="E149" s="807">
        <f t="shared" si="98"/>
        <v>45559</v>
      </c>
      <c r="F149" s="807">
        <f t="shared" si="99"/>
        <v>45565</v>
      </c>
      <c r="G149" s="807">
        <f t="shared" si="104"/>
        <v>45570</v>
      </c>
      <c r="I149" s="763">
        <f t="shared" si="101"/>
        <v>45550</v>
      </c>
    </row>
    <row r="150" spans="1:9" s="193" customFormat="1" ht="20.100000000000001" hidden="1" customHeight="1" x14ac:dyDescent="0.2">
      <c r="A150" s="810"/>
      <c r="B150" s="965" t="s">
        <v>591</v>
      </c>
      <c r="C150" s="965" t="s">
        <v>1564</v>
      </c>
      <c r="D150" s="965">
        <v>45567</v>
      </c>
      <c r="E150" s="807">
        <f t="shared" si="98"/>
        <v>45577</v>
      </c>
      <c r="F150" s="886" t="s">
        <v>344</v>
      </c>
      <c r="G150" s="807">
        <f t="shared" si="104"/>
        <v>45588</v>
      </c>
      <c r="I150" s="763">
        <f t="shared" si="101"/>
        <v>45557</v>
      </c>
    </row>
    <row r="151" spans="1:9" s="193" customFormat="1" ht="20.100000000000001" hidden="1" customHeight="1" x14ac:dyDescent="0.2">
      <c r="A151" s="810"/>
      <c r="B151" s="965" t="s">
        <v>584</v>
      </c>
      <c r="C151" s="965" t="s">
        <v>1565</v>
      </c>
      <c r="D151" s="965">
        <v>45570</v>
      </c>
      <c r="E151" s="807">
        <f t="shared" si="98"/>
        <v>45580</v>
      </c>
      <c r="F151" s="807">
        <f t="shared" ref="F151" si="105">D151+16</f>
        <v>45586</v>
      </c>
      <c r="G151" s="807">
        <f t="shared" si="104"/>
        <v>45591</v>
      </c>
      <c r="I151" s="763">
        <f t="shared" si="101"/>
        <v>45564</v>
      </c>
    </row>
    <row r="152" spans="1:9" s="193" customFormat="1" ht="20.100000000000001" hidden="1" customHeight="1" x14ac:dyDescent="0.2">
      <c r="A152" s="810" t="s">
        <v>1566</v>
      </c>
      <c r="B152" s="1042" t="s">
        <v>368</v>
      </c>
      <c r="C152" s="965" t="s">
        <v>1567</v>
      </c>
      <c r="D152" s="805"/>
      <c r="E152" s="859"/>
      <c r="F152" s="859"/>
      <c r="G152" s="859"/>
      <c r="I152" s="763">
        <f t="shared" si="101"/>
        <v>45571</v>
      </c>
    </row>
    <row r="153" spans="1:9" s="193" customFormat="1" ht="20.100000000000001" hidden="1" customHeight="1" x14ac:dyDescent="0.2">
      <c r="A153" s="810" t="s">
        <v>1530</v>
      </c>
      <c r="B153" s="965" t="s">
        <v>1277</v>
      </c>
      <c r="C153" s="965" t="s">
        <v>1568</v>
      </c>
      <c r="D153" s="965">
        <v>45583</v>
      </c>
      <c r="E153" s="807">
        <f t="shared" ref="E153" si="106">D153+10</f>
        <v>45593</v>
      </c>
      <c r="F153" s="807">
        <f t="shared" ref="F153" si="107">D153+16</f>
        <v>45599</v>
      </c>
      <c r="G153" s="807">
        <f t="shared" ref="G153" si="108">D153+21</f>
        <v>45604</v>
      </c>
      <c r="I153" s="763">
        <f t="shared" si="101"/>
        <v>45578</v>
      </c>
    </row>
    <row r="154" spans="1:9" s="193" customFormat="1" ht="20.100000000000001" hidden="1" customHeight="1" x14ac:dyDescent="0.2">
      <c r="A154" s="810" t="s">
        <v>1569</v>
      </c>
      <c r="B154" s="965" t="s">
        <v>1532</v>
      </c>
      <c r="C154" s="965" t="s">
        <v>1570</v>
      </c>
      <c r="D154" s="886" t="s">
        <v>344</v>
      </c>
      <c r="E154" s="859"/>
      <c r="F154" s="859"/>
      <c r="G154" s="859"/>
      <c r="I154" s="763">
        <f t="shared" si="101"/>
        <v>45585</v>
      </c>
    </row>
    <row r="155" spans="1:9" s="193" customFormat="1" ht="20.100000000000001" hidden="1" customHeight="1" x14ac:dyDescent="0.2">
      <c r="A155" s="810" t="s">
        <v>579</v>
      </c>
      <c r="B155" s="965" t="s">
        <v>581</v>
      </c>
      <c r="C155" s="965" t="s">
        <v>1571</v>
      </c>
      <c r="D155" s="965">
        <v>45594</v>
      </c>
      <c r="E155" s="807">
        <f t="shared" ref="E155:E159" si="109">D155+10</f>
        <v>45604</v>
      </c>
      <c r="F155" s="807">
        <f t="shared" ref="F155:F159" si="110">D155+16</f>
        <v>45610</v>
      </c>
      <c r="G155" s="807">
        <f t="shared" ref="G155:G159" si="111">D155+21</f>
        <v>45615</v>
      </c>
      <c r="I155" s="763">
        <f t="shared" si="101"/>
        <v>45592</v>
      </c>
    </row>
    <row r="156" spans="1:9" s="193" customFormat="1" ht="20.100000000000001" hidden="1" customHeight="1" x14ac:dyDescent="0.2">
      <c r="A156" s="810" t="s">
        <v>586</v>
      </c>
      <c r="B156" s="965" t="s">
        <v>579</v>
      </c>
      <c r="C156" s="965" t="s">
        <v>1572</v>
      </c>
      <c r="D156" s="965">
        <v>45598</v>
      </c>
      <c r="E156" s="807">
        <f t="shared" si="109"/>
        <v>45608</v>
      </c>
      <c r="F156" s="807">
        <f t="shared" si="110"/>
        <v>45614</v>
      </c>
      <c r="G156" s="807">
        <f t="shared" si="111"/>
        <v>45619</v>
      </c>
      <c r="I156" s="763">
        <f t="shared" si="101"/>
        <v>45599</v>
      </c>
    </row>
    <row r="157" spans="1:9" s="193" customFormat="1" ht="20.100000000000001" hidden="1" customHeight="1" x14ac:dyDescent="0.2">
      <c r="A157" s="810"/>
      <c r="B157" s="965" t="s">
        <v>591</v>
      </c>
      <c r="C157" s="965" t="s">
        <v>1573</v>
      </c>
      <c r="D157" s="965">
        <v>45605</v>
      </c>
      <c r="E157" s="807">
        <f t="shared" si="109"/>
        <v>45615</v>
      </c>
      <c r="F157" s="807">
        <f t="shared" si="110"/>
        <v>45621</v>
      </c>
      <c r="G157" s="807">
        <f t="shared" si="111"/>
        <v>45626</v>
      </c>
      <c r="I157" s="763">
        <f t="shared" si="101"/>
        <v>45606</v>
      </c>
    </row>
    <row r="158" spans="1:9" s="193" customFormat="1" ht="20.100000000000001" hidden="1" customHeight="1" x14ac:dyDescent="0.2">
      <c r="A158" s="810"/>
      <c r="B158" s="965" t="s">
        <v>584</v>
      </c>
      <c r="C158" s="965" t="s">
        <v>1574</v>
      </c>
      <c r="D158" s="965">
        <v>45616</v>
      </c>
      <c r="E158" s="807">
        <f t="shared" si="109"/>
        <v>45626</v>
      </c>
      <c r="F158" s="807">
        <f t="shared" si="110"/>
        <v>45632</v>
      </c>
      <c r="G158" s="807">
        <f t="shared" si="111"/>
        <v>45637</v>
      </c>
      <c r="I158" s="763">
        <f t="shared" si="101"/>
        <v>45613</v>
      </c>
    </row>
    <row r="159" spans="1:9" s="193" customFormat="1" ht="20.100000000000001" hidden="1" customHeight="1" x14ac:dyDescent="0.2">
      <c r="A159" s="810" t="s">
        <v>1506</v>
      </c>
      <c r="B159" s="965" t="s">
        <v>1528</v>
      </c>
      <c r="C159" s="965" t="s">
        <v>1575</v>
      </c>
      <c r="D159" s="965">
        <v>45623</v>
      </c>
      <c r="E159" s="807">
        <f t="shared" si="109"/>
        <v>45633</v>
      </c>
      <c r="F159" s="807">
        <f t="shared" si="110"/>
        <v>45639</v>
      </c>
      <c r="G159" s="807">
        <f t="shared" si="111"/>
        <v>45644</v>
      </c>
      <c r="I159" s="763">
        <f t="shared" si="101"/>
        <v>45620</v>
      </c>
    </row>
    <row r="160" spans="1:9" s="193" customFormat="1" ht="20.100000000000001" hidden="1" customHeight="1" x14ac:dyDescent="0.2">
      <c r="A160" s="810" t="s">
        <v>1530</v>
      </c>
      <c r="B160" s="965" t="s">
        <v>1277</v>
      </c>
      <c r="C160" s="965" t="s">
        <v>1576</v>
      </c>
      <c r="D160" s="965">
        <v>45632</v>
      </c>
      <c r="E160" s="807">
        <v>45639</v>
      </c>
      <c r="F160" s="807">
        <v>45645</v>
      </c>
      <c r="G160" s="886" t="s">
        <v>344</v>
      </c>
      <c r="I160" s="763">
        <f t="shared" si="101"/>
        <v>45627</v>
      </c>
    </row>
    <row r="161" spans="1:10" s="193" customFormat="1" ht="20.100000000000001" hidden="1" customHeight="1" x14ac:dyDescent="0.2">
      <c r="A161" s="810"/>
      <c r="B161" s="965" t="s">
        <v>1532</v>
      </c>
      <c r="C161" s="965" t="s">
        <v>1577</v>
      </c>
      <c r="D161" s="965">
        <v>45639</v>
      </c>
      <c r="E161" s="807">
        <f t="shared" ref="E161:E166" si="112">D161+10</f>
        <v>45649</v>
      </c>
      <c r="F161" s="807">
        <f t="shared" ref="F161:F166" si="113">D161+16</f>
        <v>45655</v>
      </c>
      <c r="G161" s="807">
        <f t="shared" ref="G161:G166" si="114">D161+21</f>
        <v>45660</v>
      </c>
      <c r="I161" s="763">
        <f t="shared" si="101"/>
        <v>45634</v>
      </c>
    </row>
    <row r="162" spans="1:10" s="193" customFormat="1" ht="20.100000000000001" hidden="1" customHeight="1" x14ac:dyDescent="0.2">
      <c r="A162" s="810" t="s">
        <v>1534</v>
      </c>
      <c r="B162" s="965" t="s">
        <v>1482</v>
      </c>
      <c r="C162" s="965" t="s">
        <v>1578</v>
      </c>
      <c r="D162" s="965">
        <v>45648</v>
      </c>
      <c r="E162" s="807">
        <f t="shared" si="112"/>
        <v>45658</v>
      </c>
      <c r="F162" s="807">
        <f t="shared" si="113"/>
        <v>45664</v>
      </c>
      <c r="G162" s="807">
        <f t="shared" si="114"/>
        <v>45669</v>
      </c>
      <c r="I162" s="763">
        <f t="shared" si="101"/>
        <v>45641</v>
      </c>
    </row>
    <row r="163" spans="1:10" s="193" customFormat="1" ht="20.100000000000001" hidden="1" customHeight="1" x14ac:dyDescent="0.2">
      <c r="A163" s="810" t="s">
        <v>579</v>
      </c>
      <c r="B163" s="965" t="s">
        <v>1509</v>
      </c>
      <c r="C163" s="965" t="s">
        <v>1579</v>
      </c>
      <c r="D163" s="965">
        <v>45653</v>
      </c>
      <c r="E163" s="807">
        <f t="shared" si="112"/>
        <v>45663</v>
      </c>
      <c r="F163" s="807">
        <f t="shared" si="113"/>
        <v>45669</v>
      </c>
      <c r="G163" s="807">
        <f t="shared" si="114"/>
        <v>45674</v>
      </c>
      <c r="I163" s="763">
        <f t="shared" si="101"/>
        <v>45648</v>
      </c>
    </row>
    <row r="164" spans="1:10" s="193" customFormat="1" ht="20.100000000000001" hidden="1" customHeight="1" x14ac:dyDescent="0.2">
      <c r="A164" s="810"/>
      <c r="B164" s="965" t="s">
        <v>591</v>
      </c>
      <c r="C164" s="965" t="s">
        <v>1580</v>
      </c>
      <c r="D164" s="965">
        <v>45654</v>
      </c>
      <c r="E164" s="807">
        <f t="shared" si="112"/>
        <v>45664</v>
      </c>
      <c r="F164" s="807">
        <f t="shared" si="113"/>
        <v>45670</v>
      </c>
      <c r="G164" s="807">
        <f t="shared" si="114"/>
        <v>45675</v>
      </c>
      <c r="I164" s="763">
        <f t="shared" si="101"/>
        <v>45655</v>
      </c>
    </row>
    <row r="165" spans="1:10" s="193" customFormat="1" ht="20.100000000000001" hidden="1" customHeight="1" x14ac:dyDescent="0.2">
      <c r="A165" s="810"/>
      <c r="B165" s="965" t="s">
        <v>584</v>
      </c>
      <c r="C165" s="965" t="s">
        <v>1581</v>
      </c>
      <c r="D165" s="965">
        <v>45661</v>
      </c>
      <c r="E165" s="807">
        <f t="shared" si="112"/>
        <v>45671</v>
      </c>
      <c r="F165" s="807">
        <f t="shared" si="113"/>
        <v>45677</v>
      </c>
      <c r="G165" s="807">
        <f t="shared" si="114"/>
        <v>45682</v>
      </c>
      <c r="I165" s="763">
        <f t="shared" si="101"/>
        <v>45662</v>
      </c>
    </row>
    <row r="166" spans="1:10" s="193" customFormat="1" ht="20.100000000000001" hidden="1" customHeight="1" x14ac:dyDescent="0.2">
      <c r="A166" s="810"/>
      <c r="B166" s="965" t="s">
        <v>1528</v>
      </c>
      <c r="C166" s="965" t="s">
        <v>1582</v>
      </c>
      <c r="D166" s="965">
        <v>45669</v>
      </c>
      <c r="E166" s="807">
        <f t="shared" si="112"/>
        <v>45679</v>
      </c>
      <c r="F166" s="807">
        <f t="shared" si="113"/>
        <v>45685</v>
      </c>
      <c r="G166" s="807">
        <f t="shared" si="114"/>
        <v>45690</v>
      </c>
      <c r="I166" s="763">
        <f t="shared" si="101"/>
        <v>45669</v>
      </c>
    </row>
    <row r="167" spans="1:10" s="193" customFormat="1" ht="20.100000000000001" hidden="1" customHeight="1" x14ac:dyDescent="0.2">
      <c r="A167" s="810" t="s">
        <v>1277</v>
      </c>
      <c r="B167" s="965" t="s">
        <v>1540</v>
      </c>
      <c r="C167" s="965" t="s">
        <v>1583</v>
      </c>
      <c r="D167" s="886" t="s">
        <v>344</v>
      </c>
      <c r="E167" s="807">
        <v>45685</v>
      </c>
      <c r="F167" s="807">
        <v>45691</v>
      </c>
      <c r="G167" s="807">
        <v>45696</v>
      </c>
      <c r="I167" s="763">
        <f t="shared" si="101"/>
        <v>45676</v>
      </c>
    </row>
    <row r="168" spans="1:10" s="193" customFormat="1" ht="20.100000000000001" hidden="1" customHeight="1" x14ac:dyDescent="0.2">
      <c r="A168" s="810"/>
      <c r="B168" s="965" t="s">
        <v>1532</v>
      </c>
      <c r="C168" s="965" t="s">
        <v>1584</v>
      </c>
      <c r="D168" s="965">
        <v>45688</v>
      </c>
      <c r="E168" s="807">
        <f t="shared" ref="E168:E172" si="115">D168+10</f>
        <v>45698</v>
      </c>
      <c r="F168" s="807">
        <f t="shared" ref="F168:F172" si="116">D168+16</f>
        <v>45704</v>
      </c>
      <c r="G168" s="807">
        <f t="shared" ref="G168:G172" si="117">D168+21</f>
        <v>45709</v>
      </c>
      <c r="I168" s="763">
        <f t="shared" si="101"/>
        <v>45683</v>
      </c>
    </row>
    <row r="169" spans="1:10" s="193" customFormat="1" ht="20.100000000000001" hidden="1" customHeight="1" x14ac:dyDescent="0.2">
      <c r="A169" s="810"/>
      <c r="B169" s="965" t="s">
        <v>1482</v>
      </c>
      <c r="C169" s="965" t="s">
        <v>1585</v>
      </c>
      <c r="D169" s="965">
        <v>45695</v>
      </c>
      <c r="E169" s="807">
        <f t="shared" si="115"/>
        <v>45705</v>
      </c>
      <c r="F169" s="807">
        <f t="shared" si="116"/>
        <v>45711</v>
      </c>
      <c r="G169" s="807">
        <f t="shared" si="117"/>
        <v>45716</v>
      </c>
      <c r="I169" s="763">
        <f t="shared" si="101"/>
        <v>45690</v>
      </c>
    </row>
    <row r="170" spans="1:10" s="193" customFormat="1" ht="20.100000000000001" customHeight="1" x14ac:dyDescent="0.2">
      <c r="A170" s="810"/>
      <c r="B170" s="965" t="s">
        <v>1428</v>
      </c>
      <c r="C170" s="965" t="s">
        <v>4299</v>
      </c>
      <c r="D170" s="965">
        <v>45724</v>
      </c>
      <c r="E170" s="807">
        <f t="shared" si="115"/>
        <v>45734</v>
      </c>
      <c r="F170" s="807">
        <f t="shared" si="116"/>
        <v>45740</v>
      </c>
      <c r="G170" s="807">
        <f t="shared" si="117"/>
        <v>45745</v>
      </c>
      <c r="I170" s="763">
        <v>45725</v>
      </c>
    </row>
    <row r="171" spans="1:10" s="193" customFormat="1" ht="20.100000000000001" customHeight="1" x14ac:dyDescent="0.2">
      <c r="A171" s="810"/>
      <c r="B171" s="965" t="s">
        <v>1532</v>
      </c>
      <c r="C171" s="965" t="s">
        <v>4300</v>
      </c>
      <c r="D171" s="965">
        <v>45731</v>
      </c>
      <c r="E171" s="807">
        <f t="shared" si="115"/>
        <v>45741</v>
      </c>
      <c r="F171" s="807">
        <f t="shared" si="116"/>
        <v>45747</v>
      </c>
      <c r="G171" s="807">
        <f t="shared" si="117"/>
        <v>45752</v>
      </c>
      <c r="I171" s="763">
        <f t="shared" si="101"/>
        <v>45732</v>
      </c>
    </row>
    <row r="172" spans="1:10" s="193" customFormat="1" ht="20.100000000000001" customHeight="1" x14ac:dyDescent="0.2">
      <c r="A172" s="810"/>
      <c r="B172" s="965" t="s">
        <v>1482</v>
      </c>
      <c r="C172" s="965" t="s">
        <v>4301</v>
      </c>
      <c r="D172" s="965">
        <v>45738</v>
      </c>
      <c r="E172" s="807">
        <f t="shared" si="115"/>
        <v>45748</v>
      </c>
      <c r="F172" s="807">
        <f t="shared" si="116"/>
        <v>45754</v>
      </c>
      <c r="G172" s="807">
        <f t="shared" si="117"/>
        <v>45759</v>
      </c>
      <c r="I172" s="763">
        <f t="shared" si="101"/>
        <v>45739</v>
      </c>
    </row>
    <row r="173" spans="1:10" s="193" customFormat="1" ht="20.100000000000001" customHeight="1" x14ac:dyDescent="0.2">
      <c r="A173" s="810"/>
      <c r="B173" s="965" t="s">
        <v>1509</v>
      </c>
      <c r="C173" s="965" t="s">
        <v>4302</v>
      </c>
      <c r="D173" s="965">
        <v>45745</v>
      </c>
      <c r="E173" s="763">
        <f>D173+10</f>
        <v>45755</v>
      </c>
      <c r="F173" s="763">
        <f>D173+16</f>
        <v>45761</v>
      </c>
      <c r="G173" s="763">
        <f>D173+21</f>
        <v>45766</v>
      </c>
      <c r="H173" s="331"/>
      <c r="I173" s="763">
        <f>I172+7</f>
        <v>45746</v>
      </c>
      <c r="J173" s="331"/>
    </row>
    <row r="174" spans="1:10" s="193" customFormat="1" ht="20.100000000000001" customHeight="1" x14ac:dyDescent="0.2">
      <c r="A174" s="810"/>
      <c r="B174" s="965" t="s">
        <v>591</v>
      </c>
      <c r="C174" s="965" t="s">
        <v>4427</v>
      </c>
      <c r="D174" s="965">
        <v>45752</v>
      </c>
      <c r="E174" s="763">
        <f>D174+10</f>
        <v>45762</v>
      </c>
      <c r="F174" s="763">
        <f>D174+16</f>
        <v>45768</v>
      </c>
      <c r="G174" s="763">
        <f>D174+21</f>
        <v>45773</v>
      </c>
      <c r="H174" s="331"/>
      <c r="I174" s="763">
        <f>I173+7</f>
        <v>45753</v>
      </c>
      <c r="J174" s="331"/>
    </row>
    <row r="175" spans="1:10" s="193" customFormat="1" ht="20.100000000000001" customHeight="1" x14ac:dyDescent="0.2">
      <c r="A175" s="810"/>
      <c r="B175" s="965" t="s">
        <v>1277</v>
      </c>
      <c r="C175" s="965" t="s">
        <v>4428</v>
      </c>
      <c r="D175" s="965">
        <v>45759</v>
      </c>
      <c r="E175" s="763">
        <f>D175+10</f>
        <v>45769</v>
      </c>
      <c r="F175" s="763">
        <f>D175+16</f>
        <v>45775</v>
      </c>
      <c r="G175" s="763">
        <f>D175+21</f>
        <v>45780</v>
      </c>
      <c r="H175" s="331"/>
      <c r="I175" s="763">
        <f>I174+7</f>
        <v>45760</v>
      </c>
      <c r="J175" s="331"/>
    </row>
    <row r="176" spans="1:10" s="193" customFormat="1" ht="20.100000000000001" customHeight="1" x14ac:dyDescent="0.2">
      <c r="A176" s="810"/>
      <c r="B176" s="965" t="s">
        <v>584</v>
      </c>
      <c r="C176" s="965" t="s">
        <v>4429</v>
      </c>
      <c r="D176" s="965">
        <v>45766</v>
      </c>
      <c r="E176" s="763">
        <f>D176+10</f>
        <v>45776</v>
      </c>
      <c r="F176" s="763">
        <f>D176+16</f>
        <v>45782</v>
      </c>
      <c r="G176" s="763">
        <f>D176+21</f>
        <v>45787</v>
      </c>
      <c r="H176" s="331"/>
      <c r="I176" s="763">
        <f>I175+7</f>
        <v>45767</v>
      </c>
      <c r="J176" s="331"/>
    </row>
    <row r="177" spans="1:12" s="193" customFormat="1" ht="20.100000000000001" customHeight="1" x14ac:dyDescent="0.2">
      <c r="A177" s="810"/>
      <c r="B177" s="965" t="s">
        <v>1428</v>
      </c>
      <c r="C177" s="965" t="s">
        <v>4430</v>
      </c>
      <c r="D177" s="965">
        <v>45773</v>
      </c>
      <c r="E177" s="763">
        <f>D177+10</f>
        <v>45783</v>
      </c>
      <c r="F177" s="763">
        <f>D177+16</f>
        <v>45789</v>
      </c>
      <c r="G177" s="763">
        <f>D177+21</f>
        <v>45794</v>
      </c>
      <c r="H177" s="331"/>
      <c r="I177" s="763">
        <f>I176+7</f>
        <v>45774</v>
      </c>
      <c r="J177" s="331"/>
    </row>
    <row r="178" spans="1:12" s="193" customFormat="1" ht="18" customHeight="1" x14ac:dyDescent="0.2">
      <c r="A178" s="810"/>
      <c r="B178" s="195" t="s">
        <v>1304</v>
      </c>
      <c r="C178" s="806"/>
      <c r="D178" s="757"/>
      <c r="E178" s="806"/>
      <c r="F178" s="806"/>
      <c r="G178" s="806"/>
      <c r="H178" s="806"/>
      <c r="J178" s="774"/>
    </row>
    <row r="179" spans="1:12" s="149" customFormat="1" ht="18" customHeight="1" x14ac:dyDescent="0.2">
      <c r="A179" s="810"/>
      <c r="B179" s="425"/>
      <c r="C179" s="155"/>
      <c r="D179" s="162"/>
      <c r="E179" s="155"/>
      <c r="F179" s="155"/>
      <c r="G179" s="155"/>
      <c r="H179" s="155"/>
      <c r="J179" s="493"/>
    </row>
    <row r="180" spans="1:12" s="149" customFormat="1" ht="18" customHeight="1" x14ac:dyDescent="0.2">
      <c r="A180" s="810"/>
      <c r="B180" s="425"/>
      <c r="C180" s="155"/>
      <c r="D180" s="162"/>
      <c r="E180" s="155"/>
      <c r="F180" s="155"/>
      <c r="G180" s="155"/>
      <c r="H180" s="155"/>
      <c r="J180" s="493"/>
    </row>
    <row r="181" spans="1:12" ht="18" customHeight="1" thickBot="1" x14ac:dyDescent="0.25">
      <c r="B181" s="3"/>
      <c r="C181" s="9"/>
      <c r="D181" s="9"/>
      <c r="E181" s="9"/>
    </row>
    <row r="182" spans="1:12" s="147" customFormat="1" ht="18.75" customHeight="1" x14ac:dyDescent="0.2">
      <c r="A182" s="869"/>
      <c r="B182" s="776"/>
      <c r="C182" s="777"/>
      <c r="D182" s="778"/>
      <c r="E182" s="779"/>
      <c r="F182" s="780"/>
      <c r="G182" s="781"/>
      <c r="H182" s="782"/>
      <c r="I182" s="757"/>
      <c r="J182" s="145"/>
      <c r="K182" s="145"/>
      <c r="L182" s="145"/>
    </row>
    <row r="183" spans="1:12" s="147" customFormat="1" ht="18.75" customHeight="1" x14ac:dyDescent="0.2">
      <c r="A183" s="869"/>
      <c r="B183" s="783" t="s">
        <v>447</v>
      </c>
      <c r="C183" s="145"/>
      <c r="D183" s="147" t="s">
        <v>448</v>
      </c>
      <c r="G183" s="147" t="s">
        <v>449</v>
      </c>
      <c r="H183" s="784"/>
      <c r="J183" s="145"/>
      <c r="K183" s="145"/>
      <c r="L183" s="145"/>
    </row>
    <row r="184" spans="1:12" s="147" customFormat="1" ht="18.75" customHeight="1" x14ac:dyDescent="0.2">
      <c r="A184" s="869"/>
      <c r="B184" s="785" t="s">
        <v>450</v>
      </c>
      <c r="C184" s="786" t="s">
        <v>451</v>
      </c>
      <c r="D184" s="133" t="s">
        <v>452</v>
      </c>
      <c r="F184" s="786" t="s">
        <v>453</v>
      </c>
      <c r="G184" s="145" t="s">
        <v>454</v>
      </c>
      <c r="H184" s="787" t="s">
        <v>455</v>
      </c>
      <c r="J184" s="145"/>
      <c r="K184" s="145"/>
      <c r="L184" s="145"/>
    </row>
    <row r="185" spans="1:12" s="147" customFormat="1" ht="18.75" customHeight="1" x14ac:dyDescent="0.2">
      <c r="A185" s="869"/>
      <c r="B185" s="785" t="s">
        <v>456</v>
      </c>
      <c r="C185" s="786" t="s">
        <v>457</v>
      </c>
      <c r="D185" s="133" t="s">
        <v>458</v>
      </c>
      <c r="E185" s="148" t="s">
        <v>459</v>
      </c>
      <c r="F185" s="790" t="s">
        <v>460</v>
      </c>
      <c r="G185" s="145" t="s">
        <v>461</v>
      </c>
      <c r="H185" s="787" t="s">
        <v>462</v>
      </c>
      <c r="J185" s="145"/>
      <c r="K185" s="145"/>
      <c r="L185" s="145"/>
    </row>
    <row r="186" spans="1:12" s="147" customFormat="1" ht="18.75" customHeight="1" x14ac:dyDescent="0.2">
      <c r="A186" s="869"/>
      <c r="B186" s="788" t="s">
        <v>463</v>
      </c>
      <c r="C186" s="789" t="s">
        <v>464</v>
      </c>
      <c r="D186" s="133" t="s">
        <v>465</v>
      </c>
      <c r="E186" s="148" t="s">
        <v>466</v>
      </c>
      <c r="F186" s="790" t="s">
        <v>467</v>
      </c>
      <c r="G186" s="591" t="s">
        <v>468</v>
      </c>
      <c r="H186" s="791" t="s">
        <v>469</v>
      </c>
      <c r="J186" s="145"/>
      <c r="K186" s="145"/>
      <c r="L186" s="145"/>
    </row>
    <row r="187" spans="1:12" s="147" customFormat="1" ht="18.75" customHeight="1" x14ac:dyDescent="0.2">
      <c r="A187" s="869"/>
      <c r="B187" s="788" t="s">
        <v>470</v>
      </c>
      <c r="C187" s="789" t="s">
        <v>471</v>
      </c>
      <c r="D187" s="133" t="s">
        <v>472</v>
      </c>
      <c r="E187" s="148" t="s">
        <v>473</v>
      </c>
      <c r="F187" s="790" t="s">
        <v>474</v>
      </c>
      <c r="G187" s="591" t="s">
        <v>475</v>
      </c>
      <c r="H187" s="791" t="s">
        <v>476</v>
      </c>
      <c r="J187" s="145"/>
      <c r="K187" s="145"/>
      <c r="L187" s="145"/>
    </row>
    <row r="188" spans="1:12" s="147" customFormat="1" ht="18.75" customHeight="1" x14ac:dyDescent="0.2">
      <c r="A188" s="869"/>
      <c r="B188" s="788" t="s">
        <v>477</v>
      </c>
      <c r="C188" s="789" t="s">
        <v>478</v>
      </c>
      <c r="D188" s="133" t="s">
        <v>479</v>
      </c>
      <c r="E188" s="148" t="s">
        <v>480</v>
      </c>
      <c r="F188" s="790" t="s">
        <v>481</v>
      </c>
      <c r="G188" s="591" t="s">
        <v>482</v>
      </c>
      <c r="H188" s="791" t="s">
        <v>483</v>
      </c>
      <c r="J188" s="145"/>
      <c r="K188" s="145"/>
      <c r="L188" s="145"/>
    </row>
    <row r="189" spans="1:12" s="147" customFormat="1" ht="18.75" customHeight="1" x14ac:dyDescent="0.2">
      <c r="A189" s="869"/>
      <c r="B189" s="788" t="s">
        <v>484</v>
      </c>
      <c r="C189" s="789" t="s">
        <v>485</v>
      </c>
      <c r="D189" s="133" t="s">
        <v>486</v>
      </c>
      <c r="E189" s="148" t="s">
        <v>487</v>
      </c>
      <c r="F189" s="790" t="s">
        <v>488</v>
      </c>
      <c r="G189" s="591" t="s">
        <v>489</v>
      </c>
      <c r="H189" s="791" t="s">
        <v>490</v>
      </c>
      <c r="J189" s="145"/>
      <c r="K189" s="145"/>
      <c r="L189" s="145"/>
    </row>
    <row r="190" spans="1:12" s="147" customFormat="1" ht="18.75" customHeight="1" x14ac:dyDescent="0.2">
      <c r="A190" s="869"/>
      <c r="B190" s="788" t="s">
        <v>491</v>
      </c>
      <c r="C190" s="789" t="s">
        <v>492</v>
      </c>
      <c r="D190" s="133" t="s">
        <v>493</v>
      </c>
      <c r="E190" s="148" t="s">
        <v>494</v>
      </c>
      <c r="F190" s="744" t="s">
        <v>495</v>
      </c>
      <c r="G190" s="591" t="s">
        <v>496</v>
      </c>
      <c r="H190" s="792" t="s">
        <v>497</v>
      </c>
      <c r="J190" s="145"/>
      <c r="K190" s="145"/>
      <c r="L190" s="145"/>
    </row>
    <row r="191" spans="1:12" s="147" customFormat="1" ht="18.75" customHeight="1" x14ac:dyDescent="0.2">
      <c r="A191" s="869"/>
      <c r="B191" s="788" t="s">
        <v>498</v>
      </c>
      <c r="C191" s="789" t="s">
        <v>499</v>
      </c>
      <c r="D191" s="133"/>
      <c r="E191" s="145"/>
      <c r="F191" s="591"/>
      <c r="H191" s="793"/>
      <c r="J191" s="145"/>
      <c r="K191" s="145"/>
      <c r="L191" s="145"/>
    </row>
    <row r="192" spans="1:12" s="147" customFormat="1" ht="18.75" customHeight="1" thickBot="1" x14ac:dyDescent="0.25">
      <c r="A192" s="869"/>
      <c r="B192" s="794"/>
      <c r="C192" s="795"/>
      <c r="D192" s="795"/>
      <c r="E192" s="796"/>
      <c r="F192" s="796"/>
      <c r="G192" s="796"/>
      <c r="H192" s="797"/>
      <c r="I192" s="145"/>
      <c r="J192" s="145"/>
      <c r="K192" s="145"/>
      <c r="L192" s="145"/>
    </row>
    <row r="193" spans="1:12" s="147" customFormat="1" ht="18.75" customHeight="1" x14ac:dyDescent="0.2">
      <c r="A193" s="869"/>
      <c r="B193" s="11"/>
      <c r="C193" s="11"/>
      <c r="D193" s="11"/>
      <c r="E193" s="145"/>
      <c r="F193" s="145"/>
      <c r="G193" s="145"/>
      <c r="H193" s="11"/>
      <c r="I193" s="145"/>
      <c r="J193" s="145"/>
      <c r="K193" s="145"/>
      <c r="L193" s="145"/>
    </row>
  </sheetData>
  <mergeCells count="12">
    <mergeCell ref="B125:C125"/>
    <mergeCell ref="D125:D126"/>
    <mergeCell ref="D74:D75"/>
    <mergeCell ref="B4:F4"/>
    <mergeCell ref="B2:F2"/>
    <mergeCell ref="E15:F15"/>
    <mergeCell ref="D8:D9"/>
    <mergeCell ref="B74:C74"/>
    <mergeCell ref="B8:C8"/>
    <mergeCell ref="E40:F40"/>
    <mergeCell ref="B6:G6"/>
    <mergeCell ref="B72:G72"/>
  </mergeCells>
  <phoneticPr fontId="81" type="noConversion"/>
  <hyperlinks>
    <hyperlink ref="H2" location="HOME!Print_Area" display="HOME" xr:uid="{FF8ECA58-D7DD-4971-A407-55A1ECF132D5}"/>
    <hyperlink ref="H184" r:id="rId1" xr:uid="{690A476B-BCFA-4E83-94B0-8C7E1526E5A6}"/>
    <hyperlink ref="C184" r:id="rId2" xr:uid="{80717582-CA24-494C-903D-4AA65D649028}"/>
    <hyperlink ref="H189" r:id="rId3" xr:uid="{7C670505-6ACD-44AA-9A9F-2132EA11CB73}"/>
    <hyperlink ref="H188" r:id="rId4" xr:uid="{53D2AAE1-F003-45CE-A554-6E861DF4CAFA}"/>
    <hyperlink ref="C188" r:id="rId5" xr:uid="{CAE20415-E937-4E24-A859-3229AD2135CF}"/>
    <hyperlink ref="C189" r:id="rId6" xr:uid="{C2780B14-3FBA-43FF-8387-96DE610FF699}"/>
    <hyperlink ref="C186" r:id="rId7" xr:uid="{693C520D-F700-418B-BF58-CC34F3488979}"/>
    <hyperlink ref="C185" r:id="rId8" xr:uid="{156C8258-24FA-4C60-98C8-BE6DBB05046E}"/>
    <hyperlink ref="C191" r:id="rId9" xr:uid="{D993A32B-CFC7-42B4-95B5-A993BCD3D367}"/>
    <hyperlink ref="H187" r:id="rId10" xr:uid="{66DA5C9E-3EFD-45AF-81E5-496FBDB1C90A}"/>
    <hyperlink ref="H190" r:id="rId11" xr:uid="{E0945944-DF06-491C-A4BF-AF0296E2B94E}"/>
    <hyperlink ref="C187" r:id="rId12" xr:uid="{3EED6EBF-8EE7-4D4D-91D6-2F2A27A9B4C8}"/>
    <hyperlink ref="F184" r:id="rId13" xr:uid="{006D9EDD-2C69-46E5-854A-302AC0221111}"/>
    <hyperlink ref="F189" r:id="rId14" xr:uid="{B4572574-F0B9-414E-9052-4900534D9330}"/>
    <hyperlink ref="F185" r:id="rId15" xr:uid="{74DB461B-8DBF-43EB-AAEC-58C41C44B4B2}"/>
    <hyperlink ref="F186" r:id="rId16" xr:uid="{4D831325-5118-41F2-8E7D-D0EA6FE074C1}"/>
    <hyperlink ref="F187" r:id="rId17" xr:uid="{3D557FA6-A8B8-4632-9FB0-D6B6BCBA4905}"/>
    <hyperlink ref="F188" r:id="rId18" xr:uid="{9E115E78-C5BC-4777-A9D9-FC52C158DF1B}"/>
    <hyperlink ref="H185" r:id="rId19" xr:uid="{32E348C7-8E81-48D4-AD6B-5C78827D8BAE}"/>
    <hyperlink ref="H186" r:id="rId20" xr:uid="{AC1984EA-5309-45CC-8D06-A8A1E87E449E}"/>
    <hyperlink ref="F190" r:id="rId21" xr:uid="{B00741DB-4EED-44DB-AAE8-071134108E32}"/>
  </hyperlinks>
  <pageMargins left="0.35433070866141736" right="0.70866141732283472" top="0.74803149606299213" bottom="0.74803149606299213" header="0.31496062992125984" footer="0.31496062992125984"/>
  <pageSetup paperSize="9" scale="41" orientation="landscape" r:id="rId22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49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29" t="s">
        <v>116</v>
      </c>
      <c r="C2" s="1129"/>
      <c r="D2" s="1129"/>
      <c r="E2" s="1129"/>
      <c r="F2" s="1129"/>
      <c r="H2" s="990" t="s">
        <v>304</v>
      </c>
    </row>
    <row r="3" spans="1:9" ht="15.75" customHeight="1" thickBot="1" x14ac:dyDescent="0.25"/>
    <row r="4" spans="1:9" ht="30" customHeight="1" thickBot="1" x14ac:dyDescent="0.25">
      <c r="B4" s="1130" t="s">
        <v>121</v>
      </c>
      <c r="C4" s="1131"/>
      <c r="D4" s="1131"/>
      <c r="E4" s="1131"/>
      <c r="F4" s="1132"/>
    </row>
    <row r="5" spans="1:9" ht="20.100000000000001" customHeight="1" x14ac:dyDescent="0.2">
      <c r="B5" s="1133"/>
      <c r="C5" s="1133"/>
      <c r="D5" s="1133"/>
      <c r="E5" s="1133"/>
      <c r="F5" s="1133"/>
    </row>
    <row r="6" spans="1:9" ht="20.100000000000001" customHeight="1" x14ac:dyDescent="0.2">
      <c r="B6" s="1134" t="s">
        <v>305</v>
      </c>
      <c r="C6" s="1134"/>
      <c r="D6" s="1134"/>
      <c r="E6" s="1134"/>
      <c r="F6" s="1134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4"/>
      <c r="B8" s="1135" t="s">
        <v>1589</v>
      </c>
      <c r="C8" s="1136"/>
      <c r="D8" s="1137" t="s">
        <v>306</v>
      </c>
      <c r="E8" s="950" t="s">
        <v>307</v>
      </c>
      <c r="F8" s="953" t="s">
        <v>308</v>
      </c>
      <c r="G8" s="331"/>
      <c r="H8" s="889" t="s">
        <v>309</v>
      </c>
      <c r="I8" s="1"/>
    </row>
    <row r="9" spans="1:9" ht="20.100000000000001" customHeight="1" x14ac:dyDescent="0.2">
      <c r="A9" s="824"/>
      <c r="B9" s="953" t="s">
        <v>310</v>
      </c>
      <c r="C9" s="953" t="s">
        <v>311</v>
      </c>
      <c r="D9" s="1138"/>
      <c r="E9" s="949" t="s">
        <v>253</v>
      </c>
      <c r="F9" s="949" t="s">
        <v>159</v>
      </c>
      <c r="G9" s="331"/>
      <c r="H9" s="952" t="s">
        <v>312</v>
      </c>
      <c r="I9" s="952" t="s">
        <v>313</v>
      </c>
    </row>
    <row r="10" spans="1:9" ht="15.75" hidden="1" customHeight="1" x14ac:dyDescent="0.2">
      <c r="A10" s="824"/>
      <c r="B10" s="815" t="s">
        <v>314</v>
      </c>
      <c r="C10" s="822" t="s">
        <v>315</v>
      </c>
      <c r="D10" s="763">
        <v>45309</v>
      </c>
      <c r="E10" s="823"/>
      <c r="F10" s="763">
        <f t="shared" ref="F10:F15" si="0">D10+3</f>
        <v>45312</v>
      </c>
      <c r="G10" s="331"/>
      <c r="H10" s="763">
        <v>45305</v>
      </c>
      <c r="I10" s="155"/>
    </row>
    <row r="11" spans="1:9" ht="15.75" hidden="1" customHeight="1" x14ac:dyDescent="0.2">
      <c r="A11" s="824"/>
      <c r="B11" s="815" t="s">
        <v>316</v>
      </c>
      <c r="C11" s="822" t="s">
        <v>317</v>
      </c>
      <c r="D11" s="763">
        <v>45313</v>
      </c>
      <c r="E11" s="823"/>
      <c r="F11" s="763">
        <f t="shared" si="0"/>
        <v>45316</v>
      </c>
      <c r="G11" s="331"/>
      <c r="H11" s="763">
        <f t="shared" ref="H11:H62" si="1">H10+7</f>
        <v>45312</v>
      </c>
      <c r="I11" s="155"/>
    </row>
    <row r="12" spans="1:9" ht="15.75" hidden="1" customHeight="1" x14ac:dyDescent="0.2">
      <c r="A12" s="824"/>
      <c r="B12" s="815" t="s">
        <v>318</v>
      </c>
      <c r="C12" s="822" t="s">
        <v>319</v>
      </c>
      <c r="D12" s="763">
        <v>45318</v>
      </c>
      <c r="E12" s="763">
        <f>D12+2</f>
        <v>45320</v>
      </c>
      <c r="F12" s="763">
        <f t="shared" si="0"/>
        <v>45321</v>
      </c>
      <c r="G12" s="331"/>
      <c r="H12" s="763">
        <f t="shared" si="1"/>
        <v>45319</v>
      </c>
      <c r="I12" s="155"/>
    </row>
    <row r="13" spans="1:9" ht="17.25" hidden="1" customHeight="1" x14ac:dyDescent="0.2">
      <c r="A13" s="824"/>
      <c r="B13" s="815" t="s">
        <v>320</v>
      </c>
      <c r="C13" s="822" t="s">
        <v>321</v>
      </c>
      <c r="D13" s="763">
        <v>45327</v>
      </c>
      <c r="E13" s="763">
        <f t="shared" ref="E13:E25" si="2">D13+2</f>
        <v>45329</v>
      </c>
      <c r="F13" s="763">
        <f t="shared" si="0"/>
        <v>45330</v>
      </c>
      <c r="G13" s="331"/>
      <c r="H13" s="763">
        <v>45326</v>
      </c>
      <c r="I13" s="155"/>
    </row>
    <row r="14" spans="1:9" ht="17.25" hidden="1" customHeight="1" x14ac:dyDescent="0.2">
      <c r="A14" s="824"/>
      <c r="B14" s="815" t="s">
        <v>322</v>
      </c>
      <c r="C14" s="822" t="s">
        <v>323</v>
      </c>
      <c r="D14" s="763">
        <v>45334</v>
      </c>
      <c r="E14" s="763">
        <f t="shared" si="2"/>
        <v>45336</v>
      </c>
      <c r="F14" s="763">
        <f t="shared" si="0"/>
        <v>45337</v>
      </c>
      <c r="G14" s="331"/>
      <c r="H14" s="763">
        <f t="shared" si="1"/>
        <v>45333</v>
      </c>
      <c r="I14" s="155"/>
    </row>
    <row r="15" spans="1:9" ht="17.25" hidden="1" customHeight="1" x14ac:dyDescent="0.2">
      <c r="A15" s="824" t="s">
        <v>324</v>
      </c>
      <c r="B15" s="815" t="s">
        <v>325</v>
      </c>
      <c r="C15" s="822" t="s">
        <v>326</v>
      </c>
      <c r="D15" s="763">
        <v>45339</v>
      </c>
      <c r="E15" s="763">
        <f t="shared" si="2"/>
        <v>45341</v>
      </c>
      <c r="F15" s="763">
        <f t="shared" si="0"/>
        <v>45342</v>
      </c>
      <c r="G15" s="331"/>
      <c r="H15" s="763">
        <f t="shared" si="1"/>
        <v>45340</v>
      </c>
      <c r="I15" s="155"/>
    </row>
    <row r="16" spans="1:9" ht="17.25" hidden="1" customHeight="1" x14ac:dyDescent="0.2">
      <c r="A16" s="824" t="s">
        <v>327</v>
      </c>
      <c r="B16" s="815" t="s">
        <v>328</v>
      </c>
      <c r="C16" s="822" t="s">
        <v>329</v>
      </c>
      <c r="D16" s="763">
        <v>45346</v>
      </c>
      <c r="E16" s="763">
        <f t="shared" si="2"/>
        <v>45348</v>
      </c>
      <c r="F16" s="763">
        <f t="shared" ref="F16" si="3">D16+3</f>
        <v>45349</v>
      </c>
      <c r="G16" s="331"/>
      <c r="H16" s="763">
        <f t="shared" si="1"/>
        <v>45347</v>
      </c>
      <c r="I16" s="155"/>
    </row>
    <row r="17" spans="1:9" ht="17.25" hidden="1" customHeight="1" x14ac:dyDescent="0.2">
      <c r="A17" s="824"/>
      <c r="B17" s="815" t="s">
        <v>316</v>
      </c>
      <c r="C17" s="822" t="s">
        <v>330</v>
      </c>
      <c r="D17" s="763">
        <v>45354</v>
      </c>
      <c r="E17" s="763">
        <f t="shared" si="2"/>
        <v>45356</v>
      </c>
      <c r="F17" s="763">
        <f t="shared" ref="F17" si="4">D17+3</f>
        <v>45357</v>
      </c>
      <c r="G17" s="331"/>
      <c r="H17" s="763">
        <f t="shared" si="1"/>
        <v>45354</v>
      </c>
      <c r="I17" s="155"/>
    </row>
    <row r="18" spans="1:9" ht="17.25" hidden="1" customHeight="1" x14ac:dyDescent="0.2">
      <c r="A18" s="824"/>
      <c r="B18" s="815" t="s">
        <v>318</v>
      </c>
      <c r="C18" s="822" t="s">
        <v>331</v>
      </c>
      <c r="D18" s="763">
        <v>45361</v>
      </c>
      <c r="E18" s="763">
        <f t="shared" si="2"/>
        <v>45363</v>
      </c>
      <c r="F18" s="763">
        <f t="shared" ref="F18" si="5">D18+3</f>
        <v>45364</v>
      </c>
      <c r="G18" s="331"/>
      <c r="H18" s="763">
        <f t="shared" si="1"/>
        <v>45361</v>
      </c>
      <c r="I18" s="155"/>
    </row>
    <row r="19" spans="1:9" ht="17.25" hidden="1" customHeight="1" x14ac:dyDescent="0.2">
      <c r="A19" s="824"/>
      <c r="B19" s="911" t="s">
        <v>320</v>
      </c>
      <c r="C19" s="910" t="s">
        <v>332</v>
      </c>
      <c r="D19" s="763">
        <v>45369</v>
      </c>
      <c r="E19" s="763">
        <f t="shared" si="2"/>
        <v>45371</v>
      </c>
      <c r="F19" s="763">
        <f t="shared" ref="F19" si="6">D19+3</f>
        <v>45372</v>
      </c>
      <c r="G19" s="331"/>
      <c r="H19" s="763">
        <f t="shared" si="1"/>
        <v>45368</v>
      </c>
      <c r="I19" s="155"/>
    </row>
    <row r="20" spans="1:9" ht="17.25" hidden="1" customHeight="1" x14ac:dyDescent="0.2">
      <c r="A20" s="824"/>
      <c r="B20" s="911" t="s">
        <v>322</v>
      </c>
      <c r="C20" s="910" t="s">
        <v>333</v>
      </c>
      <c r="D20" s="763">
        <v>45377</v>
      </c>
      <c r="E20" s="763">
        <f t="shared" si="2"/>
        <v>45379</v>
      </c>
      <c r="F20" s="763">
        <f t="shared" ref="F20" si="7">D20+3</f>
        <v>45380</v>
      </c>
      <c r="G20" s="331"/>
      <c r="H20" s="763">
        <f t="shared" si="1"/>
        <v>45375</v>
      </c>
      <c r="I20" s="155"/>
    </row>
    <row r="21" spans="1:9" ht="17.25" hidden="1" customHeight="1" x14ac:dyDescent="0.2">
      <c r="A21" s="824"/>
      <c r="B21" s="911" t="s">
        <v>334</v>
      </c>
      <c r="C21" s="910" t="s">
        <v>335</v>
      </c>
      <c r="D21" s="763">
        <v>45382</v>
      </c>
      <c r="E21" s="763">
        <f t="shared" si="2"/>
        <v>45384</v>
      </c>
      <c r="F21" s="763">
        <f t="shared" ref="F21" si="8">D21+3</f>
        <v>45385</v>
      </c>
      <c r="G21" s="331"/>
      <c r="H21" s="763">
        <f t="shared" si="1"/>
        <v>45382</v>
      </c>
      <c r="I21" s="155"/>
    </row>
    <row r="22" spans="1:9" ht="17.25" hidden="1" customHeight="1" x14ac:dyDescent="0.2">
      <c r="A22" s="824"/>
      <c r="B22" s="972" t="s">
        <v>328</v>
      </c>
      <c r="C22" s="965" t="s">
        <v>336</v>
      </c>
      <c r="D22" s="965">
        <v>45390</v>
      </c>
      <c r="E22" s="763">
        <f t="shared" si="2"/>
        <v>45392</v>
      </c>
      <c r="F22" s="763">
        <f t="shared" ref="F22:F23" si="9">D22+3</f>
        <v>45393</v>
      </c>
      <c r="G22" s="331"/>
      <c r="H22" s="763">
        <f t="shared" si="1"/>
        <v>45389</v>
      </c>
      <c r="I22" s="155"/>
    </row>
    <row r="23" spans="1:9" ht="17.25" hidden="1" customHeight="1" x14ac:dyDescent="0.2">
      <c r="A23" s="824"/>
      <c r="B23" s="972" t="s">
        <v>316</v>
      </c>
      <c r="C23" s="965" t="s">
        <v>337</v>
      </c>
      <c r="D23" s="965">
        <v>45396</v>
      </c>
      <c r="E23" s="763">
        <f t="shared" si="2"/>
        <v>45398</v>
      </c>
      <c r="F23" s="763">
        <f t="shared" si="9"/>
        <v>45399</v>
      </c>
      <c r="G23" s="331"/>
      <c r="H23" s="763">
        <f t="shared" si="1"/>
        <v>45396</v>
      </c>
      <c r="I23" s="155"/>
    </row>
    <row r="24" spans="1:9" ht="17.25" hidden="1" customHeight="1" x14ac:dyDescent="0.2">
      <c r="A24" s="824"/>
      <c r="B24" s="972" t="s">
        <v>318</v>
      </c>
      <c r="C24" s="965" t="s">
        <v>338</v>
      </c>
      <c r="D24" s="965">
        <v>45408</v>
      </c>
      <c r="E24" s="763">
        <f t="shared" si="2"/>
        <v>45410</v>
      </c>
      <c r="F24" s="763">
        <f t="shared" ref="F24" si="10">D24+3</f>
        <v>45411</v>
      </c>
      <c r="G24" s="331"/>
      <c r="H24" s="763">
        <f t="shared" si="1"/>
        <v>45403</v>
      </c>
      <c r="I24" s="155"/>
    </row>
    <row r="25" spans="1:9" ht="17.25" hidden="1" customHeight="1" x14ac:dyDescent="0.2">
      <c r="A25" s="824"/>
      <c r="B25" s="972" t="s">
        <v>320</v>
      </c>
      <c r="C25" s="965" t="s">
        <v>339</v>
      </c>
      <c r="D25" s="965">
        <v>45415</v>
      </c>
      <c r="E25" s="763">
        <f t="shared" si="2"/>
        <v>45417</v>
      </c>
      <c r="F25" s="763">
        <f t="shared" ref="F25" si="11">D25+3</f>
        <v>45418</v>
      </c>
      <c r="G25" s="331"/>
      <c r="H25" s="763">
        <f t="shared" si="1"/>
        <v>45410</v>
      </c>
      <c r="I25" s="750"/>
    </row>
    <row r="26" spans="1:9" ht="17.25" hidden="1" customHeight="1" x14ac:dyDescent="0.2">
      <c r="A26" s="824" t="s">
        <v>340</v>
      </c>
      <c r="B26" s="972" t="s">
        <v>334</v>
      </c>
      <c r="C26" s="965" t="s">
        <v>341</v>
      </c>
      <c r="D26" s="965">
        <v>45420</v>
      </c>
      <c r="E26" s="763">
        <f>D26+2</f>
        <v>45422</v>
      </c>
      <c r="F26" s="763">
        <f>D26+3</f>
        <v>45423</v>
      </c>
      <c r="G26" s="331"/>
      <c r="H26" s="763">
        <f t="shared" si="1"/>
        <v>45417</v>
      </c>
      <c r="I26" s="155"/>
    </row>
    <row r="27" spans="1:9" ht="17.25" hidden="1" customHeight="1" x14ac:dyDescent="0.2">
      <c r="A27" s="824"/>
      <c r="B27" s="972" t="s">
        <v>322</v>
      </c>
      <c r="C27" s="965" t="s">
        <v>342</v>
      </c>
      <c r="D27" s="965">
        <v>45426</v>
      </c>
      <c r="E27" s="763">
        <f t="shared" ref="E27:E31" si="12">D27+2</f>
        <v>45428</v>
      </c>
      <c r="F27" s="763">
        <f t="shared" ref="F27:F30" si="13">D27+3</f>
        <v>45429</v>
      </c>
      <c r="G27" s="331"/>
      <c r="H27" s="763">
        <f t="shared" si="1"/>
        <v>45424</v>
      </c>
      <c r="I27" s="750"/>
    </row>
    <row r="28" spans="1:9" ht="17.25" hidden="1" customHeight="1" x14ac:dyDescent="0.2">
      <c r="A28" s="824"/>
      <c r="B28" s="1042" t="s">
        <v>328</v>
      </c>
      <c r="C28" s="965" t="s">
        <v>343</v>
      </c>
      <c r="D28" s="965">
        <v>45436</v>
      </c>
      <c r="E28" s="763">
        <f t="shared" si="12"/>
        <v>45438</v>
      </c>
      <c r="F28" s="886" t="s">
        <v>344</v>
      </c>
      <c r="G28" s="331"/>
      <c r="H28" s="763">
        <f t="shared" si="1"/>
        <v>45431</v>
      </c>
      <c r="I28" s="155"/>
    </row>
    <row r="29" spans="1:9" ht="17.25" hidden="1" customHeight="1" x14ac:dyDescent="0.2">
      <c r="A29" s="824" t="s">
        <v>345</v>
      </c>
      <c r="B29" s="965" t="s">
        <v>334</v>
      </c>
      <c r="C29" s="965" t="s">
        <v>346</v>
      </c>
      <c r="D29" s="965">
        <v>45446</v>
      </c>
      <c r="E29" s="763">
        <f t="shared" si="12"/>
        <v>45448</v>
      </c>
      <c r="F29" s="886" t="s">
        <v>344</v>
      </c>
      <c r="G29" s="331"/>
      <c r="H29" s="763">
        <f t="shared" si="1"/>
        <v>45438</v>
      </c>
      <c r="I29" s="155"/>
    </row>
    <row r="30" spans="1:9" ht="17.25" hidden="1" customHeight="1" x14ac:dyDescent="0.2">
      <c r="A30" s="824" t="s">
        <v>347</v>
      </c>
      <c r="B30" s="965" t="s">
        <v>316</v>
      </c>
      <c r="C30" s="965" t="s">
        <v>348</v>
      </c>
      <c r="D30" s="965">
        <v>45450</v>
      </c>
      <c r="E30" s="763">
        <f t="shared" si="12"/>
        <v>45452</v>
      </c>
      <c r="F30" s="763">
        <f t="shared" si="13"/>
        <v>45453</v>
      </c>
      <c r="G30" s="331"/>
      <c r="H30" s="763">
        <f t="shared" si="1"/>
        <v>45445</v>
      </c>
      <c r="I30" s="155"/>
    </row>
    <row r="31" spans="1:9" ht="17.25" hidden="1" customHeight="1" x14ac:dyDescent="0.2">
      <c r="A31" s="824" t="s">
        <v>320</v>
      </c>
      <c r="B31" s="965" t="s">
        <v>349</v>
      </c>
      <c r="C31" s="965" t="s">
        <v>350</v>
      </c>
      <c r="D31" s="965">
        <v>45460</v>
      </c>
      <c r="E31" s="763">
        <f t="shared" si="12"/>
        <v>45462</v>
      </c>
      <c r="F31" s="886" t="s">
        <v>344</v>
      </c>
      <c r="G31" s="331"/>
      <c r="H31" s="763">
        <f t="shared" si="1"/>
        <v>45452</v>
      </c>
      <c r="I31" s="750"/>
    </row>
    <row r="32" spans="1:9" ht="17.25" hidden="1" customHeight="1" x14ac:dyDescent="0.2">
      <c r="A32" s="824" t="s">
        <v>351</v>
      </c>
      <c r="B32" s="1079" t="s">
        <v>320</v>
      </c>
      <c r="C32" s="965" t="s">
        <v>352</v>
      </c>
      <c r="D32" s="965">
        <v>45464</v>
      </c>
      <c r="E32" s="763">
        <f>D32+2</f>
        <v>45466</v>
      </c>
      <c r="F32" s="886" t="s">
        <v>344</v>
      </c>
      <c r="G32" s="331"/>
      <c r="H32" s="763">
        <f t="shared" si="1"/>
        <v>45459</v>
      </c>
      <c r="I32" s="155"/>
    </row>
    <row r="33" spans="1:9" ht="17.25" hidden="1" customHeight="1" x14ac:dyDescent="0.2">
      <c r="A33" s="824" t="s">
        <v>322</v>
      </c>
      <c r="B33" s="1079" t="s">
        <v>328</v>
      </c>
      <c r="C33" s="965" t="s">
        <v>353</v>
      </c>
      <c r="D33" s="965">
        <v>45473</v>
      </c>
      <c r="E33" s="763">
        <f t="shared" ref="E33:E37" si="14">D33+2</f>
        <v>45475</v>
      </c>
      <c r="F33" s="886" t="s">
        <v>344</v>
      </c>
      <c r="G33" s="331"/>
      <c r="H33" s="763">
        <f t="shared" si="1"/>
        <v>45466</v>
      </c>
      <c r="I33" s="1021">
        <f>WEEKNUM(H33)</f>
        <v>26</v>
      </c>
    </row>
    <row r="34" spans="1:9" ht="17.25" hidden="1" customHeight="1" x14ac:dyDescent="0.2">
      <c r="A34" s="824" t="s">
        <v>328</v>
      </c>
      <c r="B34" s="965" t="s">
        <v>322</v>
      </c>
      <c r="C34" s="965" t="s">
        <v>354</v>
      </c>
      <c r="D34" s="965">
        <v>45475</v>
      </c>
      <c r="E34" s="763">
        <f t="shared" si="14"/>
        <v>45477</v>
      </c>
      <c r="F34" s="763">
        <f t="shared" ref="F34:F38" si="15">D34+3</f>
        <v>45478</v>
      </c>
      <c r="G34" s="331"/>
      <c r="H34" s="763">
        <f t="shared" si="1"/>
        <v>45473</v>
      </c>
      <c r="I34" s="1021">
        <f t="shared" ref="I34:I41" si="16">WEEKNUM(H34)</f>
        <v>27</v>
      </c>
    </row>
    <row r="35" spans="1:9" ht="17.25" hidden="1" customHeight="1" x14ac:dyDescent="0.2">
      <c r="A35" s="824"/>
      <c r="B35" s="965" t="s">
        <v>334</v>
      </c>
      <c r="C35" s="965" t="s">
        <v>355</v>
      </c>
      <c r="D35" s="965">
        <v>45484</v>
      </c>
      <c r="E35" s="763">
        <f t="shared" si="14"/>
        <v>45486</v>
      </c>
      <c r="F35" s="763">
        <f t="shared" si="15"/>
        <v>45487</v>
      </c>
      <c r="G35" s="331"/>
      <c r="H35" s="763">
        <f t="shared" si="1"/>
        <v>45480</v>
      </c>
      <c r="I35" s="1021">
        <f t="shared" si="16"/>
        <v>28</v>
      </c>
    </row>
    <row r="36" spans="1:9" ht="17.25" hidden="1" customHeight="1" x14ac:dyDescent="0.2">
      <c r="A36" s="824"/>
      <c r="B36" s="965" t="s">
        <v>356</v>
      </c>
      <c r="C36" s="965" t="s">
        <v>357</v>
      </c>
      <c r="D36" s="965">
        <v>45489</v>
      </c>
      <c r="E36" s="763">
        <f t="shared" si="14"/>
        <v>45491</v>
      </c>
      <c r="F36" s="763">
        <f t="shared" si="15"/>
        <v>45492</v>
      </c>
      <c r="G36" s="331"/>
      <c r="H36" s="763">
        <f t="shared" si="1"/>
        <v>45487</v>
      </c>
      <c r="I36" s="1021">
        <f t="shared" si="16"/>
        <v>29</v>
      </c>
    </row>
    <row r="37" spans="1:9" ht="17.25" hidden="1" customHeight="1" x14ac:dyDescent="0.2">
      <c r="A37" s="824"/>
      <c r="B37" s="965" t="s">
        <v>349</v>
      </c>
      <c r="C37" s="965" t="s">
        <v>358</v>
      </c>
      <c r="D37" s="965">
        <v>45493</v>
      </c>
      <c r="E37" s="763">
        <f t="shared" si="14"/>
        <v>45495</v>
      </c>
      <c r="F37" s="763">
        <f t="shared" si="15"/>
        <v>45496</v>
      </c>
      <c r="G37" s="331"/>
      <c r="H37" s="763">
        <f t="shared" si="1"/>
        <v>45494</v>
      </c>
      <c r="I37" s="1021">
        <f t="shared" si="16"/>
        <v>30</v>
      </c>
    </row>
    <row r="38" spans="1:9" ht="17.25" hidden="1" customHeight="1" x14ac:dyDescent="0.2">
      <c r="A38" s="824"/>
      <c r="B38" s="965" t="s">
        <v>320</v>
      </c>
      <c r="C38" s="965" t="s">
        <v>359</v>
      </c>
      <c r="D38" s="965">
        <v>45506</v>
      </c>
      <c r="E38" s="763">
        <f>D38+2</f>
        <v>45508</v>
      </c>
      <c r="F38" s="763">
        <f t="shared" si="15"/>
        <v>45509</v>
      </c>
      <c r="G38" s="331"/>
      <c r="H38" s="763">
        <f t="shared" si="1"/>
        <v>45501</v>
      </c>
      <c r="I38" s="1021">
        <f t="shared" si="16"/>
        <v>31</v>
      </c>
    </row>
    <row r="39" spans="1:9" ht="17.25" hidden="1" customHeight="1" x14ac:dyDescent="0.2">
      <c r="A39" s="824"/>
      <c r="B39" s="965" t="s">
        <v>360</v>
      </c>
      <c r="C39" s="965" t="s">
        <v>361</v>
      </c>
      <c r="D39" s="965">
        <v>45510</v>
      </c>
      <c r="E39" s="763">
        <f t="shared" ref="E39:E40" si="17">D39+2</f>
        <v>45512</v>
      </c>
      <c r="F39" s="763">
        <f t="shared" ref="F39:F44" si="18">D39+3</f>
        <v>45513</v>
      </c>
      <c r="G39" s="331"/>
      <c r="H39" s="763">
        <f t="shared" si="1"/>
        <v>45508</v>
      </c>
      <c r="I39" s="1021">
        <f t="shared" si="16"/>
        <v>32</v>
      </c>
    </row>
    <row r="40" spans="1:9" ht="17.25" hidden="1" customHeight="1" x14ac:dyDescent="0.2">
      <c r="A40" s="824"/>
      <c r="B40" s="965" t="s">
        <v>334</v>
      </c>
      <c r="C40" s="965" t="s">
        <v>362</v>
      </c>
      <c r="D40" s="965">
        <v>45515</v>
      </c>
      <c r="E40" s="763">
        <f t="shared" si="17"/>
        <v>45517</v>
      </c>
      <c r="F40" s="763">
        <f t="shared" si="18"/>
        <v>45518</v>
      </c>
      <c r="G40" s="331"/>
      <c r="H40" s="763">
        <f t="shared" si="1"/>
        <v>45515</v>
      </c>
      <c r="I40" s="1021">
        <f t="shared" si="16"/>
        <v>33</v>
      </c>
    </row>
    <row r="41" spans="1:9" ht="17.25" hidden="1" customHeight="1" x14ac:dyDescent="0.2">
      <c r="A41" s="824" t="s">
        <v>322</v>
      </c>
      <c r="B41" s="965" t="s">
        <v>322</v>
      </c>
      <c r="C41" s="965" t="s">
        <v>363</v>
      </c>
      <c r="D41" s="965">
        <v>45531</v>
      </c>
      <c r="E41" s="763">
        <f>D41+2</f>
        <v>45533</v>
      </c>
      <c r="F41" s="886" t="s">
        <v>344</v>
      </c>
      <c r="G41" s="331"/>
      <c r="H41" s="763">
        <f t="shared" si="1"/>
        <v>45522</v>
      </c>
      <c r="I41" s="1021">
        <f t="shared" si="16"/>
        <v>34</v>
      </c>
    </row>
    <row r="42" spans="1:9" ht="17.25" hidden="1" customHeight="1" x14ac:dyDescent="0.2">
      <c r="A42" s="824" t="s">
        <v>356</v>
      </c>
      <c r="B42" s="965" t="s">
        <v>349</v>
      </c>
      <c r="C42" s="965" t="s">
        <v>364</v>
      </c>
      <c r="D42" s="965">
        <v>45533</v>
      </c>
      <c r="E42" s="763">
        <f t="shared" ref="E42:E43" si="19">D42+2</f>
        <v>45535</v>
      </c>
      <c r="F42" s="763">
        <f t="shared" si="18"/>
        <v>45536</v>
      </c>
      <c r="G42" s="331"/>
      <c r="H42" s="763">
        <f t="shared" si="1"/>
        <v>45529</v>
      </c>
      <c r="I42" s="1021">
        <f t="shared" ref="I42:I47" si="20">WEEKNUM(H42)</f>
        <v>35</v>
      </c>
    </row>
    <row r="43" spans="1:9" ht="17.25" hidden="1" customHeight="1" x14ac:dyDescent="0.2">
      <c r="A43" s="824" t="s">
        <v>349</v>
      </c>
      <c r="B43" s="965" t="s">
        <v>356</v>
      </c>
      <c r="C43" s="965" t="s">
        <v>365</v>
      </c>
      <c r="D43" s="965">
        <v>45536</v>
      </c>
      <c r="E43" s="763">
        <f t="shared" si="19"/>
        <v>45538</v>
      </c>
      <c r="F43" s="763">
        <f t="shared" si="18"/>
        <v>45539</v>
      </c>
      <c r="G43" s="331"/>
      <c r="H43" s="763">
        <f t="shared" si="1"/>
        <v>45536</v>
      </c>
      <c r="I43" s="1021">
        <f t="shared" si="20"/>
        <v>36</v>
      </c>
    </row>
    <row r="44" spans="1:9" ht="17.25" hidden="1" customHeight="1" x14ac:dyDescent="0.2">
      <c r="A44" s="824"/>
      <c r="B44" s="965" t="s">
        <v>320</v>
      </c>
      <c r="C44" s="965" t="s">
        <v>366</v>
      </c>
      <c r="D44" s="965">
        <v>45557</v>
      </c>
      <c r="E44" s="763">
        <f>D44+2</f>
        <v>45559</v>
      </c>
      <c r="F44" s="763">
        <f t="shared" si="18"/>
        <v>45560</v>
      </c>
      <c r="G44" s="331"/>
      <c r="H44" s="763">
        <f t="shared" si="1"/>
        <v>45543</v>
      </c>
      <c r="I44" s="1021">
        <f t="shared" si="20"/>
        <v>37</v>
      </c>
    </row>
    <row r="45" spans="1:9" ht="17.25" hidden="1" customHeight="1" x14ac:dyDescent="0.2">
      <c r="A45" s="824"/>
      <c r="B45" s="965" t="s">
        <v>360</v>
      </c>
      <c r="C45" s="965" t="s">
        <v>367</v>
      </c>
      <c r="D45" s="965">
        <v>45553</v>
      </c>
      <c r="E45" s="763">
        <f t="shared" ref="E45" si="21">D45+2</f>
        <v>45555</v>
      </c>
      <c r="F45" s="763">
        <f t="shared" ref="F45:F50" si="22">D45+3</f>
        <v>45556</v>
      </c>
      <c r="G45" s="331"/>
      <c r="H45" s="763">
        <f t="shared" si="1"/>
        <v>45550</v>
      </c>
      <c r="I45" s="1021">
        <f t="shared" si="20"/>
        <v>38</v>
      </c>
    </row>
    <row r="46" spans="1:9" ht="17.25" hidden="1" customHeight="1" x14ac:dyDescent="0.2">
      <c r="A46" s="824" t="s">
        <v>334</v>
      </c>
      <c r="B46" s="1042" t="s">
        <v>368</v>
      </c>
      <c r="C46" s="965" t="s">
        <v>369</v>
      </c>
      <c r="D46" s="805"/>
      <c r="E46" s="805"/>
      <c r="F46" s="805"/>
      <c r="G46" s="331"/>
      <c r="H46" s="763">
        <f t="shared" si="1"/>
        <v>45557</v>
      </c>
      <c r="I46" s="1021">
        <f t="shared" si="20"/>
        <v>39</v>
      </c>
    </row>
    <row r="47" spans="1:9" ht="17.25" hidden="1" customHeight="1" x14ac:dyDescent="0.2">
      <c r="A47" s="824"/>
      <c r="B47" s="965" t="s">
        <v>322</v>
      </c>
      <c r="C47" s="965" t="s">
        <v>370</v>
      </c>
      <c r="D47" s="965">
        <v>45572</v>
      </c>
      <c r="E47" s="763">
        <f>D47+2</f>
        <v>45574</v>
      </c>
      <c r="F47" s="886" t="s">
        <v>344</v>
      </c>
      <c r="G47" s="331"/>
      <c r="H47" s="763">
        <v>45564</v>
      </c>
      <c r="I47" s="1021">
        <f t="shared" si="20"/>
        <v>40</v>
      </c>
    </row>
    <row r="48" spans="1:9" ht="17.25" hidden="1" customHeight="1" x14ac:dyDescent="0.2">
      <c r="A48" s="824"/>
      <c r="B48" s="1042" t="s">
        <v>368</v>
      </c>
      <c r="C48" s="965" t="s">
        <v>371</v>
      </c>
      <c r="D48" s="805">
        <v>45575</v>
      </c>
      <c r="E48" s="805">
        <f t="shared" ref="E48:E49" si="23">D48+2</f>
        <v>45577</v>
      </c>
      <c r="F48" s="805">
        <f t="shared" si="22"/>
        <v>45578</v>
      </c>
      <c r="G48" s="331"/>
      <c r="H48" s="763">
        <f t="shared" si="1"/>
        <v>45571</v>
      </c>
      <c r="I48" s="1021">
        <f t="shared" ref="I48:I53" si="24">WEEKNUM(H48)</f>
        <v>41</v>
      </c>
    </row>
    <row r="49" spans="1:9" ht="17.25" hidden="1" customHeight="1" x14ac:dyDescent="0.2">
      <c r="A49" s="824" t="s">
        <v>372</v>
      </c>
      <c r="B49" s="965" t="s">
        <v>320</v>
      </c>
      <c r="C49" s="965" t="s">
        <v>373</v>
      </c>
      <c r="D49" s="965">
        <v>45577</v>
      </c>
      <c r="E49" s="763">
        <f t="shared" si="23"/>
        <v>45579</v>
      </c>
      <c r="F49" s="763">
        <f t="shared" si="22"/>
        <v>45580</v>
      </c>
      <c r="G49" s="331"/>
      <c r="H49" s="763">
        <f t="shared" si="1"/>
        <v>45578</v>
      </c>
      <c r="I49" s="1021">
        <f t="shared" si="24"/>
        <v>42</v>
      </c>
    </row>
    <row r="50" spans="1:9" ht="17.25" hidden="1" customHeight="1" x14ac:dyDescent="0.2">
      <c r="A50" s="824" t="s">
        <v>320</v>
      </c>
      <c r="B50" s="965" t="s">
        <v>372</v>
      </c>
      <c r="C50" s="965" t="s">
        <v>374</v>
      </c>
      <c r="D50" s="965">
        <v>45588</v>
      </c>
      <c r="E50" s="763">
        <f>D50+2</f>
        <v>45590</v>
      </c>
      <c r="F50" s="763">
        <f t="shared" si="22"/>
        <v>45591</v>
      </c>
      <c r="G50" s="331"/>
      <c r="H50" s="763">
        <f t="shared" si="1"/>
        <v>45585</v>
      </c>
      <c r="I50" s="1021">
        <f t="shared" si="24"/>
        <v>43</v>
      </c>
    </row>
    <row r="51" spans="1:9" ht="17.25" hidden="1" customHeight="1" x14ac:dyDescent="0.2">
      <c r="A51" s="824" t="s">
        <v>375</v>
      </c>
      <c r="B51" s="965" t="s">
        <v>322</v>
      </c>
      <c r="C51" s="965" t="s">
        <v>376</v>
      </c>
      <c r="D51" s="965">
        <v>45594</v>
      </c>
      <c r="E51" s="886" t="s">
        <v>344</v>
      </c>
      <c r="F51" s="763">
        <v>45595</v>
      </c>
      <c r="G51" s="331"/>
      <c r="H51" s="763">
        <f t="shared" si="1"/>
        <v>45592</v>
      </c>
      <c r="I51" s="1021">
        <f t="shared" si="24"/>
        <v>44</v>
      </c>
    </row>
    <row r="52" spans="1:9" ht="17.25" hidden="1" customHeight="1" x14ac:dyDescent="0.2">
      <c r="A52" s="824" t="s">
        <v>377</v>
      </c>
      <c r="B52" s="965" t="s">
        <v>360</v>
      </c>
      <c r="C52" s="965" t="s">
        <v>378</v>
      </c>
      <c r="D52" s="965">
        <v>45604</v>
      </c>
      <c r="E52" s="763">
        <f t="shared" ref="E52" si="25">D52+2</f>
        <v>45606</v>
      </c>
      <c r="F52" s="763">
        <f t="shared" ref="F52:F56" si="26">D52+3</f>
        <v>45607</v>
      </c>
      <c r="G52" s="331"/>
      <c r="H52" s="763">
        <f t="shared" si="1"/>
        <v>45599</v>
      </c>
      <c r="I52" s="1021">
        <f t="shared" si="24"/>
        <v>45</v>
      </c>
    </row>
    <row r="53" spans="1:9" ht="17.25" hidden="1" customHeight="1" x14ac:dyDescent="0.2">
      <c r="A53" s="824" t="s">
        <v>349</v>
      </c>
      <c r="B53" s="965" t="s">
        <v>316</v>
      </c>
      <c r="C53" s="965" t="s">
        <v>379</v>
      </c>
      <c r="D53" s="965">
        <v>45605</v>
      </c>
      <c r="E53" s="763">
        <f>D53+2</f>
        <v>45607</v>
      </c>
      <c r="F53" s="763">
        <f t="shared" si="26"/>
        <v>45608</v>
      </c>
      <c r="G53" s="331"/>
      <c r="H53" s="763">
        <f t="shared" si="1"/>
        <v>45606</v>
      </c>
      <c r="I53" s="1021">
        <f t="shared" si="24"/>
        <v>46</v>
      </c>
    </row>
    <row r="54" spans="1:9" ht="20.100000000000001" hidden="1" customHeight="1" x14ac:dyDescent="0.2">
      <c r="A54" s="824" t="s">
        <v>380</v>
      </c>
      <c r="B54" s="965" t="s">
        <v>381</v>
      </c>
      <c r="C54" s="965" t="s">
        <v>382</v>
      </c>
      <c r="D54" s="965">
        <v>45619</v>
      </c>
      <c r="E54" s="763">
        <f t="shared" ref="E54" si="27">D54+2</f>
        <v>45621</v>
      </c>
      <c r="F54" s="763">
        <f t="shared" si="26"/>
        <v>45622</v>
      </c>
      <c r="G54" s="331"/>
      <c r="H54" s="763">
        <f t="shared" si="1"/>
        <v>45613</v>
      </c>
      <c r="I54" s="1021">
        <f t="shared" ref="I54:I56" si="28">WEEKNUM(H54)</f>
        <v>47</v>
      </c>
    </row>
    <row r="55" spans="1:9" ht="20.100000000000001" hidden="1" customHeight="1" x14ac:dyDescent="0.2">
      <c r="A55" s="824" t="s">
        <v>372</v>
      </c>
      <c r="B55" s="965" t="s">
        <v>320</v>
      </c>
      <c r="C55" s="965" t="s">
        <v>383</v>
      </c>
      <c r="D55" s="886" t="s">
        <v>344</v>
      </c>
      <c r="E55" s="805"/>
      <c r="F55" s="805"/>
      <c r="G55" s="331"/>
      <c r="H55" s="763">
        <f t="shared" si="1"/>
        <v>45620</v>
      </c>
      <c r="I55" s="1021">
        <f t="shared" si="28"/>
        <v>48</v>
      </c>
    </row>
    <row r="56" spans="1:9" ht="20.100000000000001" hidden="1" customHeight="1" x14ac:dyDescent="0.2">
      <c r="A56" s="824" t="s">
        <v>320</v>
      </c>
      <c r="B56" s="965" t="s">
        <v>372</v>
      </c>
      <c r="C56" s="965" t="s">
        <v>384</v>
      </c>
      <c r="D56" s="965">
        <v>45632</v>
      </c>
      <c r="E56" s="763">
        <f>D56+2</f>
        <v>45634</v>
      </c>
      <c r="F56" s="763">
        <f t="shared" si="26"/>
        <v>45635</v>
      </c>
      <c r="G56" s="331"/>
      <c r="H56" s="763">
        <f t="shared" si="1"/>
        <v>45627</v>
      </c>
      <c r="I56" s="1021">
        <f t="shared" si="28"/>
        <v>49</v>
      </c>
    </row>
    <row r="57" spans="1:9" ht="20.100000000000001" hidden="1" customHeight="1" x14ac:dyDescent="0.2">
      <c r="A57" s="824" t="s">
        <v>322</v>
      </c>
      <c r="B57" s="965" t="s">
        <v>360</v>
      </c>
      <c r="C57" s="965" t="s">
        <v>385</v>
      </c>
      <c r="D57" s="886" t="s">
        <v>344</v>
      </c>
      <c r="E57" s="805"/>
      <c r="F57" s="805"/>
      <c r="G57" s="331"/>
      <c r="H57" s="763">
        <f t="shared" si="1"/>
        <v>45634</v>
      </c>
      <c r="I57" s="1021">
        <f t="shared" ref="I57:I62" si="29">WEEKNUM(H57)</f>
        <v>50</v>
      </c>
    </row>
    <row r="58" spans="1:9" ht="20.100000000000001" hidden="1" customHeight="1" x14ac:dyDescent="0.2">
      <c r="A58" s="824" t="s">
        <v>360</v>
      </c>
      <c r="B58" s="965" t="s">
        <v>322</v>
      </c>
      <c r="C58" s="965" t="s">
        <v>386</v>
      </c>
      <c r="D58" s="965">
        <v>45644</v>
      </c>
      <c r="E58" s="763">
        <f t="shared" ref="E58" si="30">D58+2</f>
        <v>45646</v>
      </c>
      <c r="F58" s="763">
        <f t="shared" ref="F58:F61" si="31">D58+3</f>
        <v>45647</v>
      </c>
      <c r="G58" s="331"/>
      <c r="H58" s="763">
        <f t="shared" si="1"/>
        <v>45641</v>
      </c>
      <c r="I58" s="1021">
        <f t="shared" si="29"/>
        <v>51</v>
      </c>
    </row>
    <row r="59" spans="1:9" ht="20.100000000000001" hidden="1" customHeight="1" x14ac:dyDescent="0.2">
      <c r="A59" s="824"/>
      <c r="B59" s="965" t="s">
        <v>316</v>
      </c>
      <c r="C59" s="965" t="s">
        <v>1590</v>
      </c>
      <c r="D59" s="886" t="s">
        <v>344</v>
      </c>
      <c r="E59" s="805"/>
      <c r="F59" s="805"/>
      <c r="G59" s="331"/>
      <c r="H59" s="763">
        <f t="shared" si="1"/>
        <v>45648</v>
      </c>
      <c r="I59" s="1021">
        <f t="shared" si="29"/>
        <v>52</v>
      </c>
    </row>
    <row r="60" spans="1:9" ht="20.100000000000001" hidden="1" customHeight="1" x14ac:dyDescent="0.2">
      <c r="A60" s="824" t="s">
        <v>381</v>
      </c>
      <c r="B60" s="965" t="s">
        <v>320</v>
      </c>
      <c r="C60" s="965" t="s">
        <v>1591</v>
      </c>
      <c r="D60" s="965">
        <v>45661</v>
      </c>
      <c r="E60" s="763">
        <f t="shared" ref="E60:E61" si="32">D60+2</f>
        <v>45663</v>
      </c>
      <c r="F60" s="763">
        <f t="shared" si="31"/>
        <v>45664</v>
      </c>
      <c r="G60" s="331"/>
      <c r="H60" s="763">
        <f t="shared" si="1"/>
        <v>45655</v>
      </c>
      <c r="I60" s="1021">
        <f t="shared" si="29"/>
        <v>53</v>
      </c>
    </row>
    <row r="61" spans="1:9" ht="20.100000000000001" customHeight="1" x14ac:dyDescent="0.2">
      <c r="A61" s="824"/>
      <c r="B61" s="965" t="s">
        <v>381</v>
      </c>
      <c r="C61" s="965" t="s">
        <v>1592</v>
      </c>
      <c r="D61" s="965">
        <v>45667</v>
      </c>
      <c r="E61" s="763">
        <f t="shared" si="32"/>
        <v>45669</v>
      </c>
      <c r="F61" s="763">
        <f t="shared" si="31"/>
        <v>45670</v>
      </c>
      <c r="G61" s="331"/>
      <c r="H61" s="763">
        <f t="shared" si="1"/>
        <v>45662</v>
      </c>
      <c r="I61" s="1021">
        <f t="shared" si="29"/>
        <v>2</v>
      </c>
    </row>
    <row r="62" spans="1:9" ht="20.100000000000001" customHeight="1" x14ac:dyDescent="0.2">
      <c r="A62" s="824"/>
      <c r="B62" s="965" t="s">
        <v>372</v>
      </c>
      <c r="C62" s="965" t="s">
        <v>1593</v>
      </c>
      <c r="D62" s="886" t="s">
        <v>344</v>
      </c>
      <c r="E62" s="805"/>
      <c r="F62" s="805"/>
      <c r="G62" s="331"/>
      <c r="H62" s="763">
        <f t="shared" si="1"/>
        <v>45669</v>
      </c>
      <c r="I62" s="1021">
        <f t="shared" si="29"/>
        <v>3</v>
      </c>
    </row>
    <row r="63" spans="1:9" ht="15.75" customHeight="1" x14ac:dyDescent="0.25">
      <c r="B63" s="164"/>
      <c r="C63" s="155"/>
      <c r="D63" s="738"/>
      <c r="E63" s="739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4" t="s">
        <v>393</v>
      </c>
      <c r="C65" s="1134"/>
      <c r="D65" s="1134"/>
      <c r="E65" s="1134"/>
      <c r="F65" s="1134"/>
      <c r="G65" s="217"/>
      <c r="H65" s="217"/>
      <c r="I65" s="217"/>
    </row>
    <row r="66" spans="1:17" ht="15.75" customHeight="1" x14ac:dyDescent="0.2">
      <c r="B66" s="164"/>
      <c r="C66" s="155"/>
      <c r="D66" s="1164"/>
      <c r="E66" s="1164"/>
      <c r="F66" s="1164"/>
      <c r="G66" s="1164"/>
      <c r="H66" s="1164"/>
      <c r="I66" s="1164"/>
      <c r="J66" s="1164"/>
      <c r="K66" s="1164"/>
      <c r="L66" s="1164"/>
      <c r="M66" s="1164"/>
      <c r="N66" s="750"/>
    </row>
    <row r="67" spans="1:17" ht="30" customHeight="1" x14ac:dyDescent="0.2">
      <c r="A67" s="824"/>
      <c r="B67" s="1135" t="s">
        <v>121</v>
      </c>
      <c r="C67" s="1136"/>
      <c r="D67" s="1137" t="s">
        <v>306</v>
      </c>
      <c r="E67" s="960" t="s">
        <v>212</v>
      </c>
      <c r="F67" s="953" t="s">
        <v>152</v>
      </c>
      <c r="G67" s="953" t="s">
        <v>228</v>
      </c>
      <c r="H67" s="950" t="s">
        <v>184</v>
      </c>
      <c r="I67" s="953" t="s">
        <v>192</v>
      </c>
      <c r="J67" s="953" t="s">
        <v>293</v>
      </c>
      <c r="K67" s="953" t="s">
        <v>204</v>
      </c>
      <c r="L67" s="953" t="s">
        <v>1018</v>
      </c>
      <c r="M67" s="953" t="s">
        <v>1594</v>
      </c>
      <c r="N67" s="953" t="s">
        <v>181</v>
      </c>
      <c r="O67" s="331"/>
      <c r="P67" s="889" t="s">
        <v>394</v>
      </c>
    </row>
    <row r="68" spans="1:17" ht="20.100000000000001" customHeight="1" x14ac:dyDescent="0.2">
      <c r="A68" s="824"/>
      <c r="B68" s="953" t="s">
        <v>310</v>
      </c>
      <c r="C68" s="953" t="s">
        <v>311</v>
      </c>
      <c r="D68" s="1138"/>
      <c r="E68" s="949" t="s">
        <v>159</v>
      </c>
      <c r="F68" s="949" t="s">
        <v>154</v>
      </c>
      <c r="G68" s="949" t="s">
        <v>395</v>
      </c>
      <c r="H68" s="949" t="s">
        <v>210</v>
      </c>
      <c r="I68" s="949" t="s">
        <v>186</v>
      </c>
      <c r="J68" s="949" t="s">
        <v>396</v>
      </c>
      <c r="K68" s="949" t="s">
        <v>298</v>
      </c>
      <c r="L68" s="949" t="s">
        <v>233</v>
      </c>
      <c r="M68" s="949" t="s">
        <v>177</v>
      </c>
      <c r="N68" s="949" t="s">
        <v>182</v>
      </c>
      <c r="O68" s="331"/>
      <c r="P68" s="952" t="s">
        <v>312</v>
      </c>
      <c r="Q68" s="952" t="s">
        <v>398</v>
      </c>
    </row>
    <row r="69" spans="1:17" ht="17.25" hidden="1" customHeight="1" x14ac:dyDescent="0.2">
      <c r="A69" s="824"/>
      <c r="B69" s="972" t="s">
        <v>334</v>
      </c>
      <c r="C69" s="965" t="s">
        <v>399</v>
      </c>
      <c r="D69" s="965">
        <v>45393</v>
      </c>
      <c r="E69" s="1139" t="s">
        <v>344</v>
      </c>
      <c r="F69" s="1140"/>
      <c r="G69" s="1140"/>
      <c r="H69" s="1140"/>
      <c r="I69" s="1140"/>
      <c r="J69" s="1140"/>
      <c r="K69" s="1140"/>
      <c r="L69" s="1141"/>
      <c r="M69" s="763">
        <f t="shared" ref="M69:N69" si="33">D69+25</f>
        <v>45418</v>
      </c>
      <c r="N69" s="763" t="e">
        <f t="shared" si="33"/>
        <v>#VALUE!</v>
      </c>
      <c r="O69" s="331"/>
      <c r="P69" s="763">
        <v>45387</v>
      </c>
    </row>
    <row r="70" spans="1:17" ht="17.25" hidden="1" customHeight="1" x14ac:dyDescent="0.2">
      <c r="A70" s="824"/>
      <c r="B70" s="972" t="s">
        <v>328</v>
      </c>
      <c r="C70" s="965" t="s">
        <v>400</v>
      </c>
      <c r="D70" s="965">
        <v>45400</v>
      </c>
      <c r="E70" s="763">
        <f t="shared" ref="E70:E72" si="34">D70+3</f>
        <v>45403</v>
      </c>
      <c r="F70" s="1139" t="s">
        <v>344</v>
      </c>
      <c r="G70" s="1140"/>
      <c r="H70" s="1140"/>
      <c r="I70" s="1140"/>
      <c r="J70" s="1140"/>
      <c r="K70" s="1141"/>
      <c r="L70" s="763">
        <f t="shared" ref="L70:L72" si="35">D70+23</f>
        <v>45423</v>
      </c>
      <c r="M70" s="763">
        <f t="shared" ref="M70:N72" si="36">D70+25</f>
        <v>45425</v>
      </c>
      <c r="N70" s="763">
        <f t="shared" si="36"/>
        <v>45428</v>
      </c>
      <c r="O70" s="331"/>
      <c r="P70" s="763">
        <f t="shared" ref="P70:P110" si="37">P69+7</f>
        <v>45394</v>
      </c>
    </row>
    <row r="71" spans="1:17" ht="17.25" hidden="1" customHeight="1" x14ac:dyDescent="0.2">
      <c r="A71" s="824"/>
      <c r="B71" s="972" t="s">
        <v>316</v>
      </c>
      <c r="C71" s="965" t="s">
        <v>401</v>
      </c>
      <c r="D71" s="965">
        <v>45406</v>
      </c>
      <c r="E71" s="763">
        <f t="shared" si="34"/>
        <v>45409</v>
      </c>
      <c r="F71" s="763">
        <f t="shared" ref="F71:F72" si="38">D71+9</f>
        <v>45415</v>
      </c>
      <c r="G71" s="763">
        <f t="shared" ref="G71:G72" si="39">D71+12</f>
        <v>45418</v>
      </c>
      <c r="H71" s="763">
        <f t="shared" ref="H71:H72" si="40">D71+14</f>
        <v>45420</v>
      </c>
      <c r="I71" s="763">
        <f t="shared" ref="I71:I72" si="41">D71+20</f>
        <v>45426</v>
      </c>
      <c r="J71" s="763">
        <f t="shared" ref="J71:J72" si="42">D71+21</f>
        <v>45427</v>
      </c>
      <c r="K71" s="763">
        <f t="shared" ref="K71:K72" si="43">D71+22</f>
        <v>45428</v>
      </c>
      <c r="L71" s="763">
        <f t="shared" si="35"/>
        <v>45429</v>
      </c>
      <c r="M71" s="763">
        <f t="shared" si="36"/>
        <v>45431</v>
      </c>
      <c r="N71" s="763">
        <f t="shared" si="36"/>
        <v>45434</v>
      </c>
      <c r="O71" s="331"/>
      <c r="P71" s="763">
        <f t="shared" si="37"/>
        <v>45401</v>
      </c>
    </row>
    <row r="72" spans="1:17" ht="17.25" hidden="1" customHeight="1" x14ac:dyDescent="0.2">
      <c r="A72" s="824" t="s">
        <v>318</v>
      </c>
      <c r="B72" s="972" t="s">
        <v>349</v>
      </c>
      <c r="C72" s="965" t="s">
        <v>402</v>
      </c>
      <c r="D72" s="965">
        <v>45416</v>
      </c>
      <c r="E72" s="763">
        <f t="shared" si="34"/>
        <v>45419</v>
      </c>
      <c r="F72" s="763">
        <f t="shared" si="38"/>
        <v>45425</v>
      </c>
      <c r="G72" s="763">
        <f t="shared" si="39"/>
        <v>45428</v>
      </c>
      <c r="H72" s="763">
        <f t="shared" si="40"/>
        <v>45430</v>
      </c>
      <c r="I72" s="763">
        <f t="shared" si="41"/>
        <v>45436</v>
      </c>
      <c r="J72" s="763">
        <f t="shared" si="42"/>
        <v>45437</v>
      </c>
      <c r="K72" s="763">
        <f t="shared" si="43"/>
        <v>45438</v>
      </c>
      <c r="L72" s="763">
        <f t="shared" si="35"/>
        <v>45439</v>
      </c>
      <c r="M72" s="763">
        <f t="shared" si="36"/>
        <v>45441</v>
      </c>
      <c r="N72" s="763">
        <f t="shared" si="36"/>
        <v>45444</v>
      </c>
      <c r="O72" s="331"/>
      <c r="P72" s="763">
        <f t="shared" si="37"/>
        <v>45408</v>
      </c>
    </row>
    <row r="73" spans="1:17" ht="17.25" hidden="1" customHeight="1" x14ac:dyDescent="0.2">
      <c r="A73" s="824"/>
      <c r="B73" s="972" t="s">
        <v>320</v>
      </c>
      <c r="C73" s="965" t="s">
        <v>403</v>
      </c>
      <c r="D73" s="965">
        <v>45424</v>
      </c>
      <c r="E73" s="763">
        <f t="shared" ref="E73:E75" si="44">D73+3</f>
        <v>45427</v>
      </c>
      <c r="F73" s="763">
        <f t="shared" ref="F73:F77" si="45">D73+9</f>
        <v>45433</v>
      </c>
      <c r="G73" s="763">
        <f t="shared" ref="G73:G77" si="46">D73+12</f>
        <v>45436</v>
      </c>
      <c r="H73" s="763">
        <f t="shared" ref="H73:H78" si="47">D73+14</f>
        <v>45438</v>
      </c>
      <c r="I73" s="763">
        <f t="shared" ref="I73:I78" si="48">D73+20</f>
        <v>45444</v>
      </c>
      <c r="J73" s="763">
        <f t="shared" ref="J73:J78" si="49">D73+21</f>
        <v>45445</v>
      </c>
      <c r="K73" s="763">
        <f t="shared" ref="K73:K78" si="50">D73+22</f>
        <v>45446</v>
      </c>
      <c r="L73" s="763">
        <f t="shared" ref="L73:L78" si="51">D73+23</f>
        <v>45447</v>
      </c>
      <c r="M73" s="763">
        <f t="shared" ref="M73:N78" si="52">D73+25</f>
        <v>45449</v>
      </c>
      <c r="N73" s="763">
        <f t="shared" si="52"/>
        <v>45452</v>
      </c>
      <c r="O73" s="331"/>
      <c r="P73" s="763">
        <f t="shared" si="37"/>
        <v>45415</v>
      </c>
    </row>
    <row r="74" spans="1:17" ht="17.25" hidden="1" customHeight="1" x14ac:dyDescent="0.2">
      <c r="A74" s="824" t="s">
        <v>404</v>
      </c>
      <c r="B74" s="972" t="s">
        <v>334</v>
      </c>
      <c r="C74" s="965" t="s">
        <v>405</v>
      </c>
      <c r="D74" s="965">
        <v>45425</v>
      </c>
      <c r="E74" s="886" t="s">
        <v>344</v>
      </c>
      <c r="F74" s="886" t="s">
        <v>344</v>
      </c>
      <c r="G74" s="886" t="s">
        <v>344</v>
      </c>
      <c r="H74" s="886" t="s">
        <v>344</v>
      </c>
      <c r="I74" s="886" t="s">
        <v>344</v>
      </c>
      <c r="J74" s="886" t="s">
        <v>344</v>
      </c>
      <c r="K74" s="763">
        <f t="shared" si="50"/>
        <v>45447</v>
      </c>
      <c r="L74" s="763">
        <f t="shared" si="51"/>
        <v>45448</v>
      </c>
      <c r="M74" s="763">
        <f t="shared" si="52"/>
        <v>45450</v>
      </c>
      <c r="N74" s="763" t="e">
        <f t="shared" si="52"/>
        <v>#VALUE!</v>
      </c>
      <c r="O74" s="331"/>
      <c r="P74" s="763">
        <f t="shared" si="37"/>
        <v>45422</v>
      </c>
    </row>
    <row r="75" spans="1:17" ht="17.25" hidden="1" customHeight="1" x14ac:dyDescent="0.2">
      <c r="A75" s="824" t="s">
        <v>334</v>
      </c>
      <c r="B75" s="965" t="s">
        <v>322</v>
      </c>
      <c r="C75" s="965" t="s">
        <v>406</v>
      </c>
      <c r="D75" s="965">
        <v>45437</v>
      </c>
      <c r="E75" s="763">
        <f t="shared" si="44"/>
        <v>45440</v>
      </c>
      <c r="F75" s="763">
        <f t="shared" si="45"/>
        <v>45446</v>
      </c>
      <c r="G75" s="763">
        <f t="shared" si="46"/>
        <v>45449</v>
      </c>
      <c r="H75" s="763">
        <f t="shared" si="47"/>
        <v>45451</v>
      </c>
      <c r="I75" s="763">
        <f t="shared" si="48"/>
        <v>45457</v>
      </c>
      <c r="J75" s="763">
        <f t="shared" si="49"/>
        <v>45458</v>
      </c>
      <c r="K75" s="763">
        <f t="shared" si="50"/>
        <v>45459</v>
      </c>
      <c r="L75" s="763">
        <f t="shared" si="51"/>
        <v>45460</v>
      </c>
      <c r="M75" s="763">
        <f t="shared" si="52"/>
        <v>45462</v>
      </c>
      <c r="N75" s="763">
        <f t="shared" si="52"/>
        <v>45465</v>
      </c>
      <c r="O75" s="331"/>
      <c r="P75" s="763">
        <f t="shared" si="37"/>
        <v>45429</v>
      </c>
    </row>
    <row r="76" spans="1:17" ht="17.25" hidden="1" customHeight="1" x14ac:dyDescent="0.2">
      <c r="A76" s="824"/>
      <c r="B76" s="965" t="s">
        <v>328</v>
      </c>
      <c r="C76" s="965" t="s">
        <v>407</v>
      </c>
      <c r="D76" s="965">
        <v>45447</v>
      </c>
      <c r="E76" s="763">
        <f t="shared" ref="E76:E81" si="53">D76+3</f>
        <v>45450</v>
      </c>
      <c r="F76" s="886" t="s">
        <v>344</v>
      </c>
      <c r="G76" s="886" t="s">
        <v>344</v>
      </c>
      <c r="H76" s="886" t="s">
        <v>344</v>
      </c>
      <c r="I76" s="886" t="s">
        <v>344</v>
      </c>
      <c r="J76" s="886" t="s">
        <v>344</v>
      </c>
      <c r="K76" s="763">
        <f t="shared" si="50"/>
        <v>45469</v>
      </c>
      <c r="L76" s="763">
        <f t="shared" si="51"/>
        <v>45470</v>
      </c>
      <c r="M76" s="763">
        <f t="shared" si="52"/>
        <v>45472</v>
      </c>
      <c r="N76" s="763">
        <f t="shared" si="52"/>
        <v>45475</v>
      </c>
      <c r="O76" s="331"/>
      <c r="P76" s="763">
        <f t="shared" si="37"/>
        <v>45436</v>
      </c>
    </row>
    <row r="77" spans="1:17" ht="17.25" hidden="1" customHeight="1" x14ac:dyDescent="0.2">
      <c r="A77" s="824" t="s">
        <v>408</v>
      </c>
      <c r="B77" s="886" t="s">
        <v>344</v>
      </c>
      <c r="C77" s="965" t="s">
        <v>409</v>
      </c>
      <c r="D77" s="805">
        <v>45447</v>
      </c>
      <c r="E77" s="805">
        <f t="shared" si="53"/>
        <v>45450</v>
      </c>
      <c r="F77" s="805">
        <f t="shared" si="45"/>
        <v>45456</v>
      </c>
      <c r="G77" s="805">
        <f t="shared" si="46"/>
        <v>45459</v>
      </c>
      <c r="H77" s="805">
        <f t="shared" si="47"/>
        <v>45461</v>
      </c>
      <c r="I77" s="805">
        <f t="shared" si="48"/>
        <v>45467</v>
      </c>
      <c r="J77" s="805">
        <f t="shared" si="49"/>
        <v>45468</v>
      </c>
      <c r="K77" s="805">
        <f t="shared" si="50"/>
        <v>45469</v>
      </c>
      <c r="L77" s="805">
        <f t="shared" si="51"/>
        <v>45470</v>
      </c>
      <c r="M77" s="805">
        <f t="shared" si="52"/>
        <v>45472</v>
      </c>
      <c r="N77" s="805">
        <f t="shared" si="52"/>
        <v>45475</v>
      </c>
      <c r="O77" s="331"/>
      <c r="P77" s="763">
        <f t="shared" si="37"/>
        <v>45443</v>
      </c>
    </row>
    <row r="78" spans="1:17" ht="17.25" hidden="1" customHeight="1" x14ac:dyDescent="0.2">
      <c r="A78" s="824" t="s">
        <v>347</v>
      </c>
      <c r="B78" s="965" t="s">
        <v>316</v>
      </c>
      <c r="C78" s="965" t="s">
        <v>410</v>
      </c>
      <c r="D78" s="965">
        <v>45459</v>
      </c>
      <c r="E78" s="763">
        <f t="shared" si="53"/>
        <v>45462</v>
      </c>
      <c r="F78" s="886" t="s">
        <v>344</v>
      </c>
      <c r="G78" s="886" t="s">
        <v>344</v>
      </c>
      <c r="H78" s="763">
        <f t="shared" si="47"/>
        <v>45473</v>
      </c>
      <c r="I78" s="763">
        <f t="shared" si="48"/>
        <v>45479</v>
      </c>
      <c r="J78" s="763">
        <f t="shared" si="49"/>
        <v>45480</v>
      </c>
      <c r="K78" s="763">
        <f t="shared" si="50"/>
        <v>45481</v>
      </c>
      <c r="L78" s="763">
        <f t="shared" si="51"/>
        <v>45482</v>
      </c>
      <c r="M78" s="763">
        <f t="shared" si="52"/>
        <v>45484</v>
      </c>
      <c r="N78" s="763">
        <f t="shared" si="52"/>
        <v>45487</v>
      </c>
      <c r="O78" s="331"/>
      <c r="P78" s="763">
        <f t="shared" si="37"/>
        <v>45450</v>
      </c>
    </row>
    <row r="79" spans="1:17" ht="17.25" hidden="1" customHeight="1" x14ac:dyDescent="0.2">
      <c r="A79" s="824" t="s">
        <v>411</v>
      </c>
      <c r="B79" s="965" t="s">
        <v>349</v>
      </c>
      <c r="C79" s="965" t="s">
        <v>412</v>
      </c>
      <c r="D79" s="886" t="s">
        <v>344</v>
      </c>
      <c r="E79" s="805" t="e">
        <f t="shared" si="53"/>
        <v>#VALUE!</v>
      </c>
      <c r="F79" s="805" t="e">
        <f t="shared" ref="F79:F81" si="54">D79+9</f>
        <v>#VALUE!</v>
      </c>
      <c r="G79" s="805" t="e">
        <f t="shared" ref="G79:G81" si="55">D79+12</f>
        <v>#VALUE!</v>
      </c>
      <c r="H79" s="805" t="e">
        <f t="shared" ref="H79:H81" si="56">D79+14</f>
        <v>#VALUE!</v>
      </c>
      <c r="I79" s="805" t="e">
        <f t="shared" ref="I79:I81" si="57">D79+20</f>
        <v>#VALUE!</v>
      </c>
      <c r="J79" s="805" t="e">
        <f t="shared" ref="J79:J81" si="58">D79+21</f>
        <v>#VALUE!</v>
      </c>
      <c r="K79" s="805" t="e">
        <f t="shared" ref="K79:K81" si="59">D79+22</f>
        <v>#VALUE!</v>
      </c>
      <c r="L79" s="805" t="e">
        <f t="shared" ref="L79:L81" si="60">D79+23</f>
        <v>#VALUE!</v>
      </c>
      <c r="M79" s="805" t="e">
        <f t="shared" ref="M79:N81" si="61">D79+25</f>
        <v>#VALUE!</v>
      </c>
      <c r="N79" s="805" t="e">
        <f t="shared" si="61"/>
        <v>#VALUE!</v>
      </c>
      <c r="O79" s="331"/>
      <c r="P79" s="763">
        <f t="shared" si="37"/>
        <v>45457</v>
      </c>
      <c r="Q79" s="1084">
        <f>WEEKNUM(P79)</f>
        <v>24</v>
      </c>
    </row>
    <row r="80" spans="1:17" ht="17.25" hidden="1" customHeight="1" x14ac:dyDescent="0.2">
      <c r="A80" s="824" t="s">
        <v>413</v>
      </c>
      <c r="B80" s="965" t="s">
        <v>320</v>
      </c>
      <c r="C80" s="965" t="s">
        <v>414</v>
      </c>
      <c r="D80" s="886" t="s">
        <v>344</v>
      </c>
      <c r="E80" s="805" t="e">
        <f t="shared" si="53"/>
        <v>#VALUE!</v>
      </c>
      <c r="F80" s="805" t="e">
        <f t="shared" si="54"/>
        <v>#VALUE!</v>
      </c>
      <c r="G80" s="805" t="e">
        <f t="shared" si="55"/>
        <v>#VALUE!</v>
      </c>
      <c r="H80" s="805" t="e">
        <f t="shared" si="56"/>
        <v>#VALUE!</v>
      </c>
      <c r="I80" s="805" t="e">
        <f t="shared" si="57"/>
        <v>#VALUE!</v>
      </c>
      <c r="J80" s="805" t="e">
        <f t="shared" si="58"/>
        <v>#VALUE!</v>
      </c>
      <c r="K80" s="805" t="e">
        <f t="shared" si="59"/>
        <v>#VALUE!</v>
      </c>
      <c r="L80" s="805" t="e">
        <f t="shared" si="60"/>
        <v>#VALUE!</v>
      </c>
      <c r="M80" s="805" t="e">
        <f t="shared" si="61"/>
        <v>#VALUE!</v>
      </c>
      <c r="N80" s="805" t="e">
        <f t="shared" si="61"/>
        <v>#VALUE!</v>
      </c>
      <c r="O80" s="331"/>
      <c r="P80" s="763">
        <f t="shared" si="37"/>
        <v>45464</v>
      </c>
      <c r="Q80" s="1084">
        <f>WEEKNUM(P80)</f>
        <v>25</v>
      </c>
    </row>
    <row r="81" spans="1:17" ht="17.25" hidden="1" customHeight="1" x14ac:dyDescent="0.2">
      <c r="A81" s="824" t="s">
        <v>415</v>
      </c>
      <c r="B81" s="1079" t="s">
        <v>328</v>
      </c>
      <c r="C81" s="965" t="s">
        <v>416</v>
      </c>
      <c r="D81" s="886" t="s">
        <v>344</v>
      </c>
      <c r="E81" s="805" t="e">
        <f t="shared" si="53"/>
        <v>#VALUE!</v>
      </c>
      <c r="F81" s="805" t="e">
        <f t="shared" si="54"/>
        <v>#VALUE!</v>
      </c>
      <c r="G81" s="805" t="e">
        <f t="shared" si="55"/>
        <v>#VALUE!</v>
      </c>
      <c r="H81" s="805" t="e">
        <f t="shared" si="56"/>
        <v>#VALUE!</v>
      </c>
      <c r="I81" s="805" t="e">
        <f t="shared" si="57"/>
        <v>#VALUE!</v>
      </c>
      <c r="J81" s="805" t="e">
        <f t="shared" si="58"/>
        <v>#VALUE!</v>
      </c>
      <c r="K81" s="805" t="e">
        <f t="shared" si="59"/>
        <v>#VALUE!</v>
      </c>
      <c r="L81" s="805" t="e">
        <f t="shared" si="60"/>
        <v>#VALUE!</v>
      </c>
      <c r="M81" s="805" t="e">
        <f t="shared" si="61"/>
        <v>#VALUE!</v>
      </c>
      <c r="N81" s="805" t="e">
        <f t="shared" si="61"/>
        <v>#VALUE!</v>
      </c>
      <c r="O81" s="331"/>
      <c r="P81" s="763">
        <f t="shared" si="37"/>
        <v>45471</v>
      </c>
      <c r="Q81" s="1084">
        <f t="shared" ref="Q81:Q85" si="62">WEEKNUM(P81)</f>
        <v>26</v>
      </c>
    </row>
    <row r="82" spans="1:17" ht="17.25" hidden="1" customHeight="1" x14ac:dyDescent="0.2">
      <c r="A82" s="824"/>
      <c r="B82" s="965" t="s">
        <v>322</v>
      </c>
      <c r="C82" s="965" t="s">
        <v>417</v>
      </c>
      <c r="D82" s="965">
        <v>45484</v>
      </c>
      <c r="E82" s="763">
        <f t="shared" ref="E82:E83" si="63">D82+3</f>
        <v>45487</v>
      </c>
      <c r="F82" s="763">
        <f t="shared" ref="F82" si="64">D82+9</f>
        <v>45493</v>
      </c>
      <c r="G82" s="763">
        <f t="shared" ref="G82" si="65">D82+12</f>
        <v>45496</v>
      </c>
      <c r="H82" s="763">
        <f t="shared" ref="H82" si="66">D82+14</f>
        <v>45498</v>
      </c>
      <c r="I82" s="763">
        <f t="shared" ref="I82" si="67">D82+20</f>
        <v>45504</v>
      </c>
      <c r="J82" s="763">
        <f t="shared" ref="J82" si="68">D82+21</f>
        <v>45505</v>
      </c>
      <c r="K82" s="763">
        <f t="shared" ref="K82" si="69">D82+22</f>
        <v>45506</v>
      </c>
      <c r="L82" s="763">
        <f t="shared" ref="L82" si="70">D82+23</f>
        <v>45507</v>
      </c>
      <c r="M82" s="763">
        <f t="shared" ref="M82:N83" si="71">D82+25</f>
        <v>45509</v>
      </c>
      <c r="N82" s="763">
        <f t="shared" si="71"/>
        <v>45512</v>
      </c>
      <c r="O82" s="331"/>
      <c r="P82" s="763">
        <f t="shared" si="37"/>
        <v>45478</v>
      </c>
      <c r="Q82" s="1084">
        <f t="shared" si="62"/>
        <v>27</v>
      </c>
    </row>
    <row r="83" spans="1:17" ht="17.25" hidden="1" customHeight="1" x14ac:dyDescent="0.2">
      <c r="A83" s="824"/>
      <c r="B83" s="1019" t="s">
        <v>334</v>
      </c>
      <c r="C83" s="965" t="s">
        <v>418</v>
      </c>
      <c r="D83" s="965">
        <v>45490</v>
      </c>
      <c r="E83" s="763">
        <f t="shared" si="63"/>
        <v>45493</v>
      </c>
      <c r="F83" s="886" t="s">
        <v>344</v>
      </c>
      <c r="G83" s="886" t="s">
        <v>344</v>
      </c>
      <c r="H83" s="886" t="s">
        <v>344</v>
      </c>
      <c r="I83" s="886" t="s">
        <v>344</v>
      </c>
      <c r="J83" s="886" t="s">
        <v>344</v>
      </c>
      <c r="K83" s="886" t="s">
        <v>344</v>
      </c>
      <c r="L83" s="886" t="s">
        <v>344</v>
      </c>
      <c r="M83" s="763">
        <f t="shared" si="71"/>
        <v>45515</v>
      </c>
      <c r="N83" s="763">
        <f t="shared" si="71"/>
        <v>45518</v>
      </c>
      <c r="O83" s="331"/>
      <c r="P83" s="763">
        <f t="shared" si="37"/>
        <v>45485</v>
      </c>
      <c r="Q83" s="1084">
        <f t="shared" si="62"/>
        <v>28</v>
      </c>
    </row>
    <row r="84" spans="1:17" ht="17.25" hidden="1" customHeight="1" x14ac:dyDescent="0.2">
      <c r="A84" s="824" t="s">
        <v>316</v>
      </c>
      <c r="B84" s="965" t="s">
        <v>356</v>
      </c>
      <c r="C84" s="965" t="s">
        <v>419</v>
      </c>
      <c r="D84" s="965">
        <v>45496</v>
      </c>
      <c r="E84" s="763">
        <f>D84+3</f>
        <v>45499</v>
      </c>
      <c r="F84" s="763">
        <f>D84+9</f>
        <v>45505</v>
      </c>
      <c r="G84" s="763">
        <f>D84+12</f>
        <v>45508</v>
      </c>
      <c r="H84" s="763">
        <f>D84+14</f>
        <v>45510</v>
      </c>
      <c r="I84" s="763">
        <f>D84+20</f>
        <v>45516</v>
      </c>
      <c r="J84" s="763">
        <f>D84+21</f>
        <v>45517</v>
      </c>
      <c r="K84" s="763">
        <f>D84+22</f>
        <v>45518</v>
      </c>
      <c r="L84" s="763">
        <f>D84+23</f>
        <v>45519</v>
      </c>
      <c r="M84" s="763">
        <f>D84+25</f>
        <v>45521</v>
      </c>
      <c r="N84" s="763">
        <f>E84+25</f>
        <v>45524</v>
      </c>
      <c r="O84" s="331"/>
      <c r="P84" s="763">
        <f t="shared" si="37"/>
        <v>45492</v>
      </c>
      <c r="Q84" s="1084">
        <f t="shared" si="62"/>
        <v>29</v>
      </c>
    </row>
    <row r="85" spans="1:17" ht="17.25" hidden="1" customHeight="1" x14ac:dyDescent="0.2">
      <c r="A85" s="824"/>
      <c r="B85" s="965" t="s">
        <v>349</v>
      </c>
      <c r="C85" s="965" t="s">
        <v>420</v>
      </c>
      <c r="D85" s="965">
        <v>45511</v>
      </c>
      <c r="E85" s="886" t="s">
        <v>344</v>
      </c>
      <c r="F85" s="886" t="s">
        <v>344</v>
      </c>
      <c r="G85" s="886" t="s">
        <v>344</v>
      </c>
      <c r="H85" s="886" t="s">
        <v>344</v>
      </c>
      <c r="I85" s="886" t="s">
        <v>344</v>
      </c>
      <c r="J85" s="886" t="s">
        <v>344</v>
      </c>
      <c r="K85" s="886" t="s">
        <v>344</v>
      </c>
      <c r="L85" s="886" t="s">
        <v>344</v>
      </c>
      <c r="M85" s="763">
        <v>45517</v>
      </c>
      <c r="N85" s="763">
        <v>45519</v>
      </c>
      <c r="O85" s="331"/>
      <c r="P85" s="763">
        <f t="shared" si="37"/>
        <v>45499</v>
      </c>
      <c r="Q85" s="1084">
        <f t="shared" si="62"/>
        <v>30</v>
      </c>
    </row>
    <row r="86" spans="1:17" ht="17.25" hidden="1" customHeight="1" x14ac:dyDescent="0.2">
      <c r="A86" s="824" t="s">
        <v>316</v>
      </c>
      <c r="B86" s="965" t="s">
        <v>320</v>
      </c>
      <c r="C86" s="965" t="s">
        <v>421</v>
      </c>
      <c r="D86" s="965">
        <v>45511</v>
      </c>
      <c r="E86" s="763">
        <f t="shared" ref="E86" si="72">D86+3</f>
        <v>45514</v>
      </c>
      <c r="F86" s="763">
        <f t="shared" ref="F86" si="73">D86+9</f>
        <v>45520</v>
      </c>
      <c r="G86" s="763">
        <f t="shared" ref="G86" si="74">D86+12</f>
        <v>45523</v>
      </c>
      <c r="H86" s="763">
        <f t="shared" ref="H86" si="75">D86+14</f>
        <v>45525</v>
      </c>
      <c r="I86" s="763">
        <f t="shared" ref="I86" si="76">D86+20</f>
        <v>45531</v>
      </c>
      <c r="J86" s="763">
        <f t="shared" ref="J86" si="77">D86+21</f>
        <v>45532</v>
      </c>
      <c r="K86" s="763">
        <f t="shared" ref="K86" si="78">D86+22</f>
        <v>45533</v>
      </c>
      <c r="L86" s="763">
        <f t="shared" ref="L86" si="79">D86+23</f>
        <v>45534</v>
      </c>
      <c r="M86" s="763">
        <f t="shared" ref="M86" si="80">D86+25</f>
        <v>45536</v>
      </c>
      <c r="N86" s="763">
        <f t="shared" ref="N86:N94" si="81">D86+26</f>
        <v>45537</v>
      </c>
      <c r="O86" s="331"/>
      <c r="P86" s="763">
        <f t="shared" si="37"/>
        <v>45506</v>
      </c>
      <c r="Q86" s="1084">
        <f t="shared" ref="Q86:Q91" si="82">WEEKNUM(P86)</f>
        <v>31</v>
      </c>
    </row>
    <row r="87" spans="1:17" ht="17.25" hidden="1" customHeight="1" x14ac:dyDescent="0.2">
      <c r="A87" s="824"/>
      <c r="B87" s="965" t="s">
        <v>360</v>
      </c>
      <c r="C87" s="965" t="s">
        <v>422</v>
      </c>
      <c r="D87" s="965">
        <v>45516</v>
      </c>
      <c r="E87" s="763">
        <f t="shared" ref="E87:E89" si="83">D87+3</f>
        <v>45519</v>
      </c>
      <c r="F87" s="763">
        <f t="shared" ref="F87:F88" si="84">D87+9</f>
        <v>45525</v>
      </c>
      <c r="G87" s="763">
        <f t="shared" ref="G87:G88" si="85">D87+12</f>
        <v>45528</v>
      </c>
      <c r="H87" s="763">
        <f>D87+14</f>
        <v>45530</v>
      </c>
      <c r="I87" s="763">
        <f t="shared" ref="I87:I88" si="86">D87+20</f>
        <v>45536</v>
      </c>
      <c r="J87" s="763">
        <f t="shared" ref="J87:J88" si="87">D87+21</f>
        <v>45537</v>
      </c>
      <c r="K87" s="763">
        <f t="shared" ref="K87:K88" si="88">D87+22</f>
        <v>45538</v>
      </c>
      <c r="L87" s="763">
        <f t="shared" ref="L87:L88" si="89">D87+23</f>
        <v>45539</v>
      </c>
      <c r="M87" s="763">
        <f t="shared" ref="M87:M88" si="90">D87+25</f>
        <v>45541</v>
      </c>
      <c r="N87" s="763">
        <f t="shared" si="81"/>
        <v>45542</v>
      </c>
      <c r="O87" s="331"/>
      <c r="P87" s="763">
        <f t="shared" si="37"/>
        <v>45513</v>
      </c>
      <c r="Q87" s="1084">
        <f t="shared" si="82"/>
        <v>32</v>
      </c>
    </row>
    <row r="88" spans="1:17" ht="17.25" hidden="1" customHeight="1" x14ac:dyDescent="0.2">
      <c r="A88" s="824" t="s">
        <v>322</v>
      </c>
      <c r="B88" s="965" t="s">
        <v>334</v>
      </c>
      <c r="C88" s="965" t="s">
        <v>423</v>
      </c>
      <c r="D88" s="965">
        <v>45520</v>
      </c>
      <c r="E88" s="763">
        <f t="shared" si="83"/>
        <v>45523</v>
      </c>
      <c r="F88" s="763">
        <f t="shared" si="84"/>
        <v>45529</v>
      </c>
      <c r="G88" s="763">
        <f t="shared" si="85"/>
        <v>45532</v>
      </c>
      <c r="H88" s="763">
        <f t="shared" ref="H88" si="91">D88+14</f>
        <v>45534</v>
      </c>
      <c r="I88" s="763">
        <f t="shared" si="86"/>
        <v>45540</v>
      </c>
      <c r="J88" s="763">
        <f t="shared" si="87"/>
        <v>45541</v>
      </c>
      <c r="K88" s="763">
        <f t="shared" si="88"/>
        <v>45542</v>
      </c>
      <c r="L88" s="763">
        <f t="shared" si="89"/>
        <v>45543</v>
      </c>
      <c r="M88" s="763">
        <f t="shared" si="90"/>
        <v>45545</v>
      </c>
      <c r="N88" s="763">
        <f t="shared" si="81"/>
        <v>45546</v>
      </c>
      <c r="O88" s="331"/>
      <c r="P88" s="763">
        <f t="shared" si="37"/>
        <v>45520</v>
      </c>
      <c r="Q88" s="1084">
        <f t="shared" si="82"/>
        <v>33</v>
      </c>
    </row>
    <row r="89" spans="1:17" ht="17.25" hidden="1" customHeight="1" x14ac:dyDescent="0.2">
      <c r="A89" s="824" t="s">
        <v>334</v>
      </c>
      <c r="B89" s="1019" t="s">
        <v>322</v>
      </c>
      <c r="C89" s="965" t="s">
        <v>424</v>
      </c>
      <c r="D89" s="886" t="s">
        <v>344</v>
      </c>
      <c r="E89" s="805" t="e">
        <f t="shared" si="83"/>
        <v>#VALUE!</v>
      </c>
      <c r="F89" s="805" t="e">
        <f t="shared" ref="F89:F93" si="92">D89+9</f>
        <v>#VALUE!</v>
      </c>
      <c r="G89" s="805" t="e">
        <f t="shared" ref="G89:G93" si="93">D89+12</f>
        <v>#VALUE!</v>
      </c>
      <c r="H89" s="805" t="e">
        <f t="shared" ref="H89:H93" si="94">D89+14</f>
        <v>#VALUE!</v>
      </c>
      <c r="I89" s="805" t="e">
        <f t="shared" ref="I89:I93" si="95">D89+20</f>
        <v>#VALUE!</v>
      </c>
      <c r="J89" s="805" t="e">
        <f t="shared" ref="J89:J93" si="96">D89+21</f>
        <v>#VALUE!</v>
      </c>
      <c r="K89" s="805" t="e">
        <f t="shared" ref="K89:K93" si="97">D89+22</f>
        <v>#VALUE!</v>
      </c>
      <c r="L89" s="805" t="e">
        <f t="shared" ref="L89:L93" si="98">D89+23</f>
        <v>#VALUE!</v>
      </c>
      <c r="M89" s="805" t="e">
        <f t="shared" ref="M89:M93" si="99">D89+25</f>
        <v>#VALUE!</v>
      </c>
      <c r="N89" s="805" t="e">
        <f t="shared" si="81"/>
        <v>#VALUE!</v>
      </c>
      <c r="O89" s="331"/>
      <c r="P89" s="763">
        <f t="shared" si="37"/>
        <v>45527</v>
      </c>
      <c r="Q89" s="1084">
        <f t="shared" si="82"/>
        <v>34</v>
      </c>
    </row>
    <row r="90" spans="1:17" ht="17.25" hidden="1" customHeight="1" x14ac:dyDescent="0.2">
      <c r="A90" s="824" t="s">
        <v>349</v>
      </c>
      <c r="B90" s="965" t="s">
        <v>349</v>
      </c>
      <c r="C90" s="965" t="s">
        <v>425</v>
      </c>
      <c r="D90" s="965">
        <v>45539</v>
      </c>
      <c r="E90" s="763">
        <f>D90+3</f>
        <v>45542</v>
      </c>
      <c r="F90" s="763">
        <f t="shared" si="92"/>
        <v>45548</v>
      </c>
      <c r="G90" s="763">
        <f t="shared" si="93"/>
        <v>45551</v>
      </c>
      <c r="H90" s="763">
        <f t="shared" si="94"/>
        <v>45553</v>
      </c>
      <c r="I90" s="763">
        <f t="shared" si="95"/>
        <v>45559</v>
      </c>
      <c r="J90" s="763">
        <f t="shared" si="96"/>
        <v>45560</v>
      </c>
      <c r="K90" s="763">
        <f t="shared" si="97"/>
        <v>45561</v>
      </c>
      <c r="L90" s="763">
        <f t="shared" si="98"/>
        <v>45562</v>
      </c>
      <c r="M90" s="763">
        <f t="shared" si="99"/>
        <v>45564</v>
      </c>
      <c r="N90" s="763">
        <f t="shared" si="81"/>
        <v>45565</v>
      </c>
      <c r="O90" s="331"/>
      <c r="P90" s="763">
        <f t="shared" si="37"/>
        <v>45534</v>
      </c>
      <c r="Q90" s="1084">
        <f t="shared" si="82"/>
        <v>35</v>
      </c>
    </row>
    <row r="91" spans="1:17" ht="17.25" hidden="1" customHeight="1" x14ac:dyDescent="0.2">
      <c r="A91" s="824" t="s">
        <v>356</v>
      </c>
      <c r="B91" s="965" t="s">
        <v>356</v>
      </c>
      <c r="C91" s="965" t="s">
        <v>426</v>
      </c>
      <c r="D91" s="965">
        <v>45542</v>
      </c>
      <c r="E91" s="763">
        <f t="shared" ref="E91:E94" si="100">D91+3</f>
        <v>45545</v>
      </c>
      <c r="F91" s="763">
        <f t="shared" si="92"/>
        <v>45551</v>
      </c>
      <c r="G91" s="763">
        <f t="shared" si="93"/>
        <v>45554</v>
      </c>
      <c r="H91" s="763">
        <f t="shared" si="94"/>
        <v>45556</v>
      </c>
      <c r="I91" s="763">
        <f t="shared" si="95"/>
        <v>45562</v>
      </c>
      <c r="J91" s="763">
        <f t="shared" si="96"/>
        <v>45563</v>
      </c>
      <c r="K91" s="763">
        <f t="shared" si="97"/>
        <v>45564</v>
      </c>
      <c r="L91" s="763">
        <f t="shared" si="98"/>
        <v>45565</v>
      </c>
      <c r="M91" s="763">
        <f t="shared" si="99"/>
        <v>45567</v>
      </c>
      <c r="N91" s="763">
        <f t="shared" si="81"/>
        <v>45568</v>
      </c>
      <c r="O91" s="331"/>
      <c r="P91" s="763">
        <f t="shared" si="37"/>
        <v>45541</v>
      </c>
      <c r="Q91" s="1084">
        <f t="shared" si="82"/>
        <v>36</v>
      </c>
    </row>
    <row r="92" spans="1:17" ht="17.25" hidden="1" customHeight="1" x14ac:dyDescent="0.2">
      <c r="A92" s="824"/>
      <c r="B92" s="965" t="s">
        <v>320</v>
      </c>
      <c r="C92" s="965" t="s">
        <v>427</v>
      </c>
      <c r="D92" s="965">
        <v>45561</v>
      </c>
      <c r="E92" s="1139" t="s">
        <v>344</v>
      </c>
      <c r="F92" s="1140"/>
      <c r="G92" s="1140"/>
      <c r="H92" s="1140"/>
      <c r="I92" s="1140"/>
      <c r="J92" s="1140"/>
      <c r="K92" s="1140"/>
      <c r="L92" s="1141"/>
      <c r="M92" s="763">
        <f t="shared" si="99"/>
        <v>45586</v>
      </c>
      <c r="N92" s="763">
        <f t="shared" si="81"/>
        <v>45587</v>
      </c>
      <c r="O92" s="331"/>
      <c r="P92" s="763">
        <f t="shared" si="37"/>
        <v>45548</v>
      </c>
      <c r="Q92" s="1084">
        <f t="shared" ref="Q92:Q94" si="101">WEEKNUM(P92)</f>
        <v>37</v>
      </c>
    </row>
    <row r="93" spans="1:17" ht="17.25" hidden="1" customHeight="1" x14ac:dyDescent="0.2">
      <c r="A93" s="824"/>
      <c r="B93" s="965" t="s">
        <v>360</v>
      </c>
      <c r="C93" s="965" t="s">
        <v>428</v>
      </c>
      <c r="D93" s="965">
        <v>45558</v>
      </c>
      <c r="E93" s="763">
        <f t="shared" si="100"/>
        <v>45561</v>
      </c>
      <c r="F93" s="763">
        <f t="shared" si="92"/>
        <v>45567</v>
      </c>
      <c r="G93" s="763">
        <f t="shared" si="93"/>
        <v>45570</v>
      </c>
      <c r="H93" s="763">
        <f t="shared" si="94"/>
        <v>45572</v>
      </c>
      <c r="I93" s="763">
        <f t="shared" si="95"/>
        <v>45578</v>
      </c>
      <c r="J93" s="763">
        <f t="shared" si="96"/>
        <v>45579</v>
      </c>
      <c r="K93" s="763">
        <f t="shared" si="97"/>
        <v>45580</v>
      </c>
      <c r="L93" s="763">
        <f t="shared" si="98"/>
        <v>45581</v>
      </c>
      <c r="M93" s="763">
        <f t="shared" si="99"/>
        <v>45583</v>
      </c>
      <c r="N93" s="763">
        <f t="shared" si="81"/>
        <v>45584</v>
      </c>
      <c r="O93" s="331"/>
      <c r="P93" s="763">
        <f t="shared" si="37"/>
        <v>45555</v>
      </c>
      <c r="Q93" s="1084">
        <f t="shared" si="101"/>
        <v>38</v>
      </c>
    </row>
    <row r="94" spans="1:17" ht="17.25" hidden="1" customHeight="1" x14ac:dyDescent="0.2">
      <c r="A94" s="824"/>
      <c r="B94" s="965" t="s">
        <v>334</v>
      </c>
      <c r="C94" s="965" t="s">
        <v>429</v>
      </c>
      <c r="D94" s="886" t="s">
        <v>344</v>
      </c>
      <c r="E94" s="805" t="e">
        <f t="shared" si="100"/>
        <v>#VALUE!</v>
      </c>
      <c r="F94" s="805" t="e">
        <f t="shared" ref="F94" si="102">D94+9</f>
        <v>#VALUE!</v>
      </c>
      <c r="G94" s="805" t="e">
        <f t="shared" ref="G94" si="103">D94+12</f>
        <v>#VALUE!</v>
      </c>
      <c r="H94" s="805" t="e">
        <f t="shared" ref="H94" si="104">D94+14</f>
        <v>#VALUE!</v>
      </c>
      <c r="I94" s="805" t="e">
        <f t="shared" ref="I94" si="105">D94+20</f>
        <v>#VALUE!</v>
      </c>
      <c r="J94" s="805" t="e">
        <f t="shared" ref="J94" si="106">D94+21</f>
        <v>#VALUE!</v>
      </c>
      <c r="K94" s="805" t="e">
        <f t="shared" ref="K94" si="107">D94+22</f>
        <v>#VALUE!</v>
      </c>
      <c r="L94" s="805" t="e">
        <f t="shared" ref="L94" si="108">D94+23</f>
        <v>#VALUE!</v>
      </c>
      <c r="M94" s="805" t="e">
        <f t="shared" ref="M94" si="109">D94+25</f>
        <v>#VALUE!</v>
      </c>
      <c r="N94" s="805" t="e">
        <f t="shared" si="81"/>
        <v>#VALUE!</v>
      </c>
      <c r="O94" s="331"/>
      <c r="P94" s="763">
        <f t="shared" si="37"/>
        <v>45562</v>
      </c>
      <c r="Q94" s="1084">
        <f t="shared" si="101"/>
        <v>39</v>
      </c>
    </row>
    <row r="95" spans="1:17" ht="17.25" hidden="1" customHeight="1" x14ac:dyDescent="0.2">
      <c r="A95" s="824"/>
      <c r="B95" s="965" t="s">
        <v>349</v>
      </c>
      <c r="C95" s="965" t="s">
        <v>430</v>
      </c>
      <c r="D95" s="965">
        <v>45573</v>
      </c>
      <c r="E95" s="763">
        <f t="shared" ref="E95" si="110">D95+3</f>
        <v>45576</v>
      </c>
      <c r="F95" s="763">
        <f t="shared" ref="F95:F99" si="111">D95+9</f>
        <v>45582</v>
      </c>
      <c r="G95" s="763">
        <f t="shared" ref="G95:G99" si="112">D95+12</f>
        <v>45585</v>
      </c>
      <c r="H95" s="763">
        <f t="shared" ref="H95:H99" si="113">D95+14</f>
        <v>45587</v>
      </c>
      <c r="I95" s="763">
        <f t="shared" ref="I95:I100" si="114">D95+20</f>
        <v>45593</v>
      </c>
      <c r="J95" s="763">
        <f t="shared" ref="J95:J100" si="115">D95+21</f>
        <v>45594</v>
      </c>
      <c r="K95" s="763">
        <f t="shared" ref="K95:K100" si="116">D95+22</f>
        <v>45595</v>
      </c>
      <c r="L95" s="763">
        <f t="shared" ref="L95" si="117">D95+23</f>
        <v>45596</v>
      </c>
      <c r="M95" s="763">
        <f t="shared" ref="M95:M100" si="118">D95+25</f>
        <v>45598</v>
      </c>
      <c r="N95" s="763">
        <f t="shared" ref="N95:N100" si="119">D95+26</f>
        <v>45599</v>
      </c>
      <c r="O95" s="331"/>
      <c r="P95" s="763">
        <f t="shared" si="37"/>
        <v>45569</v>
      </c>
      <c r="Q95" s="1084">
        <f t="shared" ref="Q95:Q100" si="120">WEEKNUM(P95)</f>
        <v>40</v>
      </c>
    </row>
    <row r="96" spans="1:17" ht="17.25" hidden="1" customHeight="1" x14ac:dyDescent="0.2">
      <c r="A96" s="824" t="s">
        <v>316</v>
      </c>
      <c r="B96" s="1042" t="s">
        <v>368</v>
      </c>
      <c r="C96" s="965" t="s">
        <v>431</v>
      </c>
      <c r="D96" s="805">
        <v>45579</v>
      </c>
      <c r="E96" s="805">
        <f t="shared" ref="E96" si="121">D96+3</f>
        <v>45582</v>
      </c>
      <c r="F96" s="805">
        <f t="shared" ref="F96" si="122">D96+9</f>
        <v>45588</v>
      </c>
      <c r="G96" s="805">
        <f t="shared" ref="G96" si="123">D96+12</f>
        <v>45591</v>
      </c>
      <c r="H96" s="805">
        <f t="shared" ref="H96" si="124">D96+14</f>
        <v>45593</v>
      </c>
      <c r="I96" s="805">
        <f t="shared" ref="I96" si="125">D96+20</f>
        <v>45599</v>
      </c>
      <c r="J96" s="805">
        <f t="shared" ref="J96" si="126">D96+21</f>
        <v>45600</v>
      </c>
      <c r="K96" s="805">
        <f t="shared" ref="K96" si="127">D96+22</f>
        <v>45601</v>
      </c>
      <c r="L96" s="805">
        <f t="shared" ref="L96" si="128">E96+22</f>
        <v>45604</v>
      </c>
      <c r="M96" s="805">
        <f t="shared" ref="M96" si="129">F96+22</f>
        <v>45610</v>
      </c>
      <c r="N96" s="805">
        <f t="shared" ref="N96" si="130">G96+22</f>
        <v>45613</v>
      </c>
      <c r="O96" s="331"/>
      <c r="P96" s="763">
        <f t="shared" si="37"/>
        <v>45576</v>
      </c>
      <c r="Q96" s="1084">
        <f t="shared" si="120"/>
        <v>41</v>
      </c>
    </row>
    <row r="97" spans="1:17" ht="17.25" hidden="1" customHeight="1" x14ac:dyDescent="0.2">
      <c r="A97" s="824" t="s">
        <v>320</v>
      </c>
      <c r="B97" s="965" t="s">
        <v>320</v>
      </c>
      <c r="C97" s="965" t="s">
        <v>432</v>
      </c>
      <c r="D97" s="965">
        <v>45582</v>
      </c>
      <c r="E97" s="763">
        <f t="shared" ref="E97:E101" si="131">D97+3</f>
        <v>45585</v>
      </c>
      <c r="F97" s="763">
        <f t="shared" si="111"/>
        <v>45591</v>
      </c>
      <c r="G97" s="763">
        <f t="shared" si="112"/>
        <v>45594</v>
      </c>
      <c r="H97" s="763">
        <f t="shared" si="113"/>
        <v>45596</v>
      </c>
      <c r="I97" s="763">
        <f t="shared" si="114"/>
        <v>45602</v>
      </c>
      <c r="J97" s="763">
        <f t="shared" si="115"/>
        <v>45603</v>
      </c>
      <c r="K97" s="763">
        <f t="shared" si="116"/>
        <v>45604</v>
      </c>
      <c r="L97" s="1107" t="s">
        <v>344</v>
      </c>
      <c r="M97" s="763">
        <f t="shared" si="118"/>
        <v>45607</v>
      </c>
      <c r="N97" s="763">
        <f t="shared" si="119"/>
        <v>45608</v>
      </c>
      <c r="O97" s="331"/>
      <c r="P97" s="763">
        <f t="shared" si="37"/>
        <v>45583</v>
      </c>
      <c r="Q97" s="1084">
        <f t="shared" si="120"/>
        <v>42</v>
      </c>
    </row>
    <row r="98" spans="1:17" ht="17.25" hidden="1" customHeight="1" x14ac:dyDescent="0.2">
      <c r="A98" s="824"/>
      <c r="B98" s="965" t="s">
        <v>372</v>
      </c>
      <c r="C98" s="965" t="s">
        <v>433</v>
      </c>
      <c r="D98" s="965">
        <v>45593</v>
      </c>
      <c r="E98" s="763">
        <f t="shared" si="131"/>
        <v>45596</v>
      </c>
      <c r="F98" s="763">
        <f t="shared" si="111"/>
        <v>45602</v>
      </c>
      <c r="G98" s="763">
        <f t="shared" si="112"/>
        <v>45605</v>
      </c>
      <c r="H98" s="763">
        <f t="shared" si="113"/>
        <v>45607</v>
      </c>
      <c r="I98" s="763">
        <f t="shared" si="114"/>
        <v>45613</v>
      </c>
      <c r="J98" s="763">
        <f t="shared" si="115"/>
        <v>45614</v>
      </c>
      <c r="K98" s="763">
        <f t="shared" si="116"/>
        <v>45615</v>
      </c>
      <c r="L98" s="1108"/>
      <c r="M98" s="763">
        <f t="shared" si="118"/>
        <v>45618</v>
      </c>
      <c r="N98" s="763">
        <f t="shared" si="119"/>
        <v>45619</v>
      </c>
      <c r="O98" s="331"/>
      <c r="P98" s="763">
        <f t="shared" si="37"/>
        <v>45590</v>
      </c>
      <c r="Q98" s="1084">
        <f t="shared" si="120"/>
        <v>43</v>
      </c>
    </row>
    <row r="99" spans="1:17" ht="17.25" hidden="1" customHeight="1" x14ac:dyDescent="0.2">
      <c r="A99" s="824" t="s">
        <v>360</v>
      </c>
      <c r="B99" s="965" t="s">
        <v>322</v>
      </c>
      <c r="C99" s="965" t="s">
        <v>434</v>
      </c>
      <c r="D99" s="965">
        <v>45598</v>
      </c>
      <c r="E99" s="763">
        <f t="shared" si="131"/>
        <v>45601</v>
      </c>
      <c r="F99" s="763">
        <f t="shared" si="111"/>
        <v>45607</v>
      </c>
      <c r="G99" s="763">
        <f t="shared" si="112"/>
        <v>45610</v>
      </c>
      <c r="H99" s="763">
        <f t="shared" si="113"/>
        <v>45612</v>
      </c>
      <c r="I99" s="763">
        <f t="shared" si="114"/>
        <v>45618</v>
      </c>
      <c r="J99" s="763">
        <f t="shared" si="115"/>
        <v>45619</v>
      </c>
      <c r="K99" s="763">
        <f t="shared" si="116"/>
        <v>45620</v>
      </c>
      <c r="L99" s="1108"/>
      <c r="M99" s="763">
        <f t="shared" si="118"/>
        <v>45623</v>
      </c>
      <c r="N99" s="763">
        <f t="shared" si="119"/>
        <v>45624</v>
      </c>
      <c r="O99" s="331"/>
      <c r="P99" s="763">
        <f t="shared" si="37"/>
        <v>45597</v>
      </c>
      <c r="Q99" s="1084">
        <f t="shared" si="120"/>
        <v>44</v>
      </c>
    </row>
    <row r="100" spans="1:17" ht="17.25" hidden="1" customHeight="1" x14ac:dyDescent="0.2">
      <c r="A100" s="824" t="s">
        <v>322</v>
      </c>
      <c r="B100" s="965" t="s">
        <v>360</v>
      </c>
      <c r="C100" s="965" t="s">
        <v>435</v>
      </c>
      <c r="D100" s="965">
        <v>45610</v>
      </c>
      <c r="E100" s="886" t="s">
        <v>344</v>
      </c>
      <c r="F100" s="886" t="s">
        <v>344</v>
      </c>
      <c r="G100" s="886" t="s">
        <v>344</v>
      </c>
      <c r="H100" s="886" t="s">
        <v>344</v>
      </c>
      <c r="I100" s="763">
        <f t="shared" si="114"/>
        <v>45630</v>
      </c>
      <c r="J100" s="763">
        <f t="shared" si="115"/>
        <v>45631</v>
      </c>
      <c r="K100" s="763">
        <f t="shared" si="116"/>
        <v>45632</v>
      </c>
      <c r="L100" s="1142" t="s">
        <v>344</v>
      </c>
      <c r="M100" s="763">
        <f t="shared" si="118"/>
        <v>45635</v>
      </c>
      <c r="N100" s="763">
        <f t="shared" si="119"/>
        <v>45636</v>
      </c>
      <c r="O100" s="331"/>
      <c r="P100" s="763">
        <f t="shared" si="37"/>
        <v>45604</v>
      </c>
      <c r="Q100" s="1084">
        <f t="shared" si="120"/>
        <v>45</v>
      </c>
    </row>
    <row r="101" spans="1:17" ht="17.25" hidden="1" customHeight="1" x14ac:dyDescent="0.2">
      <c r="A101" s="824" t="s">
        <v>349</v>
      </c>
      <c r="B101" s="965" t="s">
        <v>316</v>
      </c>
      <c r="C101" s="965" t="s">
        <v>436</v>
      </c>
      <c r="D101" s="965">
        <v>45611</v>
      </c>
      <c r="E101" s="763">
        <f t="shared" si="131"/>
        <v>45614</v>
      </c>
      <c r="F101" s="763">
        <f t="shared" ref="F101:F103" si="132">D101+9</f>
        <v>45620</v>
      </c>
      <c r="G101" s="763">
        <f t="shared" ref="G101:G103" si="133">D101+12</f>
        <v>45623</v>
      </c>
      <c r="H101" s="763">
        <f t="shared" ref="H101:H103" si="134">D101+14</f>
        <v>45625</v>
      </c>
      <c r="I101" s="763">
        <f t="shared" ref="I101:I103" si="135">D101+20</f>
        <v>45631</v>
      </c>
      <c r="J101" s="763">
        <f t="shared" ref="J101:J103" si="136">D101+21</f>
        <v>45632</v>
      </c>
      <c r="K101" s="763">
        <f t="shared" ref="K101:K103" si="137">D101+22</f>
        <v>45633</v>
      </c>
      <c r="L101" s="1143"/>
      <c r="M101" s="763">
        <f t="shared" ref="M101:M103" si="138">D101+25</f>
        <v>45636</v>
      </c>
      <c r="N101" s="763">
        <f t="shared" ref="N101:N103" si="139">D101+26</f>
        <v>45637</v>
      </c>
      <c r="O101" s="331"/>
      <c r="P101" s="763">
        <f t="shared" si="37"/>
        <v>45611</v>
      </c>
      <c r="Q101" s="1084">
        <f t="shared" ref="Q101:Q103" si="140">WEEKNUM(P101)</f>
        <v>46</v>
      </c>
    </row>
    <row r="102" spans="1:17" ht="20.100000000000001" hidden="1" customHeight="1" x14ac:dyDescent="0.2">
      <c r="A102" s="824" t="s">
        <v>380</v>
      </c>
      <c r="B102" s="965" t="s">
        <v>381</v>
      </c>
      <c r="C102" s="965" t="s">
        <v>437</v>
      </c>
      <c r="D102" s="965">
        <v>45625</v>
      </c>
      <c r="E102" s="886" t="s">
        <v>344</v>
      </c>
      <c r="F102" s="886" t="s">
        <v>344</v>
      </c>
      <c r="G102" s="763">
        <f t="shared" si="133"/>
        <v>45637</v>
      </c>
      <c r="H102" s="763">
        <f t="shared" si="134"/>
        <v>45639</v>
      </c>
      <c r="I102" s="763">
        <f t="shared" si="135"/>
        <v>45645</v>
      </c>
      <c r="J102" s="763">
        <f t="shared" si="136"/>
        <v>45646</v>
      </c>
      <c r="K102" s="763">
        <f t="shared" si="137"/>
        <v>45647</v>
      </c>
      <c r="L102" s="763">
        <v>45643</v>
      </c>
      <c r="M102" s="763">
        <f t="shared" si="138"/>
        <v>45650</v>
      </c>
      <c r="N102" s="763">
        <f t="shared" si="139"/>
        <v>45651</v>
      </c>
      <c r="O102" s="331"/>
      <c r="P102" s="763">
        <f t="shared" si="37"/>
        <v>45618</v>
      </c>
      <c r="Q102" s="1084">
        <f t="shared" si="140"/>
        <v>47</v>
      </c>
    </row>
    <row r="103" spans="1:17" ht="20.100000000000001" hidden="1" customHeight="1" x14ac:dyDescent="0.2">
      <c r="A103" s="824" t="s">
        <v>372</v>
      </c>
      <c r="B103" s="965" t="s">
        <v>320</v>
      </c>
      <c r="C103" s="965" t="s">
        <v>438</v>
      </c>
      <c r="D103" s="965">
        <v>45628</v>
      </c>
      <c r="E103" s="763">
        <f t="shared" ref="E103" si="141">D103+3</f>
        <v>45631</v>
      </c>
      <c r="F103" s="763">
        <f t="shared" si="132"/>
        <v>45637</v>
      </c>
      <c r="G103" s="763">
        <f t="shared" si="133"/>
        <v>45640</v>
      </c>
      <c r="H103" s="763">
        <f t="shared" si="134"/>
        <v>45642</v>
      </c>
      <c r="I103" s="763">
        <f t="shared" si="135"/>
        <v>45648</v>
      </c>
      <c r="J103" s="763">
        <f t="shared" si="136"/>
        <v>45649</v>
      </c>
      <c r="K103" s="763">
        <f t="shared" si="137"/>
        <v>45650</v>
      </c>
      <c r="L103" s="1163" t="s">
        <v>344</v>
      </c>
      <c r="M103" s="763">
        <f t="shared" si="138"/>
        <v>45653</v>
      </c>
      <c r="N103" s="763">
        <f t="shared" si="139"/>
        <v>45654</v>
      </c>
      <c r="O103" s="331"/>
      <c r="P103" s="763">
        <f t="shared" si="37"/>
        <v>45625</v>
      </c>
      <c r="Q103" s="1084">
        <f t="shared" si="140"/>
        <v>48</v>
      </c>
    </row>
    <row r="104" spans="1:17" ht="20.100000000000001" hidden="1" customHeight="1" x14ac:dyDescent="0.2">
      <c r="A104" s="824"/>
      <c r="B104" s="965" t="s">
        <v>372</v>
      </c>
      <c r="C104" s="965" t="s">
        <v>439</v>
      </c>
      <c r="D104" s="965">
        <v>45637</v>
      </c>
      <c r="E104" s="886" t="s">
        <v>344</v>
      </c>
      <c r="F104" s="886" t="s">
        <v>344</v>
      </c>
      <c r="G104" s="763">
        <f t="shared" ref="G104:G109" si="142">D104+12</f>
        <v>45649</v>
      </c>
      <c r="H104" s="763">
        <f t="shared" ref="H104:H109" si="143">D104+14</f>
        <v>45651</v>
      </c>
      <c r="I104" s="763">
        <f t="shared" ref="I104:I109" si="144">D104+20</f>
        <v>45657</v>
      </c>
      <c r="J104" s="763">
        <f t="shared" ref="J104:J109" si="145">D104+21</f>
        <v>45658</v>
      </c>
      <c r="K104" s="763">
        <f t="shared" ref="K104:K109" si="146">D104+22</f>
        <v>45659</v>
      </c>
      <c r="L104" s="1142"/>
      <c r="M104" s="763">
        <f t="shared" ref="M104:M106" si="147">D104+25</f>
        <v>45662</v>
      </c>
      <c r="N104" s="763">
        <f t="shared" ref="N104:N106" si="148">D104+26</f>
        <v>45663</v>
      </c>
      <c r="O104" s="331"/>
      <c r="P104" s="763">
        <f t="shared" si="37"/>
        <v>45632</v>
      </c>
      <c r="Q104" s="1084">
        <f t="shared" ref="Q104:Q109" si="149">WEEKNUM(P104)</f>
        <v>49</v>
      </c>
    </row>
    <row r="105" spans="1:17" ht="20.100000000000001" hidden="1" customHeight="1" x14ac:dyDescent="0.2">
      <c r="A105" s="824" t="s">
        <v>322</v>
      </c>
      <c r="B105" s="965" t="s">
        <v>360</v>
      </c>
      <c r="C105" s="965" t="s">
        <v>440</v>
      </c>
      <c r="D105" s="965">
        <v>45642</v>
      </c>
      <c r="E105" s="763">
        <f t="shared" ref="E105:E106" si="150">D105+3</f>
        <v>45645</v>
      </c>
      <c r="F105" s="763">
        <f t="shared" ref="F105:F109" si="151">D105+9</f>
        <v>45651</v>
      </c>
      <c r="G105" s="763">
        <f t="shared" si="142"/>
        <v>45654</v>
      </c>
      <c r="H105" s="763">
        <f t="shared" si="143"/>
        <v>45656</v>
      </c>
      <c r="I105" s="763">
        <f t="shared" si="144"/>
        <v>45662</v>
      </c>
      <c r="J105" s="763">
        <f t="shared" si="145"/>
        <v>45663</v>
      </c>
      <c r="K105" s="763">
        <f t="shared" si="146"/>
        <v>45664</v>
      </c>
      <c r="L105" s="1142"/>
      <c r="M105" s="763">
        <f t="shared" si="147"/>
        <v>45667</v>
      </c>
      <c r="N105" s="763">
        <f t="shared" si="148"/>
        <v>45668</v>
      </c>
      <c r="O105" s="331"/>
      <c r="P105" s="763">
        <f t="shared" si="37"/>
        <v>45639</v>
      </c>
      <c r="Q105" s="1084">
        <f t="shared" si="149"/>
        <v>50</v>
      </c>
    </row>
    <row r="106" spans="1:17" ht="20.100000000000001" hidden="1" customHeight="1" x14ac:dyDescent="0.2">
      <c r="A106" s="824" t="s">
        <v>360</v>
      </c>
      <c r="B106" s="965" t="s">
        <v>322</v>
      </c>
      <c r="C106" s="965" t="s">
        <v>441</v>
      </c>
      <c r="D106" s="965">
        <v>45649</v>
      </c>
      <c r="E106" s="763">
        <f t="shared" si="150"/>
        <v>45652</v>
      </c>
      <c r="F106" s="763">
        <f t="shared" si="151"/>
        <v>45658</v>
      </c>
      <c r="G106" s="763">
        <f t="shared" si="142"/>
        <v>45661</v>
      </c>
      <c r="H106" s="763">
        <f t="shared" si="143"/>
        <v>45663</v>
      </c>
      <c r="I106" s="763">
        <f t="shared" si="144"/>
        <v>45669</v>
      </c>
      <c r="J106" s="763">
        <f t="shared" si="145"/>
        <v>45670</v>
      </c>
      <c r="K106" s="763">
        <f t="shared" si="146"/>
        <v>45671</v>
      </c>
      <c r="L106" s="1142"/>
      <c r="M106" s="763">
        <f t="shared" si="147"/>
        <v>45674</v>
      </c>
      <c r="N106" s="763">
        <f t="shared" si="148"/>
        <v>45675</v>
      </c>
      <c r="O106" s="331"/>
      <c r="P106" s="763">
        <f t="shared" si="37"/>
        <v>45646</v>
      </c>
      <c r="Q106" s="1084">
        <f t="shared" si="149"/>
        <v>51</v>
      </c>
    </row>
    <row r="107" spans="1:17" ht="20.100000000000001" hidden="1" customHeight="1" x14ac:dyDescent="0.2">
      <c r="A107" s="824"/>
      <c r="B107" s="965" t="s">
        <v>316</v>
      </c>
      <c r="C107" s="965" t="s">
        <v>1595</v>
      </c>
      <c r="D107" s="965">
        <v>46022</v>
      </c>
      <c r="E107" s="763">
        <f t="shared" ref="E107" si="152">D107+3</f>
        <v>46025</v>
      </c>
      <c r="F107" s="763">
        <f t="shared" ref="F107" si="153">D107+9</f>
        <v>46031</v>
      </c>
      <c r="G107" s="763">
        <f t="shared" ref="G107" si="154">D107+12</f>
        <v>46034</v>
      </c>
      <c r="H107" s="763">
        <f t="shared" ref="H107" si="155">D107+14</f>
        <v>46036</v>
      </c>
      <c r="I107" s="763">
        <f t="shared" ref="I107" si="156">D107+20</f>
        <v>46042</v>
      </c>
      <c r="J107" s="763">
        <f t="shared" ref="J107" si="157">D107+21</f>
        <v>46043</v>
      </c>
      <c r="K107" s="763">
        <f t="shared" ref="K107" si="158">D107+22</f>
        <v>46044</v>
      </c>
      <c r="L107" s="1142"/>
      <c r="M107" s="1163" t="s">
        <v>344</v>
      </c>
      <c r="N107" s="1163" t="s">
        <v>344</v>
      </c>
      <c r="O107" s="331"/>
      <c r="P107" s="763">
        <f t="shared" si="37"/>
        <v>45653</v>
      </c>
      <c r="Q107" s="1084">
        <f t="shared" si="149"/>
        <v>52</v>
      </c>
    </row>
    <row r="108" spans="1:17" ht="20.100000000000001" customHeight="1" x14ac:dyDescent="0.2">
      <c r="A108" s="824" t="s">
        <v>381</v>
      </c>
      <c r="B108" s="965" t="s">
        <v>320</v>
      </c>
      <c r="C108" s="965" t="s">
        <v>1596</v>
      </c>
      <c r="D108" s="965">
        <v>45666</v>
      </c>
      <c r="E108" s="886" t="s">
        <v>344</v>
      </c>
      <c r="F108" s="886" t="s">
        <v>344</v>
      </c>
      <c r="G108" s="763">
        <f t="shared" si="142"/>
        <v>45678</v>
      </c>
      <c r="H108" s="763">
        <f t="shared" si="143"/>
        <v>45680</v>
      </c>
      <c r="I108" s="763">
        <f t="shared" si="144"/>
        <v>45686</v>
      </c>
      <c r="J108" s="763">
        <f t="shared" si="145"/>
        <v>45687</v>
      </c>
      <c r="K108" s="763">
        <f t="shared" si="146"/>
        <v>45688</v>
      </c>
      <c r="L108" s="1142"/>
      <c r="M108" s="1142"/>
      <c r="N108" s="1142"/>
      <c r="O108" s="331"/>
      <c r="P108" s="763">
        <f t="shared" si="37"/>
        <v>45660</v>
      </c>
      <c r="Q108" s="1084">
        <f t="shared" si="149"/>
        <v>1</v>
      </c>
    </row>
    <row r="109" spans="1:17" ht="20.100000000000001" customHeight="1" x14ac:dyDescent="0.2">
      <c r="A109" s="824"/>
      <c r="B109" s="965" t="s">
        <v>381</v>
      </c>
      <c r="C109" s="965" t="s">
        <v>1597</v>
      </c>
      <c r="D109" s="965">
        <v>45671</v>
      </c>
      <c r="E109" s="763">
        <f t="shared" ref="E109:E110" si="159">D109+3</f>
        <v>45674</v>
      </c>
      <c r="F109" s="763">
        <f t="shared" si="151"/>
        <v>45680</v>
      </c>
      <c r="G109" s="763">
        <f t="shared" si="142"/>
        <v>45683</v>
      </c>
      <c r="H109" s="763">
        <f t="shared" si="143"/>
        <v>45685</v>
      </c>
      <c r="I109" s="763">
        <f t="shared" si="144"/>
        <v>45691</v>
      </c>
      <c r="J109" s="763">
        <f t="shared" si="145"/>
        <v>45692</v>
      </c>
      <c r="K109" s="763">
        <f t="shared" si="146"/>
        <v>45693</v>
      </c>
      <c r="L109" s="1142"/>
      <c r="M109" s="1142"/>
      <c r="N109" s="1142"/>
      <c r="O109" s="331"/>
      <c r="P109" s="763">
        <f t="shared" si="37"/>
        <v>45667</v>
      </c>
      <c r="Q109" s="1084">
        <f t="shared" si="149"/>
        <v>2</v>
      </c>
    </row>
    <row r="110" spans="1:17" ht="20.100000000000001" customHeight="1" x14ac:dyDescent="0.2">
      <c r="A110" s="824"/>
      <c r="B110" s="965" t="s">
        <v>372</v>
      </c>
      <c r="C110" s="965" t="s">
        <v>1598</v>
      </c>
      <c r="D110" s="965">
        <v>45679</v>
      </c>
      <c r="E110" s="763">
        <f t="shared" si="159"/>
        <v>45682</v>
      </c>
      <c r="F110" s="763">
        <f t="shared" ref="F110" si="160">D110+9</f>
        <v>45688</v>
      </c>
      <c r="G110" s="763">
        <f t="shared" ref="G110" si="161">D110+12</f>
        <v>45691</v>
      </c>
      <c r="H110" s="763">
        <f t="shared" ref="H110" si="162">D110+14</f>
        <v>45693</v>
      </c>
      <c r="I110" s="763">
        <f t="shared" ref="I110" si="163">D110+20</f>
        <v>45699</v>
      </c>
      <c r="J110" s="763">
        <f t="shared" ref="J110" si="164">D110+21</f>
        <v>45700</v>
      </c>
      <c r="K110" s="763">
        <f t="shared" ref="K110" si="165">D110+22</f>
        <v>45701</v>
      </c>
      <c r="L110" s="1143"/>
      <c r="M110" s="1143"/>
      <c r="N110" s="1143"/>
      <c r="O110" s="331"/>
      <c r="P110" s="763">
        <f t="shared" si="37"/>
        <v>45674</v>
      </c>
      <c r="Q110" s="1084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6"/>
      <c r="C114" s="796"/>
      <c r="D114" s="796"/>
      <c r="E114" s="796"/>
      <c r="F114" s="796"/>
      <c r="G114" s="796"/>
      <c r="H114" s="796"/>
      <c r="M114" s="147"/>
      <c r="N114" s="147"/>
    </row>
    <row r="115" spans="2:14" s="147" customFormat="1" ht="18.75" customHeight="1" x14ac:dyDescent="0.2">
      <c r="B115" s="776"/>
      <c r="C115" s="777"/>
      <c r="D115" s="778"/>
      <c r="E115" s="779"/>
      <c r="F115" s="780"/>
      <c r="G115" s="781"/>
      <c r="H115" s="782"/>
    </row>
    <row r="116" spans="2:14" s="147" customFormat="1" ht="18.75" customHeight="1" x14ac:dyDescent="0.2">
      <c r="B116" s="783" t="s">
        <v>447</v>
      </c>
      <c r="C116" s="145"/>
      <c r="D116" s="147" t="s">
        <v>448</v>
      </c>
      <c r="G116" s="147" t="s">
        <v>449</v>
      </c>
      <c r="H116" s="784"/>
    </row>
    <row r="117" spans="2:14" s="147" customFormat="1" ht="18.75" customHeight="1" x14ac:dyDescent="0.2">
      <c r="B117" s="785" t="s">
        <v>450</v>
      </c>
      <c r="C117" s="786" t="s">
        <v>451</v>
      </c>
      <c r="D117" s="133" t="s">
        <v>452</v>
      </c>
      <c r="F117" s="786" t="s">
        <v>453</v>
      </c>
      <c r="G117" s="145" t="s">
        <v>454</v>
      </c>
      <c r="H117" s="787" t="s">
        <v>455</v>
      </c>
    </row>
    <row r="118" spans="2:14" s="147" customFormat="1" ht="18.75" customHeight="1" x14ac:dyDescent="0.2">
      <c r="B118" s="785" t="s">
        <v>456</v>
      </c>
      <c r="C118" s="786" t="s">
        <v>457</v>
      </c>
      <c r="D118" s="133" t="s">
        <v>458</v>
      </c>
      <c r="E118" s="148" t="s">
        <v>459</v>
      </c>
      <c r="F118" s="790" t="s">
        <v>460</v>
      </c>
      <c r="G118" s="145" t="s">
        <v>461</v>
      </c>
      <c r="H118" s="787" t="s">
        <v>462</v>
      </c>
    </row>
    <row r="119" spans="2:14" s="147" customFormat="1" ht="18.75" customHeight="1" x14ac:dyDescent="0.2">
      <c r="B119" s="788" t="s">
        <v>463</v>
      </c>
      <c r="C119" s="789" t="s">
        <v>464</v>
      </c>
      <c r="D119" s="133" t="s">
        <v>465</v>
      </c>
      <c r="E119" s="148" t="s">
        <v>466</v>
      </c>
      <c r="F119" s="790" t="s">
        <v>467</v>
      </c>
      <c r="G119" s="591" t="s">
        <v>468</v>
      </c>
      <c r="H119" s="791" t="s">
        <v>469</v>
      </c>
    </row>
    <row r="120" spans="2:14" s="147" customFormat="1" ht="18.75" customHeight="1" x14ac:dyDescent="0.2">
      <c r="B120" s="788" t="s">
        <v>470</v>
      </c>
      <c r="C120" s="789" t="s">
        <v>471</v>
      </c>
      <c r="D120" s="133" t="s">
        <v>472</v>
      </c>
      <c r="E120" s="148" t="s">
        <v>473</v>
      </c>
      <c r="F120" s="790" t="s">
        <v>474</v>
      </c>
      <c r="G120" s="591" t="s">
        <v>475</v>
      </c>
      <c r="H120" s="791" t="s">
        <v>476</v>
      </c>
      <c r="M120" s="149"/>
      <c r="N120" s="149"/>
    </row>
    <row r="121" spans="2:14" s="147" customFormat="1" ht="18.75" customHeight="1" x14ac:dyDescent="0.2">
      <c r="B121" s="788" t="s">
        <v>477</v>
      </c>
      <c r="C121" s="789" t="s">
        <v>478</v>
      </c>
      <c r="D121" s="133" t="s">
        <v>479</v>
      </c>
      <c r="E121" s="148" t="s">
        <v>480</v>
      </c>
      <c r="F121" s="790" t="s">
        <v>481</v>
      </c>
      <c r="G121" s="591" t="s">
        <v>482</v>
      </c>
      <c r="H121" s="791" t="s">
        <v>483</v>
      </c>
      <c r="M121" s="149"/>
      <c r="N121" s="149"/>
    </row>
    <row r="122" spans="2:14" s="147" customFormat="1" ht="18.75" customHeight="1" x14ac:dyDescent="0.2">
      <c r="B122" s="788" t="s">
        <v>484</v>
      </c>
      <c r="C122" s="789" t="s">
        <v>485</v>
      </c>
      <c r="D122" s="133" t="s">
        <v>486</v>
      </c>
      <c r="E122" s="148" t="s">
        <v>487</v>
      </c>
      <c r="F122" s="790" t="s">
        <v>488</v>
      </c>
      <c r="G122" s="591" t="s">
        <v>489</v>
      </c>
      <c r="H122" s="791" t="s">
        <v>490</v>
      </c>
      <c r="M122" s="149"/>
      <c r="N122" s="149"/>
    </row>
    <row r="123" spans="2:14" s="147" customFormat="1" ht="18.75" customHeight="1" x14ac:dyDescent="0.2">
      <c r="B123" s="788" t="s">
        <v>491</v>
      </c>
      <c r="C123" s="789" t="s">
        <v>492</v>
      </c>
      <c r="D123" s="133" t="s">
        <v>493</v>
      </c>
      <c r="E123" s="148" t="s">
        <v>494</v>
      </c>
      <c r="F123" s="744" t="s">
        <v>495</v>
      </c>
      <c r="G123" s="591" t="s">
        <v>496</v>
      </c>
      <c r="H123" s="792" t="s">
        <v>497</v>
      </c>
      <c r="M123" s="149"/>
      <c r="N123" s="149"/>
    </row>
    <row r="124" spans="2:14" x14ac:dyDescent="0.2">
      <c r="B124" s="788" t="s">
        <v>498</v>
      </c>
      <c r="C124" s="789" t="s">
        <v>499</v>
      </c>
      <c r="D124" s="133"/>
      <c r="F124" s="591"/>
      <c r="G124" s="147"/>
      <c r="H124" s="793"/>
    </row>
    <row r="125" spans="2:14" ht="15" thickBot="1" x14ac:dyDescent="0.25">
      <c r="B125" s="794"/>
      <c r="C125" s="795"/>
      <c r="D125" s="795"/>
      <c r="E125" s="796"/>
      <c r="F125" s="796"/>
      <c r="G125" s="796"/>
      <c r="H125" s="797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K102"/>
  <sheetViews>
    <sheetView showGridLines="0" zoomScale="130" zoomScaleNormal="130" zoomScaleSheetLayoutView="85" workbookViewId="0">
      <selection activeCell="G4" sqref="G4"/>
    </sheetView>
  </sheetViews>
  <sheetFormatPr defaultColWidth="9.140625" defaultRowHeight="18" customHeight="1" x14ac:dyDescent="0.2"/>
  <cols>
    <col min="1" max="1" width="25.7109375" style="867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7"/>
    </row>
    <row r="2" spans="1:11" s="122" customFormat="1" ht="18" customHeight="1" thickBot="1" x14ac:dyDescent="0.25">
      <c r="A2" s="867"/>
      <c r="B2" s="1145" t="s">
        <v>116</v>
      </c>
      <c r="C2" s="1145"/>
      <c r="D2" s="1145"/>
      <c r="E2" s="1145"/>
      <c r="F2" s="1145"/>
      <c r="H2" s="966" t="s">
        <v>304</v>
      </c>
    </row>
    <row r="3" spans="1:11" s="122" customFormat="1" ht="18" customHeight="1" thickBot="1" x14ac:dyDescent="0.25">
      <c r="A3" s="867"/>
      <c r="B3" s="123"/>
      <c r="H3" s="751"/>
    </row>
    <row r="4" spans="1:11" s="145" customFormat="1" ht="30" customHeight="1" thickBot="1" x14ac:dyDescent="0.25">
      <c r="A4" s="148"/>
      <c r="B4" s="1130" t="s">
        <v>4498</v>
      </c>
      <c r="C4" s="1131"/>
      <c r="D4" s="1131"/>
      <c r="E4" s="1131"/>
      <c r="F4" s="1132"/>
      <c r="G4" s="441"/>
    </row>
    <row r="5" spans="1:11" s="145" customFormat="1" ht="18" customHeight="1" x14ac:dyDescent="0.2">
      <c r="A5" s="867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10"/>
      <c r="B6" s="956"/>
      <c r="C6" s="769"/>
      <c r="D6" s="757"/>
      <c r="E6" s="769"/>
      <c r="F6" s="769"/>
      <c r="G6" s="331"/>
      <c r="H6" s="801"/>
      <c r="J6" s="433"/>
    </row>
    <row r="7" spans="1:11" s="145" customFormat="1" ht="18" customHeight="1" x14ac:dyDescent="0.2">
      <c r="A7" s="810"/>
      <c r="B7" s="956"/>
      <c r="C7" s="769"/>
      <c r="D7" s="757"/>
      <c r="E7" s="769"/>
      <c r="F7" s="769"/>
      <c r="G7" s="331"/>
      <c r="H7" s="801"/>
      <c r="J7" s="433"/>
    </row>
    <row r="8" spans="1:11" s="147" customFormat="1" ht="30" customHeight="1" x14ac:dyDescent="0.2">
      <c r="A8" s="810"/>
      <c r="B8" s="887"/>
      <c r="C8" s="619"/>
      <c r="D8" s="1137" t="s">
        <v>306</v>
      </c>
      <c r="E8" s="950" t="s">
        <v>157</v>
      </c>
      <c r="F8" s="195"/>
      <c r="G8" s="887"/>
      <c r="J8" s="145"/>
      <c r="K8" s="145"/>
    </row>
    <row r="9" spans="1:11" s="145" customFormat="1" ht="18" customHeight="1" x14ac:dyDescent="0.2">
      <c r="A9" s="810"/>
      <c r="B9" s="953" t="s">
        <v>310</v>
      </c>
      <c r="C9" s="953" t="s">
        <v>311</v>
      </c>
      <c r="D9" s="1138"/>
      <c r="E9" s="949" t="s">
        <v>253</v>
      </c>
      <c r="F9" s="331"/>
      <c r="G9" s="952" t="s">
        <v>312</v>
      </c>
      <c r="I9" s="433"/>
    </row>
    <row r="10" spans="1:11" ht="18" hidden="1" customHeight="1" x14ac:dyDescent="0.2">
      <c r="B10" s="622" t="s">
        <v>669</v>
      </c>
      <c r="C10" s="763" t="s">
        <v>670</v>
      </c>
      <c r="D10" s="622">
        <v>45204</v>
      </c>
      <c r="E10" s="763">
        <f>D10+6</f>
        <v>45210</v>
      </c>
      <c r="F10" s="331"/>
      <c r="G10" s="763">
        <v>45205</v>
      </c>
      <c r="J10" s="331"/>
    </row>
    <row r="11" spans="1:11" ht="18" hidden="1" customHeight="1" x14ac:dyDescent="0.2">
      <c r="B11" s="747" t="s">
        <v>672</v>
      </c>
      <c r="C11" s="763" t="s">
        <v>673</v>
      </c>
      <c r="D11" s="622">
        <v>45211</v>
      </c>
      <c r="E11" s="763">
        <f>D11+6</f>
        <v>45217</v>
      </c>
      <c r="F11" s="331"/>
      <c r="G11" s="763">
        <f t="shared" ref="G11:G13" si="0">G10+7</f>
        <v>45212</v>
      </c>
      <c r="J11" s="331"/>
    </row>
    <row r="12" spans="1:11" ht="18" hidden="1" customHeight="1" x14ac:dyDescent="0.2">
      <c r="B12" s="800" t="s">
        <v>675</v>
      </c>
      <c r="C12" s="763" t="s">
        <v>676</v>
      </c>
      <c r="D12" s="622">
        <v>45221</v>
      </c>
      <c r="E12" s="763">
        <f>D12+6</f>
        <v>45227</v>
      </c>
      <c r="F12" s="331"/>
      <c r="G12" s="763">
        <f t="shared" si="0"/>
        <v>45219</v>
      </c>
      <c r="J12" s="331"/>
    </row>
    <row r="13" spans="1:11" ht="18" hidden="1" customHeight="1" x14ac:dyDescent="0.2">
      <c r="B13" s="747" t="s">
        <v>669</v>
      </c>
      <c r="C13" s="763" t="s">
        <v>678</v>
      </c>
      <c r="D13" s="622">
        <v>45225</v>
      </c>
      <c r="E13" s="763">
        <f>D13+6</f>
        <v>45231</v>
      </c>
      <c r="F13" s="331"/>
      <c r="G13" s="763">
        <f t="shared" si="0"/>
        <v>45226</v>
      </c>
      <c r="J13" s="331"/>
    </row>
    <row r="14" spans="1:11" ht="18" hidden="1" customHeight="1" x14ac:dyDescent="0.2">
      <c r="B14" s="622" t="s">
        <v>669</v>
      </c>
      <c r="C14" s="763" t="s">
        <v>764</v>
      </c>
      <c r="D14" s="622">
        <v>45238</v>
      </c>
      <c r="E14" s="763">
        <f t="shared" ref="E14:E35" si="1">D14+3</f>
        <v>45241</v>
      </c>
      <c r="F14" s="331"/>
      <c r="G14" s="763">
        <f>D14+1</f>
        <v>45239</v>
      </c>
      <c r="J14" s="331"/>
    </row>
    <row r="15" spans="1:11" ht="18" hidden="1" customHeight="1" x14ac:dyDescent="0.2">
      <c r="B15" s="800" t="s">
        <v>672</v>
      </c>
      <c r="C15" s="763" t="s">
        <v>765</v>
      </c>
      <c r="D15" s="622">
        <f>D14+7</f>
        <v>45245</v>
      </c>
      <c r="E15" s="763">
        <f t="shared" si="1"/>
        <v>45248</v>
      </c>
      <c r="F15" s="331"/>
      <c r="G15" s="763">
        <f>G14+7</f>
        <v>45246</v>
      </c>
      <c r="J15" s="331"/>
    </row>
    <row r="16" spans="1:11" ht="18" hidden="1" customHeight="1" x14ac:dyDescent="0.2">
      <c r="B16" s="747" t="s">
        <v>675</v>
      </c>
      <c r="C16" s="763" t="s">
        <v>766</v>
      </c>
      <c r="D16" s="622">
        <f t="shared" ref="D16:D30" si="2">D15+7</f>
        <v>45252</v>
      </c>
      <c r="E16" s="763">
        <f t="shared" si="1"/>
        <v>45255</v>
      </c>
      <c r="F16" s="331"/>
      <c r="G16" s="763">
        <f t="shared" ref="G16:G79" si="3">G15+7</f>
        <v>45253</v>
      </c>
      <c r="J16" s="331"/>
    </row>
    <row r="17" spans="2:10" ht="18" hidden="1" customHeight="1" x14ac:dyDescent="0.2">
      <c r="B17" s="622" t="s">
        <v>669</v>
      </c>
      <c r="C17" s="763" t="s">
        <v>767</v>
      </c>
      <c r="D17" s="622">
        <f t="shared" si="2"/>
        <v>45259</v>
      </c>
      <c r="E17" s="763">
        <f t="shared" si="1"/>
        <v>45262</v>
      </c>
      <c r="F17" s="331"/>
      <c r="G17" s="763">
        <f t="shared" si="3"/>
        <v>45260</v>
      </c>
      <c r="J17" s="331"/>
    </row>
    <row r="18" spans="2:10" ht="18" hidden="1" customHeight="1" x14ac:dyDescent="0.2">
      <c r="B18" s="800" t="s">
        <v>672</v>
      </c>
      <c r="C18" s="763" t="s">
        <v>768</v>
      </c>
      <c r="D18" s="622">
        <f t="shared" si="2"/>
        <v>45266</v>
      </c>
      <c r="E18" s="763">
        <f t="shared" si="1"/>
        <v>45269</v>
      </c>
      <c r="F18" s="331"/>
      <c r="G18" s="763">
        <f t="shared" si="3"/>
        <v>45267</v>
      </c>
      <c r="J18" s="331"/>
    </row>
    <row r="19" spans="2:10" ht="18" hidden="1" customHeight="1" x14ac:dyDescent="0.2">
      <c r="B19" s="747" t="s">
        <v>675</v>
      </c>
      <c r="C19" s="763" t="s">
        <v>769</v>
      </c>
      <c r="D19" s="622">
        <f t="shared" si="2"/>
        <v>45273</v>
      </c>
      <c r="E19" s="763">
        <f t="shared" si="1"/>
        <v>45276</v>
      </c>
      <c r="F19" s="331"/>
      <c r="G19" s="763">
        <f t="shared" si="3"/>
        <v>45274</v>
      </c>
      <c r="J19" s="331"/>
    </row>
    <row r="20" spans="2:10" ht="18" hidden="1" customHeight="1" x14ac:dyDescent="0.2">
      <c r="B20" s="622" t="s">
        <v>669</v>
      </c>
      <c r="C20" s="763" t="s">
        <v>770</v>
      </c>
      <c r="D20" s="622">
        <f t="shared" si="2"/>
        <v>45280</v>
      </c>
      <c r="E20" s="763">
        <f t="shared" si="1"/>
        <v>45283</v>
      </c>
      <c r="F20" s="331"/>
      <c r="G20" s="763">
        <f t="shared" si="3"/>
        <v>45281</v>
      </c>
      <c r="J20" s="331"/>
    </row>
    <row r="21" spans="2:10" ht="18" hidden="1" customHeight="1" x14ac:dyDescent="0.2">
      <c r="B21" s="800" t="s">
        <v>672</v>
      </c>
      <c r="C21" s="763" t="s">
        <v>771</v>
      </c>
      <c r="D21" s="622">
        <f t="shared" si="2"/>
        <v>45287</v>
      </c>
      <c r="E21" s="763">
        <f t="shared" si="1"/>
        <v>45290</v>
      </c>
      <c r="F21" s="331"/>
      <c r="G21" s="763">
        <f t="shared" si="3"/>
        <v>45288</v>
      </c>
      <c r="J21" s="331"/>
    </row>
    <row r="22" spans="2:10" ht="18" hidden="1" customHeight="1" x14ac:dyDescent="0.2">
      <c r="B22" s="747" t="s">
        <v>675</v>
      </c>
      <c r="C22" s="763" t="s">
        <v>772</v>
      </c>
      <c r="D22" s="622">
        <f t="shared" si="2"/>
        <v>45294</v>
      </c>
      <c r="E22" s="763">
        <f t="shared" si="1"/>
        <v>45297</v>
      </c>
      <c r="F22" s="331"/>
      <c r="G22" s="763">
        <f t="shared" si="3"/>
        <v>45295</v>
      </c>
      <c r="J22" s="331"/>
    </row>
    <row r="23" spans="2:10" ht="18" hidden="1" customHeight="1" x14ac:dyDescent="0.2">
      <c r="B23" s="622" t="s">
        <v>669</v>
      </c>
      <c r="C23" s="763" t="s">
        <v>773</v>
      </c>
      <c r="D23" s="622">
        <f t="shared" si="2"/>
        <v>45301</v>
      </c>
      <c r="E23" s="763">
        <f t="shared" si="1"/>
        <v>45304</v>
      </c>
      <c r="F23" s="331"/>
      <c r="G23" s="763">
        <f t="shared" si="3"/>
        <v>45302</v>
      </c>
      <c r="J23" s="331"/>
    </row>
    <row r="24" spans="2:10" ht="18" hidden="1" customHeight="1" x14ac:dyDescent="0.2">
      <c r="B24" s="800" t="s">
        <v>672</v>
      </c>
      <c r="C24" s="763" t="s">
        <v>774</v>
      </c>
      <c r="D24" s="622">
        <f t="shared" si="2"/>
        <v>45308</v>
      </c>
      <c r="E24" s="763">
        <f t="shared" si="1"/>
        <v>45311</v>
      </c>
      <c r="F24" s="331"/>
      <c r="G24" s="763">
        <f t="shared" si="3"/>
        <v>45309</v>
      </c>
      <c r="J24" s="331"/>
    </row>
    <row r="25" spans="2:10" ht="18" hidden="1" customHeight="1" x14ac:dyDescent="0.2">
      <c r="B25" s="747" t="s">
        <v>675</v>
      </c>
      <c r="C25" s="763" t="s">
        <v>775</v>
      </c>
      <c r="D25" s="622">
        <f t="shared" si="2"/>
        <v>45315</v>
      </c>
      <c r="E25" s="763">
        <f t="shared" si="1"/>
        <v>45318</v>
      </c>
      <c r="F25" s="331"/>
      <c r="G25" s="763">
        <f t="shared" si="3"/>
        <v>45316</v>
      </c>
      <c r="J25" s="331"/>
    </row>
    <row r="26" spans="2:10" ht="18" hidden="1" customHeight="1" x14ac:dyDescent="0.2">
      <c r="B26" s="622" t="s">
        <v>669</v>
      </c>
      <c r="C26" s="763" t="s">
        <v>776</v>
      </c>
      <c r="D26" s="622">
        <f t="shared" si="2"/>
        <v>45322</v>
      </c>
      <c r="E26" s="763">
        <f t="shared" si="1"/>
        <v>45325</v>
      </c>
      <c r="F26" s="331"/>
      <c r="G26" s="763">
        <f t="shared" si="3"/>
        <v>45323</v>
      </c>
      <c r="J26" s="331"/>
    </row>
    <row r="27" spans="2:10" ht="18" hidden="1" customHeight="1" x14ac:dyDescent="0.2">
      <c r="B27" s="800" t="s">
        <v>672</v>
      </c>
      <c r="C27" s="763" t="s">
        <v>777</v>
      </c>
      <c r="D27" s="622">
        <f t="shared" si="2"/>
        <v>45329</v>
      </c>
      <c r="E27" s="763">
        <f t="shared" si="1"/>
        <v>45332</v>
      </c>
      <c r="F27" s="331"/>
      <c r="G27" s="763">
        <f t="shared" si="3"/>
        <v>45330</v>
      </c>
      <c r="J27" s="331"/>
    </row>
    <row r="28" spans="2:10" ht="18" hidden="1" customHeight="1" x14ac:dyDescent="0.2">
      <c r="B28" s="747" t="s">
        <v>675</v>
      </c>
      <c r="C28" s="763" t="s">
        <v>778</v>
      </c>
      <c r="D28" s="622">
        <f t="shared" si="2"/>
        <v>45336</v>
      </c>
      <c r="E28" s="763">
        <f t="shared" si="1"/>
        <v>45339</v>
      </c>
      <c r="F28" s="331"/>
      <c r="G28" s="763">
        <f t="shared" si="3"/>
        <v>45337</v>
      </c>
      <c r="J28" s="331"/>
    </row>
    <row r="29" spans="2:10" ht="18" hidden="1" customHeight="1" x14ac:dyDescent="0.2">
      <c r="B29" s="622" t="s">
        <v>669</v>
      </c>
      <c r="C29" s="763" t="s">
        <v>779</v>
      </c>
      <c r="D29" s="622">
        <f t="shared" si="2"/>
        <v>45343</v>
      </c>
      <c r="E29" s="763">
        <f t="shared" si="1"/>
        <v>45346</v>
      </c>
      <c r="F29" s="331"/>
      <c r="G29" s="763">
        <f t="shared" si="3"/>
        <v>45344</v>
      </c>
      <c r="J29" s="331"/>
    </row>
    <row r="30" spans="2:10" ht="18" hidden="1" customHeight="1" x14ac:dyDescent="0.2">
      <c r="B30" s="800" t="s">
        <v>672</v>
      </c>
      <c r="C30" s="763" t="s">
        <v>780</v>
      </c>
      <c r="D30" s="622">
        <f t="shared" si="2"/>
        <v>45350</v>
      </c>
      <c r="E30" s="763">
        <f t="shared" si="1"/>
        <v>45353</v>
      </c>
      <c r="F30" s="331"/>
      <c r="G30" s="763">
        <f t="shared" si="3"/>
        <v>45351</v>
      </c>
      <c r="J30" s="331"/>
    </row>
    <row r="31" spans="2:10" ht="18" hidden="1" customHeight="1" x14ac:dyDescent="0.2">
      <c r="B31" s="747" t="s">
        <v>675</v>
      </c>
      <c r="C31" s="763" t="s">
        <v>781</v>
      </c>
      <c r="D31" s="622">
        <v>45358</v>
      </c>
      <c r="E31" s="763">
        <f t="shared" si="1"/>
        <v>45361</v>
      </c>
      <c r="F31" s="331"/>
      <c r="G31" s="763">
        <v>45358</v>
      </c>
      <c r="J31" s="331"/>
    </row>
    <row r="32" spans="2:10" ht="18" hidden="1" customHeight="1" x14ac:dyDescent="0.2">
      <c r="B32" s="622" t="s">
        <v>669</v>
      </c>
      <c r="C32" s="763" t="s">
        <v>782</v>
      </c>
      <c r="D32" s="622">
        <v>45366</v>
      </c>
      <c r="E32" s="763">
        <f t="shared" si="1"/>
        <v>45369</v>
      </c>
      <c r="F32" s="331"/>
      <c r="G32" s="763">
        <f t="shared" si="3"/>
        <v>45365</v>
      </c>
      <c r="J32" s="331"/>
    </row>
    <row r="33" spans="1:10" ht="18" hidden="1" customHeight="1" x14ac:dyDescent="0.2">
      <c r="B33" s="800" t="s">
        <v>672</v>
      </c>
      <c r="C33" s="763" t="s">
        <v>783</v>
      </c>
      <c r="D33" s="622">
        <v>45375</v>
      </c>
      <c r="E33" s="763">
        <f t="shared" si="1"/>
        <v>45378</v>
      </c>
      <c r="F33" s="331"/>
      <c r="G33" s="763">
        <f t="shared" si="3"/>
        <v>45372</v>
      </c>
      <c r="J33" s="331"/>
    </row>
    <row r="34" spans="1:10" ht="18" hidden="1" customHeight="1" x14ac:dyDescent="0.2">
      <c r="B34" s="747" t="s">
        <v>675</v>
      </c>
      <c r="C34" s="763" t="s">
        <v>784</v>
      </c>
      <c r="D34" s="622">
        <v>45378</v>
      </c>
      <c r="E34" s="763">
        <f t="shared" si="1"/>
        <v>45381</v>
      </c>
      <c r="F34" s="331"/>
      <c r="G34" s="763">
        <f t="shared" si="3"/>
        <v>45379</v>
      </c>
      <c r="J34" s="331"/>
    </row>
    <row r="35" spans="1:10" ht="18" hidden="1" customHeight="1" x14ac:dyDescent="0.2">
      <c r="B35" s="965" t="s">
        <v>669</v>
      </c>
      <c r="C35" s="965" t="s">
        <v>785</v>
      </c>
      <c r="D35" s="965">
        <f t="shared" ref="D35:D36" si="4">D34+7</f>
        <v>45385</v>
      </c>
      <c r="E35" s="763">
        <f t="shared" si="1"/>
        <v>45388</v>
      </c>
      <c r="F35" s="331"/>
      <c r="G35" s="763">
        <f t="shared" si="3"/>
        <v>45386</v>
      </c>
      <c r="J35" s="331"/>
    </row>
    <row r="36" spans="1:10" ht="18" hidden="1" customHeight="1" x14ac:dyDescent="0.2">
      <c r="B36" s="886" t="s">
        <v>344</v>
      </c>
      <c r="C36" s="965" t="s">
        <v>786</v>
      </c>
      <c r="D36" s="805">
        <f t="shared" si="4"/>
        <v>45392</v>
      </c>
      <c r="E36" s="994"/>
      <c r="F36" s="331"/>
      <c r="G36" s="763">
        <f t="shared" si="3"/>
        <v>45393</v>
      </c>
      <c r="J36" s="331"/>
    </row>
    <row r="37" spans="1:10" ht="18" hidden="1" customHeight="1" x14ac:dyDescent="0.2">
      <c r="A37" s="867" t="s">
        <v>787</v>
      </c>
      <c r="B37" s="965" t="s">
        <v>675</v>
      </c>
      <c r="C37" s="965" t="s">
        <v>788</v>
      </c>
      <c r="D37" s="965">
        <v>45402</v>
      </c>
      <c r="E37" s="763">
        <f>D37+3</f>
        <v>45405</v>
      </c>
      <c r="F37" s="331"/>
      <c r="G37" s="763">
        <f t="shared" si="3"/>
        <v>45400</v>
      </c>
      <c r="J37" s="331"/>
    </row>
    <row r="38" spans="1:10" ht="18" hidden="1" customHeight="1" x14ac:dyDescent="0.2">
      <c r="B38" s="965" t="s">
        <v>669</v>
      </c>
      <c r="C38" s="965" t="s">
        <v>789</v>
      </c>
      <c r="D38" s="965">
        <v>45408</v>
      </c>
      <c r="E38" s="763">
        <f>D38+3</f>
        <v>45411</v>
      </c>
      <c r="F38" s="331"/>
      <c r="G38" s="763">
        <f t="shared" si="3"/>
        <v>45407</v>
      </c>
      <c r="J38" s="331"/>
    </row>
    <row r="39" spans="1:10" ht="18" hidden="1" customHeight="1" x14ac:dyDescent="0.2">
      <c r="A39" s="867" t="s">
        <v>790</v>
      </c>
      <c r="B39" s="965" t="s">
        <v>672</v>
      </c>
      <c r="C39" s="965" t="s">
        <v>791</v>
      </c>
      <c r="D39" s="965">
        <v>45418</v>
      </c>
      <c r="E39" s="763">
        <v>45420</v>
      </c>
      <c r="F39" s="331"/>
      <c r="G39" s="763">
        <f t="shared" si="3"/>
        <v>45414</v>
      </c>
      <c r="J39" s="331"/>
    </row>
    <row r="40" spans="1:10" ht="18" hidden="1" customHeight="1" x14ac:dyDescent="0.2">
      <c r="B40" s="965" t="s">
        <v>675</v>
      </c>
      <c r="C40" s="965" t="s">
        <v>792</v>
      </c>
      <c r="D40" s="965">
        <v>45423</v>
      </c>
      <c r="E40" s="763">
        <f>D40+3</f>
        <v>45426</v>
      </c>
      <c r="F40" s="331"/>
      <c r="G40" s="763">
        <f t="shared" si="3"/>
        <v>45421</v>
      </c>
      <c r="J40" s="331"/>
    </row>
    <row r="41" spans="1:10" ht="18" hidden="1" customHeight="1" x14ac:dyDescent="0.2">
      <c r="A41" s="867" t="s">
        <v>669</v>
      </c>
      <c r="B41" s="886" t="s">
        <v>344</v>
      </c>
      <c r="C41" s="965" t="s">
        <v>793</v>
      </c>
      <c r="D41" s="805">
        <v>45429</v>
      </c>
      <c r="E41" s="805">
        <f>D41+3</f>
        <v>45432</v>
      </c>
      <c r="F41" s="331"/>
      <c r="G41" s="763">
        <f t="shared" si="3"/>
        <v>45428</v>
      </c>
      <c r="J41" s="331"/>
    </row>
    <row r="42" spans="1:10" ht="18" hidden="1" customHeight="1" x14ac:dyDescent="0.2">
      <c r="B42" s="965" t="s">
        <v>672</v>
      </c>
      <c r="C42" s="965" t="s">
        <v>794</v>
      </c>
      <c r="D42" s="965">
        <v>45436</v>
      </c>
      <c r="E42" s="886" t="s">
        <v>344</v>
      </c>
      <c r="F42" s="331"/>
      <c r="G42" s="763">
        <f t="shared" si="3"/>
        <v>45435</v>
      </c>
      <c r="J42" s="331"/>
    </row>
    <row r="43" spans="1:10" ht="18" hidden="1" customHeight="1" x14ac:dyDescent="0.2">
      <c r="B43" s="965" t="s">
        <v>675</v>
      </c>
      <c r="C43" s="965" t="s">
        <v>795</v>
      </c>
      <c r="D43" s="965">
        <v>45444</v>
      </c>
      <c r="E43" s="886" t="s">
        <v>344</v>
      </c>
      <c r="F43" s="331"/>
      <c r="G43" s="763">
        <f t="shared" si="3"/>
        <v>45442</v>
      </c>
      <c r="J43" s="331"/>
    </row>
    <row r="44" spans="1:10" ht="18" hidden="1" customHeight="1" x14ac:dyDescent="0.2">
      <c r="B44" s="965" t="s">
        <v>669</v>
      </c>
      <c r="C44" s="965" t="s">
        <v>796</v>
      </c>
      <c r="D44" s="965">
        <v>45450</v>
      </c>
      <c r="E44" s="886" t="s">
        <v>344</v>
      </c>
      <c r="F44" s="331"/>
      <c r="G44" s="763">
        <f t="shared" si="3"/>
        <v>45449</v>
      </c>
      <c r="J44" s="331"/>
    </row>
    <row r="45" spans="1:10" ht="18" hidden="1" customHeight="1" x14ac:dyDescent="0.2">
      <c r="B45" s="965" t="s">
        <v>672</v>
      </c>
      <c r="C45" s="965" t="s">
        <v>797</v>
      </c>
      <c r="D45" s="965">
        <v>45455</v>
      </c>
      <c r="E45" s="886" t="s">
        <v>344</v>
      </c>
      <c r="F45" s="331"/>
      <c r="G45" s="763">
        <f t="shared" si="3"/>
        <v>45456</v>
      </c>
      <c r="J45" s="331"/>
    </row>
    <row r="46" spans="1:10" ht="18" hidden="1" customHeight="1" x14ac:dyDescent="0.2">
      <c r="B46" s="965" t="s">
        <v>675</v>
      </c>
      <c r="C46" s="965" t="s">
        <v>798</v>
      </c>
      <c r="D46" s="965">
        <v>45462</v>
      </c>
      <c r="E46" s="886" t="s">
        <v>344</v>
      </c>
      <c r="F46" s="331"/>
      <c r="G46" s="763">
        <f t="shared" si="3"/>
        <v>45463</v>
      </c>
      <c r="J46" s="331"/>
    </row>
    <row r="47" spans="1:10" ht="18" hidden="1" customHeight="1" x14ac:dyDescent="0.2">
      <c r="B47" s="965" t="s">
        <v>669</v>
      </c>
      <c r="C47" s="965" t="s">
        <v>799</v>
      </c>
      <c r="D47" s="965">
        <v>45471</v>
      </c>
      <c r="E47" s="886" t="s">
        <v>344</v>
      </c>
      <c r="F47" s="331"/>
      <c r="G47" s="763">
        <f t="shared" si="3"/>
        <v>45470</v>
      </c>
      <c r="J47" s="331"/>
    </row>
    <row r="48" spans="1:10" ht="18" hidden="1" customHeight="1" x14ac:dyDescent="0.2">
      <c r="B48" s="965" t="s">
        <v>672</v>
      </c>
      <c r="C48" s="965" t="s">
        <v>800</v>
      </c>
      <c r="D48" s="965">
        <v>45476</v>
      </c>
      <c r="E48" s="886" t="s">
        <v>344</v>
      </c>
      <c r="F48" s="331"/>
      <c r="G48" s="763">
        <f t="shared" si="3"/>
        <v>45477</v>
      </c>
      <c r="J48" s="331"/>
    </row>
    <row r="49" spans="1:10" ht="18" hidden="1" customHeight="1" x14ac:dyDescent="0.2">
      <c r="B49" s="965" t="s">
        <v>675</v>
      </c>
      <c r="C49" s="965" t="s">
        <v>801</v>
      </c>
      <c r="D49" s="965">
        <v>45483</v>
      </c>
      <c r="E49" s="886" t="s">
        <v>344</v>
      </c>
      <c r="F49" s="331"/>
      <c r="G49" s="763">
        <f t="shared" si="3"/>
        <v>45484</v>
      </c>
      <c r="J49" s="331"/>
    </row>
    <row r="50" spans="1:10" ht="18" hidden="1" customHeight="1" x14ac:dyDescent="0.2">
      <c r="B50" s="965" t="s">
        <v>669</v>
      </c>
      <c r="C50" s="965" t="s">
        <v>802</v>
      </c>
      <c r="D50" s="965">
        <v>45490</v>
      </c>
      <c r="E50" s="886" t="s">
        <v>344</v>
      </c>
      <c r="F50" s="331"/>
      <c r="G50" s="763">
        <f t="shared" si="3"/>
        <v>45491</v>
      </c>
      <c r="J50" s="331"/>
    </row>
    <row r="51" spans="1:10" ht="18" hidden="1" customHeight="1" x14ac:dyDescent="0.2">
      <c r="B51" s="965" t="s">
        <v>672</v>
      </c>
      <c r="C51" s="965" t="s">
        <v>803</v>
      </c>
      <c r="D51" s="965">
        <v>45497</v>
      </c>
      <c r="E51" s="886" t="s">
        <v>344</v>
      </c>
      <c r="F51" s="331"/>
      <c r="G51" s="763">
        <f t="shared" si="3"/>
        <v>45498</v>
      </c>
      <c r="J51" s="331"/>
    </row>
    <row r="52" spans="1:10" ht="18" hidden="1" customHeight="1" x14ac:dyDescent="0.2">
      <c r="B52" s="965" t="s">
        <v>675</v>
      </c>
      <c r="C52" s="965" t="s">
        <v>804</v>
      </c>
      <c r="D52" s="965">
        <v>45504</v>
      </c>
      <c r="E52" s="886" t="s">
        <v>344</v>
      </c>
      <c r="F52" s="331"/>
      <c r="G52" s="763">
        <f t="shared" si="3"/>
        <v>45505</v>
      </c>
      <c r="J52" s="331"/>
    </row>
    <row r="53" spans="1:10" ht="18" hidden="1" customHeight="1" x14ac:dyDescent="0.2">
      <c r="B53" s="965" t="s">
        <v>669</v>
      </c>
      <c r="C53" s="965" t="s">
        <v>805</v>
      </c>
      <c r="D53" s="965">
        <v>45514</v>
      </c>
      <c r="E53" s="763">
        <f>D53+3</f>
        <v>45517</v>
      </c>
      <c r="F53" s="331"/>
      <c r="G53" s="763">
        <f t="shared" si="3"/>
        <v>45512</v>
      </c>
      <c r="J53" s="331"/>
    </row>
    <row r="54" spans="1:10" ht="18" hidden="1" customHeight="1" x14ac:dyDescent="0.2">
      <c r="B54" s="965" t="s">
        <v>672</v>
      </c>
      <c r="C54" s="965" t="s">
        <v>806</v>
      </c>
      <c r="D54" s="965">
        <v>45519</v>
      </c>
      <c r="E54" s="886" t="s">
        <v>344</v>
      </c>
      <c r="F54" s="331"/>
      <c r="G54" s="763">
        <f t="shared" si="3"/>
        <v>45519</v>
      </c>
      <c r="J54" s="331"/>
    </row>
    <row r="55" spans="1:10" ht="18" hidden="1" customHeight="1" x14ac:dyDescent="0.2">
      <c r="B55" s="965" t="s">
        <v>675</v>
      </c>
      <c r="C55" s="965" t="s">
        <v>807</v>
      </c>
      <c r="D55" s="965">
        <v>45525</v>
      </c>
      <c r="E55" s="886" t="s">
        <v>344</v>
      </c>
      <c r="F55" s="331"/>
      <c r="G55" s="763">
        <f t="shared" si="3"/>
        <v>45526</v>
      </c>
      <c r="J55" s="331"/>
    </row>
    <row r="56" spans="1:10" ht="18" hidden="1" customHeight="1" x14ac:dyDescent="0.2">
      <c r="B56" s="965" t="s">
        <v>669</v>
      </c>
      <c r="C56" s="965" t="s">
        <v>808</v>
      </c>
      <c r="D56" s="965">
        <v>45534</v>
      </c>
      <c r="E56" s="886" t="s">
        <v>344</v>
      </c>
      <c r="F56" s="331"/>
      <c r="G56" s="763">
        <f t="shared" si="3"/>
        <v>45533</v>
      </c>
      <c r="J56" s="331"/>
    </row>
    <row r="57" spans="1:10" ht="18" hidden="1" customHeight="1" x14ac:dyDescent="0.2">
      <c r="B57" s="965" t="s">
        <v>672</v>
      </c>
      <c r="C57" s="965" t="s">
        <v>809</v>
      </c>
      <c r="D57" s="965">
        <v>45542</v>
      </c>
      <c r="E57" s="886" t="s">
        <v>344</v>
      </c>
      <c r="F57" s="331"/>
      <c r="G57" s="763">
        <f t="shared" si="3"/>
        <v>45540</v>
      </c>
      <c r="J57" s="331"/>
    </row>
    <row r="58" spans="1:10" ht="18" hidden="1" customHeight="1" x14ac:dyDescent="0.2">
      <c r="B58" s="965" t="s">
        <v>669</v>
      </c>
      <c r="C58" s="965" t="s">
        <v>810</v>
      </c>
      <c r="D58" s="965">
        <v>45546</v>
      </c>
      <c r="E58" s="763">
        <f>D58+3</f>
        <v>45549</v>
      </c>
      <c r="F58" s="331"/>
      <c r="G58" s="763">
        <f t="shared" si="3"/>
        <v>45547</v>
      </c>
      <c r="J58" s="331"/>
    </row>
    <row r="59" spans="1:10" ht="18" hidden="1" customHeight="1" x14ac:dyDescent="0.2">
      <c r="B59" s="1042" t="s">
        <v>368</v>
      </c>
      <c r="C59" s="965" t="s">
        <v>811</v>
      </c>
      <c r="D59" s="965">
        <v>45553</v>
      </c>
      <c r="E59" s="805">
        <f>D59+3</f>
        <v>45556</v>
      </c>
      <c r="F59" s="331"/>
      <c r="G59" s="763">
        <f t="shared" si="3"/>
        <v>45554</v>
      </c>
      <c r="J59" s="331"/>
    </row>
    <row r="60" spans="1:10" ht="18" hidden="1" customHeight="1" x14ac:dyDescent="0.2">
      <c r="B60" s="965" t="s">
        <v>730</v>
      </c>
      <c r="C60" s="965" t="s">
        <v>812</v>
      </c>
      <c r="D60" s="965">
        <v>45560</v>
      </c>
      <c r="E60" s="763">
        <f>D60+3</f>
        <v>45563</v>
      </c>
      <c r="F60" s="331"/>
      <c r="G60" s="763">
        <f t="shared" si="3"/>
        <v>45561</v>
      </c>
      <c r="J60" s="331"/>
    </row>
    <row r="61" spans="1:10" ht="18" hidden="1" customHeight="1" x14ac:dyDescent="0.2">
      <c r="A61" s="867" t="s">
        <v>669</v>
      </c>
      <c r="B61" s="965" t="s">
        <v>736</v>
      </c>
      <c r="C61" s="965" t="s">
        <v>813</v>
      </c>
      <c r="D61" s="965">
        <v>45569</v>
      </c>
      <c r="E61" s="763">
        <f>D61+3</f>
        <v>45572</v>
      </c>
      <c r="F61" s="331"/>
      <c r="G61" s="763">
        <f t="shared" si="3"/>
        <v>45568</v>
      </c>
      <c r="J61" s="331"/>
    </row>
    <row r="62" spans="1:10" ht="18" hidden="1" customHeight="1" x14ac:dyDescent="0.2">
      <c r="B62" s="965" t="s">
        <v>672</v>
      </c>
      <c r="C62" s="965" t="s">
        <v>814</v>
      </c>
      <c r="D62" s="965">
        <v>45574</v>
      </c>
      <c r="E62" s="763">
        <f>D62+3</f>
        <v>45577</v>
      </c>
      <c r="F62" s="331"/>
      <c r="G62" s="763">
        <f t="shared" si="3"/>
        <v>45575</v>
      </c>
      <c r="J62" s="331"/>
    </row>
    <row r="63" spans="1:10" ht="18" hidden="1" customHeight="1" x14ac:dyDescent="0.2">
      <c r="B63" s="965" t="s">
        <v>730</v>
      </c>
      <c r="C63" s="965" t="s">
        <v>815</v>
      </c>
      <c r="D63" s="965">
        <v>45581</v>
      </c>
      <c r="E63" s="886" t="s">
        <v>344</v>
      </c>
      <c r="F63" s="331"/>
      <c r="G63" s="763">
        <f t="shared" si="3"/>
        <v>45582</v>
      </c>
      <c r="J63" s="331"/>
    </row>
    <row r="64" spans="1:10" ht="18" hidden="1" customHeight="1" x14ac:dyDescent="0.2">
      <c r="A64" s="867" t="s">
        <v>669</v>
      </c>
      <c r="B64" s="965" t="s">
        <v>736</v>
      </c>
      <c r="C64" s="965" t="s">
        <v>816</v>
      </c>
      <c r="D64" s="965">
        <v>45589</v>
      </c>
      <c r="E64" s="763">
        <f t="shared" ref="E64:E89" si="5">D64+3</f>
        <v>45592</v>
      </c>
      <c r="F64" s="331"/>
      <c r="G64" s="763">
        <f t="shared" si="3"/>
        <v>45589</v>
      </c>
      <c r="J64" s="331"/>
    </row>
    <row r="65" spans="1:10" ht="18" hidden="1" customHeight="1" x14ac:dyDescent="0.2">
      <c r="B65" s="965" t="s">
        <v>672</v>
      </c>
      <c r="C65" s="965" t="s">
        <v>817</v>
      </c>
      <c r="D65" s="965">
        <v>45595</v>
      </c>
      <c r="E65" s="763">
        <f t="shared" si="5"/>
        <v>45598</v>
      </c>
      <c r="F65" s="331"/>
      <c r="G65" s="763">
        <f t="shared" si="3"/>
        <v>45596</v>
      </c>
      <c r="J65" s="331"/>
    </row>
    <row r="66" spans="1:10" ht="18" hidden="1" customHeight="1" x14ac:dyDescent="0.2">
      <c r="B66" s="1042" t="s">
        <v>368</v>
      </c>
      <c r="C66" s="965" t="s">
        <v>818</v>
      </c>
      <c r="D66" s="805">
        <v>45603</v>
      </c>
      <c r="E66" s="805">
        <f t="shared" si="5"/>
        <v>45606</v>
      </c>
      <c r="F66" s="331"/>
      <c r="G66" s="763">
        <f t="shared" si="3"/>
        <v>45603</v>
      </c>
      <c r="J66" s="331"/>
    </row>
    <row r="67" spans="1:10" ht="18" hidden="1" customHeight="1" x14ac:dyDescent="0.2">
      <c r="A67" s="867" t="s">
        <v>819</v>
      </c>
      <c r="B67" s="965" t="s">
        <v>349</v>
      </c>
      <c r="C67" s="965" t="s">
        <v>820</v>
      </c>
      <c r="D67" s="965">
        <v>45614</v>
      </c>
      <c r="E67" s="763">
        <f t="shared" si="5"/>
        <v>45617</v>
      </c>
      <c r="F67" s="331"/>
      <c r="G67" s="763">
        <f t="shared" si="3"/>
        <v>45610</v>
      </c>
      <c r="J67" s="331"/>
    </row>
    <row r="68" spans="1:10" ht="18" hidden="1" customHeight="1" x14ac:dyDescent="0.2">
      <c r="A68" s="867" t="s">
        <v>672</v>
      </c>
      <c r="B68" s="965" t="s">
        <v>349</v>
      </c>
      <c r="C68" s="965" t="s">
        <v>821</v>
      </c>
      <c r="D68" s="965">
        <v>45620</v>
      </c>
      <c r="E68" s="763">
        <f t="shared" si="5"/>
        <v>45623</v>
      </c>
      <c r="F68" s="331"/>
      <c r="G68" s="763">
        <f t="shared" si="3"/>
        <v>45617</v>
      </c>
      <c r="J68" s="331"/>
    </row>
    <row r="69" spans="1:10" ht="18" hidden="1" customHeight="1" x14ac:dyDescent="0.2">
      <c r="B69" s="965" t="s">
        <v>349</v>
      </c>
      <c r="C69" s="965" t="s">
        <v>822</v>
      </c>
      <c r="D69" s="965">
        <v>45627</v>
      </c>
      <c r="E69" s="763">
        <f t="shared" si="5"/>
        <v>45630</v>
      </c>
      <c r="F69" s="331"/>
      <c r="G69" s="763">
        <f t="shared" si="3"/>
        <v>45624</v>
      </c>
      <c r="J69" s="331"/>
    </row>
    <row r="70" spans="1:10" ht="18" hidden="1" customHeight="1" x14ac:dyDescent="0.2">
      <c r="B70" s="965" t="s">
        <v>349</v>
      </c>
      <c r="C70" s="965" t="s">
        <v>823</v>
      </c>
      <c r="D70" s="965">
        <v>45633</v>
      </c>
      <c r="E70" s="763">
        <f t="shared" si="5"/>
        <v>45636</v>
      </c>
      <c r="F70" s="331"/>
      <c r="G70" s="763">
        <f t="shared" si="3"/>
        <v>45631</v>
      </c>
      <c r="J70" s="331"/>
    </row>
    <row r="71" spans="1:10" ht="18" hidden="1" customHeight="1" x14ac:dyDescent="0.2">
      <c r="A71" s="867" t="s">
        <v>349</v>
      </c>
      <c r="B71" s="965" t="s">
        <v>349</v>
      </c>
      <c r="C71" s="965" t="s">
        <v>824</v>
      </c>
      <c r="D71" s="965">
        <v>45637</v>
      </c>
      <c r="E71" s="763">
        <f t="shared" si="5"/>
        <v>45640</v>
      </c>
      <c r="F71" s="331"/>
      <c r="G71" s="763">
        <f t="shared" si="3"/>
        <v>45638</v>
      </c>
      <c r="J71" s="331"/>
    </row>
    <row r="72" spans="1:10" ht="18" hidden="1" customHeight="1" x14ac:dyDescent="0.2">
      <c r="A72" s="867" t="s">
        <v>349</v>
      </c>
      <c r="B72" s="965" t="s">
        <v>349</v>
      </c>
      <c r="C72" s="965" t="s">
        <v>825</v>
      </c>
      <c r="D72" s="965">
        <v>45644</v>
      </c>
      <c r="E72" s="763">
        <f t="shared" si="5"/>
        <v>45647</v>
      </c>
      <c r="F72" s="331"/>
      <c r="G72" s="763">
        <f t="shared" si="3"/>
        <v>45645</v>
      </c>
      <c r="J72" s="331"/>
    </row>
    <row r="73" spans="1:10" ht="18" hidden="1" customHeight="1" x14ac:dyDescent="0.2">
      <c r="B73" s="965" t="s">
        <v>349</v>
      </c>
      <c r="C73" s="965" t="s">
        <v>826</v>
      </c>
      <c r="D73" s="965">
        <v>45650</v>
      </c>
      <c r="E73" s="763">
        <f t="shared" si="5"/>
        <v>45653</v>
      </c>
      <c r="F73" s="331"/>
      <c r="G73" s="763">
        <f t="shared" si="3"/>
        <v>45652</v>
      </c>
      <c r="J73" s="331"/>
    </row>
    <row r="74" spans="1:10" ht="18" hidden="1" customHeight="1" x14ac:dyDescent="0.2">
      <c r="B74" s="965" t="s">
        <v>349</v>
      </c>
      <c r="C74" s="965" t="s">
        <v>827</v>
      </c>
      <c r="D74" s="965">
        <v>45657</v>
      </c>
      <c r="E74" s="763">
        <f t="shared" si="5"/>
        <v>45660</v>
      </c>
      <c r="F74" s="331"/>
      <c r="G74" s="763">
        <f t="shared" si="3"/>
        <v>45659</v>
      </c>
      <c r="J74" s="331"/>
    </row>
    <row r="75" spans="1:10" ht="18" hidden="1" customHeight="1" x14ac:dyDescent="0.2">
      <c r="B75" s="965" t="s">
        <v>349</v>
      </c>
      <c r="C75" s="965" t="s">
        <v>828</v>
      </c>
      <c r="D75" s="965">
        <v>45664</v>
      </c>
      <c r="E75" s="763">
        <f t="shared" si="5"/>
        <v>45667</v>
      </c>
      <c r="F75" s="331"/>
      <c r="G75" s="763">
        <f t="shared" si="3"/>
        <v>45666</v>
      </c>
      <c r="J75" s="331"/>
    </row>
    <row r="76" spans="1:10" ht="18" hidden="1" customHeight="1" x14ac:dyDescent="0.2">
      <c r="B76" s="965" t="s">
        <v>349</v>
      </c>
      <c r="C76" s="965" t="s">
        <v>829</v>
      </c>
      <c r="D76" s="965">
        <v>45671</v>
      </c>
      <c r="E76" s="763">
        <f t="shared" si="5"/>
        <v>45674</v>
      </c>
      <c r="F76" s="331"/>
      <c r="G76" s="763">
        <f t="shared" si="3"/>
        <v>45673</v>
      </c>
      <c r="J76" s="331"/>
    </row>
    <row r="77" spans="1:10" ht="18" hidden="1" customHeight="1" x14ac:dyDescent="0.2">
      <c r="B77" s="965" t="s">
        <v>349</v>
      </c>
      <c r="C77" s="965" t="s">
        <v>830</v>
      </c>
      <c r="D77" s="965">
        <v>45313</v>
      </c>
      <c r="E77" s="763">
        <f t="shared" si="5"/>
        <v>45316</v>
      </c>
      <c r="F77" s="331"/>
      <c r="G77" s="763">
        <f t="shared" si="3"/>
        <v>45680</v>
      </c>
      <c r="J77" s="331"/>
    </row>
    <row r="78" spans="1:10" ht="18" hidden="1" customHeight="1" x14ac:dyDescent="0.2">
      <c r="B78" s="965" t="s">
        <v>349</v>
      </c>
      <c r="C78" s="965" t="s">
        <v>831</v>
      </c>
      <c r="D78" s="965">
        <v>45320</v>
      </c>
      <c r="E78" s="763">
        <f t="shared" si="5"/>
        <v>45323</v>
      </c>
      <c r="F78" s="331"/>
      <c r="G78" s="763">
        <f t="shared" si="3"/>
        <v>45687</v>
      </c>
      <c r="J78" s="331"/>
    </row>
    <row r="79" spans="1:10" ht="18" hidden="1" customHeight="1" x14ac:dyDescent="0.2">
      <c r="B79" s="965" t="s">
        <v>349</v>
      </c>
      <c r="C79" s="965" t="s">
        <v>832</v>
      </c>
      <c r="D79" s="965">
        <v>45327</v>
      </c>
      <c r="E79" s="763">
        <f t="shared" si="5"/>
        <v>45330</v>
      </c>
      <c r="F79" s="331"/>
      <c r="G79" s="763">
        <f t="shared" si="3"/>
        <v>45694</v>
      </c>
      <c r="J79" s="331"/>
    </row>
    <row r="80" spans="1:10" ht="18" hidden="1" customHeight="1" x14ac:dyDescent="0.2">
      <c r="B80" s="965" t="s">
        <v>4407</v>
      </c>
      <c r="C80" s="965" t="s">
        <v>833</v>
      </c>
      <c r="D80" s="965">
        <v>45700</v>
      </c>
      <c r="E80" s="763">
        <f t="shared" si="5"/>
        <v>45703</v>
      </c>
      <c r="F80" s="331"/>
      <c r="G80" s="763">
        <f t="shared" ref="G80:G89" si="6">G79+7</f>
        <v>45701</v>
      </c>
      <c r="J80" s="331"/>
    </row>
    <row r="81" spans="1:11" ht="18" hidden="1" customHeight="1" x14ac:dyDescent="0.2">
      <c r="B81" s="965" t="s">
        <v>4436</v>
      </c>
      <c r="C81" s="965" t="s">
        <v>834</v>
      </c>
      <c r="D81" s="965">
        <v>45706</v>
      </c>
      <c r="E81" s="763">
        <f t="shared" si="5"/>
        <v>45709</v>
      </c>
      <c r="F81" s="331"/>
      <c r="G81" s="763">
        <f t="shared" si="6"/>
        <v>45708</v>
      </c>
      <c r="J81" s="331"/>
    </row>
    <row r="82" spans="1:11" ht="18" customHeight="1" x14ac:dyDescent="0.2">
      <c r="B82" s="965" t="s">
        <v>638</v>
      </c>
      <c r="C82" s="965" t="s">
        <v>4499</v>
      </c>
      <c r="D82" s="965">
        <v>45712</v>
      </c>
      <c r="E82" s="763">
        <f>D82+2</f>
        <v>45714</v>
      </c>
      <c r="F82" s="331"/>
      <c r="G82" s="763">
        <v>45713</v>
      </c>
      <c r="J82" s="331"/>
    </row>
    <row r="83" spans="1:11" ht="18" customHeight="1" x14ac:dyDescent="0.2">
      <c r="B83" s="965" t="s">
        <v>638</v>
      </c>
      <c r="C83" s="965" t="s">
        <v>4500</v>
      </c>
      <c r="D83" s="965">
        <v>45719</v>
      </c>
      <c r="E83" s="763">
        <f t="shared" ref="E83:E89" si="7">D83+2</f>
        <v>45721</v>
      </c>
      <c r="F83" s="331"/>
      <c r="G83" s="763">
        <f t="shared" si="6"/>
        <v>45720</v>
      </c>
      <c r="J83" s="331"/>
    </row>
    <row r="84" spans="1:11" ht="18" customHeight="1" x14ac:dyDescent="0.2">
      <c r="B84" s="965" t="s">
        <v>638</v>
      </c>
      <c r="C84" s="965" t="s">
        <v>4501</v>
      </c>
      <c r="D84" s="965">
        <v>45726</v>
      </c>
      <c r="E84" s="763">
        <f t="shared" si="7"/>
        <v>45728</v>
      </c>
      <c r="F84" s="331"/>
      <c r="G84" s="763">
        <f t="shared" si="6"/>
        <v>45727</v>
      </c>
      <c r="J84" s="331"/>
    </row>
    <row r="85" spans="1:11" ht="18" customHeight="1" x14ac:dyDescent="0.2">
      <c r="B85" s="965" t="s">
        <v>638</v>
      </c>
      <c r="C85" s="965" t="s">
        <v>4502</v>
      </c>
      <c r="D85" s="965">
        <v>45733</v>
      </c>
      <c r="E85" s="763">
        <f t="shared" si="7"/>
        <v>45735</v>
      </c>
      <c r="F85" s="331"/>
      <c r="G85" s="763">
        <f t="shared" si="6"/>
        <v>45734</v>
      </c>
      <c r="J85" s="331"/>
    </row>
    <row r="86" spans="1:11" ht="18" customHeight="1" x14ac:dyDescent="0.2">
      <c r="B86" s="965" t="s">
        <v>638</v>
      </c>
      <c r="C86" s="965" t="s">
        <v>4503</v>
      </c>
      <c r="D86" s="965">
        <v>45740</v>
      </c>
      <c r="E86" s="763">
        <f t="shared" si="7"/>
        <v>45742</v>
      </c>
      <c r="F86" s="331"/>
      <c r="G86" s="763">
        <f t="shared" si="6"/>
        <v>45741</v>
      </c>
      <c r="J86" s="331"/>
    </row>
    <row r="87" spans="1:11" ht="18" customHeight="1" x14ac:dyDescent="0.2">
      <c r="B87" s="965" t="s">
        <v>638</v>
      </c>
      <c r="C87" s="965" t="s">
        <v>4504</v>
      </c>
      <c r="D87" s="965">
        <v>45747</v>
      </c>
      <c r="E87" s="763">
        <f t="shared" si="7"/>
        <v>45749</v>
      </c>
      <c r="F87" s="331"/>
      <c r="G87" s="763">
        <f t="shared" si="6"/>
        <v>45748</v>
      </c>
      <c r="J87" s="331"/>
    </row>
    <row r="88" spans="1:11" ht="18" customHeight="1" x14ac:dyDescent="0.2">
      <c r="B88" s="965" t="s">
        <v>638</v>
      </c>
      <c r="C88" s="965" t="s">
        <v>4505</v>
      </c>
      <c r="D88" s="965">
        <v>45754</v>
      </c>
      <c r="E88" s="763">
        <f t="shared" si="7"/>
        <v>45756</v>
      </c>
      <c r="F88" s="331"/>
      <c r="G88" s="763">
        <f t="shared" si="6"/>
        <v>45755</v>
      </c>
      <c r="J88" s="331"/>
    </row>
    <row r="89" spans="1:11" ht="18" customHeight="1" x14ac:dyDescent="0.2">
      <c r="B89" s="965" t="s">
        <v>638</v>
      </c>
      <c r="C89" s="965" t="s">
        <v>4506</v>
      </c>
      <c r="D89" s="965">
        <v>45761</v>
      </c>
      <c r="E89" s="763">
        <f t="shared" si="7"/>
        <v>45763</v>
      </c>
      <c r="F89" s="331"/>
      <c r="G89" s="763">
        <f t="shared" si="6"/>
        <v>45762</v>
      </c>
      <c r="J89" s="331"/>
    </row>
    <row r="90" spans="1:11" ht="18" customHeight="1" x14ac:dyDescent="0.2">
      <c r="B90" s="192"/>
      <c r="C90" s="331"/>
      <c r="D90" s="331"/>
      <c r="E90" s="194"/>
      <c r="F90" s="195"/>
      <c r="G90" s="195"/>
      <c r="H90" s="331"/>
    </row>
    <row r="91" spans="1:11" s="11" customFormat="1" ht="18" customHeight="1" thickBot="1" x14ac:dyDescent="0.25">
      <c r="A91" s="867"/>
      <c r="B91" s="416"/>
      <c r="C91" s="331"/>
      <c r="D91" s="198"/>
      <c r="E91" s="199"/>
      <c r="F91" s="416"/>
      <c r="G91" s="331"/>
      <c r="H91" s="198"/>
      <c r="K91" s="331"/>
    </row>
    <row r="92" spans="1:11" s="147" customFormat="1" ht="18.75" customHeight="1" x14ac:dyDescent="0.2">
      <c r="A92" s="869"/>
      <c r="B92" s="776"/>
      <c r="C92" s="777"/>
      <c r="D92" s="778"/>
      <c r="E92" s="779"/>
      <c r="F92" s="780"/>
      <c r="G92" s="781"/>
      <c r="H92" s="782"/>
    </row>
    <row r="93" spans="1:11" s="147" customFormat="1" ht="18.75" customHeight="1" x14ac:dyDescent="0.2">
      <c r="A93" s="869"/>
      <c r="B93" s="783" t="s">
        <v>447</v>
      </c>
      <c r="C93" s="145"/>
      <c r="D93" s="147" t="s">
        <v>448</v>
      </c>
      <c r="G93" s="147" t="s">
        <v>449</v>
      </c>
      <c r="H93" s="784"/>
    </row>
    <row r="94" spans="1:11" s="147" customFormat="1" ht="18.75" customHeight="1" x14ac:dyDescent="0.2">
      <c r="A94" s="869"/>
      <c r="B94" s="785" t="s">
        <v>450</v>
      </c>
      <c r="C94" s="786" t="s">
        <v>451</v>
      </c>
      <c r="D94" s="133" t="s">
        <v>452</v>
      </c>
      <c r="F94" s="786" t="s">
        <v>453</v>
      </c>
      <c r="G94" s="145" t="s">
        <v>454</v>
      </c>
      <c r="H94" s="1109" t="s">
        <v>455</v>
      </c>
    </row>
    <row r="95" spans="1:11" s="147" customFormat="1" ht="18.75" customHeight="1" x14ac:dyDescent="0.2">
      <c r="B95" s="785" t="s">
        <v>456</v>
      </c>
      <c r="C95" s="786" t="s">
        <v>457</v>
      </c>
      <c r="D95" s="133" t="s">
        <v>458</v>
      </c>
      <c r="E95" s="148" t="s">
        <v>459</v>
      </c>
      <c r="F95" s="790" t="s">
        <v>460</v>
      </c>
      <c r="G95" s="145" t="s">
        <v>461</v>
      </c>
      <c r="H95" s="787" t="s">
        <v>462</v>
      </c>
    </row>
    <row r="96" spans="1:11" s="147" customFormat="1" ht="18.75" customHeight="1" x14ac:dyDescent="0.2">
      <c r="B96" s="785" t="s">
        <v>463</v>
      </c>
      <c r="C96" s="786" t="s">
        <v>464</v>
      </c>
      <c r="D96" s="133" t="s">
        <v>465</v>
      </c>
      <c r="E96" s="148" t="s">
        <v>466</v>
      </c>
      <c r="F96" s="790" t="s">
        <v>467</v>
      </c>
      <c r="G96" s="145" t="s">
        <v>468</v>
      </c>
      <c r="H96" s="787" t="s">
        <v>469</v>
      </c>
    </row>
    <row r="97" spans="1:11" s="147" customFormat="1" ht="18.75" customHeight="1" x14ac:dyDescent="0.2">
      <c r="B97" s="785" t="s">
        <v>470</v>
      </c>
      <c r="C97" s="786" t="s">
        <v>471</v>
      </c>
      <c r="D97" s="133" t="s">
        <v>472</v>
      </c>
      <c r="E97" s="148" t="s">
        <v>473</v>
      </c>
      <c r="F97" s="790" t="s">
        <v>474</v>
      </c>
      <c r="G97" s="145" t="s">
        <v>475</v>
      </c>
      <c r="H97" s="787" t="s">
        <v>476</v>
      </c>
    </row>
    <row r="98" spans="1:11" s="147" customFormat="1" ht="18.75" customHeight="1" x14ac:dyDescent="0.2">
      <c r="B98" s="785" t="s">
        <v>477</v>
      </c>
      <c r="C98" s="786" t="s">
        <v>478</v>
      </c>
      <c r="D98" s="133" t="s">
        <v>479</v>
      </c>
      <c r="E98" s="148" t="s">
        <v>480</v>
      </c>
      <c r="F98" s="790" t="s">
        <v>481</v>
      </c>
      <c r="G98" s="145" t="s">
        <v>482</v>
      </c>
      <c r="H98" s="787" t="s">
        <v>483</v>
      </c>
    </row>
    <row r="99" spans="1:11" s="147" customFormat="1" ht="18.75" customHeight="1" x14ac:dyDescent="0.2">
      <c r="B99" s="785" t="s">
        <v>484</v>
      </c>
      <c r="C99" s="786" t="s">
        <v>485</v>
      </c>
      <c r="D99" s="133" t="s">
        <v>486</v>
      </c>
      <c r="E99" s="148" t="s">
        <v>487</v>
      </c>
      <c r="F99" s="790" t="s">
        <v>488</v>
      </c>
      <c r="G99" s="145" t="s">
        <v>489</v>
      </c>
      <c r="H99" s="787" t="s">
        <v>490</v>
      </c>
    </row>
    <row r="100" spans="1:11" s="147" customFormat="1" ht="18.75" customHeight="1" x14ac:dyDescent="0.2">
      <c r="B100" s="785" t="s">
        <v>491</v>
      </c>
      <c r="C100" s="786" t="s">
        <v>492</v>
      </c>
      <c r="D100" s="133" t="s">
        <v>493</v>
      </c>
      <c r="E100" s="148" t="s">
        <v>494</v>
      </c>
      <c r="F100" s="744" t="s">
        <v>495</v>
      </c>
      <c r="G100" s="145" t="s">
        <v>496</v>
      </c>
      <c r="H100" s="792" t="s">
        <v>497</v>
      </c>
    </row>
    <row r="101" spans="1:11" s="147" customFormat="1" ht="18.75" customHeight="1" x14ac:dyDescent="0.2">
      <c r="B101" s="785" t="s">
        <v>498</v>
      </c>
      <c r="C101" s="786" t="s">
        <v>499</v>
      </c>
      <c r="D101" s="133"/>
      <c r="E101" s="145"/>
      <c r="F101" s="145"/>
      <c r="H101" s="793"/>
    </row>
    <row r="102" spans="1:11" s="11" customFormat="1" ht="18" customHeight="1" thickBot="1" x14ac:dyDescent="0.25">
      <c r="A102" s="867"/>
      <c r="B102" s="794"/>
      <c r="C102" s="795"/>
      <c r="D102" s="795"/>
      <c r="E102" s="796"/>
      <c r="F102" s="796"/>
      <c r="G102" s="796"/>
      <c r="H102" s="797"/>
      <c r="K102" s="331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94" r:id="rId1" xr:uid="{BE703378-4985-4B63-B015-D1FCCD0DFC5E}"/>
    <hyperlink ref="C94" r:id="rId2" xr:uid="{7725953B-5B90-405C-A3C7-0047C505265A}"/>
    <hyperlink ref="H99" r:id="rId3" xr:uid="{C2BEE03C-D46C-4039-9341-866524B938E9}"/>
    <hyperlink ref="H98" r:id="rId4" xr:uid="{C122B867-866B-411F-93A8-6E1FEA71A1E0}"/>
    <hyperlink ref="C98" r:id="rId5" xr:uid="{297CFA66-C520-47D2-AC91-7F2C563412A2}"/>
    <hyperlink ref="C99" r:id="rId6" xr:uid="{CCF11DCF-59F9-4495-BC1C-F121A6BAC757}"/>
    <hyperlink ref="C96" r:id="rId7" xr:uid="{B4A97320-CD1C-49E0-BC62-1E26B3C8CA03}"/>
    <hyperlink ref="C95" r:id="rId8" xr:uid="{5286E26E-3733-4E70-AA7D-2D48C258B14F}"/>
    <hyperlink ref="C101" r:id="rId9" xr:uid="{6585C1F8-A310-4749-9D5C-CFB48283A7A8}"/>
    <hyperlink ref="H97" r:id="rId10" xr:uid="{EA1F6D72-264F-41C1-8F43-5FDB211DF5E6}"/>
    <hyperlink ref="H100" r:id="rId11" xr:uid="{FCA28040-A281-4B5A-8B06-6D8107202CCA}"/>
    <hyperlink ref="C97" r:id="rId12" xr:uid="{6809479A-7CDA-4463-975D-8062499338FD}"/>
    <hyperlink ref="F94" r:id="rId13" xr:uid="{92BD6686-111F-4115-82AF-6422E087FB78}"/>
    <hyperlink ref="F99" r:id="rId14" xr:uid="{A07FB5A5-2BCA-419A-92A4-113F44C7BD05}"/>
    <hyperlink ref="F95" r:id="rId15" xr:uid="{68E1D470-2A23-489E-AF40-D418A60A30AD}"/>
    <hyperlink ref="F96" r:id="rId16" xr:uid="{E5B2EC3C-ADA1-4271-92C1-965B75E666FD}"/>
    <hyperlink ref="F97" r:id="rId17" xr:uid="{10CAC4E9-A6E2-402E-87BA-D9E08A85F447}"/>
    <hyperlink ref="F98" r:id="rId18" xr:uid="{7281D2DF-D001-40CD-9EDE-1588729E2261}"/>
    <hyperlink ref="H95" r:id="rId19" xr:uid="{1D1C9774-3D48-48CA-B31A-3AD549C1FA9E}"/>
    <hyperlink ref="H96" r:id="rId20" xr:uid="{C2576FA0-E7EE-4F53-8F7E-D2603C1F2CFA}"/>
    <hyperlink ref="F100" r:id="rId21" xr:uid="{98941E6A-EF42-4374-B911-C7D89C9E877A}"/>
  </hyperlinks>
  <pageMargins left="0.35433070866141736" right="0.70866141732283472" top="0.74803149606299213" bottom="0.74803149606299213" header="0.31496062992125984" footer="0.31496062992125984"/>
  <pageSetup paperSize="9" scale="43" orientation="landscape" r:id="rId22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N228"/>
  <sheetViews>
    <sheetView showGridLines="0" zoomScale="130" zoomScaleNormal="130" zoomScaleSheetLayoutView="75" workbookViewId="0">
      <selection activeCell="D101" sqref="D101"/>
    </sheetView>
  </sheetViews>
  <sheetFormatPr defaultColWidth="9.140625" defaultRowHeight="18" customHeight="1" x14ac:dyDescent="0.2"/>
  <cols>
    <col min="1" max="1" width="16.85546875" style="1044" customWidth="1"/>
    <col min="2" max="2" width="26.140625" style="145" customWidth="1"/>
    <col min="3" max="3" width="11.8554687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29" t="s">
        <v>116</v>
      </c>
      <c r="C2" s="1129"/>
      <c r="D2" s="1129"/>
      <c r="E2" s="1129"/>
      <c r="F2" s="1129"/>
      <c r="G2" s="1129"/>
      <c r="I2" s="966" t="s">
        <v>304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45"/>
      <c r="B4" s="1169" t="s">
        <v>122</v>
      </c>
      <c r="C4" s="1170"/>
      <c r="D4" s="1170"/>
      <c r="E4" s="1170"/>
      <c r="F4" s="1170"/>
      <c r="G4" s="1171"/>
    </row>
    <row r="5" spans="1:11" s="146" customFormat="1" ht="24.6" customHeight="1" x14ac:dyDescent="0.2">
      <c r="A5" s="1045"/>
      <c r="B5" s="1120"/>
      <c r="C5" s="1120"/>
      <c r="D5" s="1120"/>
      <c r="E5" s="1120"/>
      <c r="F5" s="1120"/>
      <c r="G5" s="1120"/>
    </row>
    <row r="6" spans="1:11" ht="20.100000000000001" customHeight="1" x14ac:dyDescent="0.2">
      <c r="A6" s="1049"/>
      <c r="B6" s="1134" t="s">
        <v>305</v>
      </c>
      <c r="C6" s="1134"/>
      <c r="D6" s="1134"/>
      <c r="E6" s="1134"/>
      <c r="F6" s="1134"/>
      <c r="G6" s="1134"/>
    </row>
    <row r="7" spans="1:11" s="146" customFormat="1" ht="18" customHeight="1" x14ac:dyDescent="0.2">
      <c r="A7" s="1045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45"/>
      <c r="B8" s="1135" t="s">
        <v>122</v>
      </c>
      <c r="C8" s="1136"/>
      <c r="D8" s="1172" t="s">
        <v>306</v>
      </c>
      <c r="E8" s="950" t="s">
        <v>247</v>
      </c>
      <c r="F8" s="950" t="s">
        <v>243</v>
      </c>
      <c r="G8" s="806"/>
      <c r="H8" s="889"/>
      <c r="I8" s="806"/>
      <c r="J8" s="806"/>
      <c r="K8" s="825"/>
    </row>
    <row r="9" spans="1:11" s="146" customFormat="1" ht="18" customHeight="1" x14ac:dyDescent="0.2">
      <c r="A9" s="1045"/>
      <c r="B9" s="953" t="s">
        <v>310</v>
      </c>
      <c r="C9" s="953" t="s">
        <v>311</v>
      </c>
      <c r="D9" s="1173"/>
      <c r="E9" s="975" t="s">
        <v>249</v>
      </c>
      <c r="F9" s="975" t="s">
        <v>164</v>
      </c>
      <c r="G9" s="806"/>
      <c r="H9" s="1066" t="s">
        <v>312</v>
      </c>
      <c r="I9" s="806"/>
      <c r="J9" s="806"/>
      <c r="K9" s="825"/>
    </row>
    <row r="10" spans="1:11" s="146" customFormat="1" ht="20.25" hidden="1" customHeight="1" x14ac:dyDescent="0.2">
      <c r="A10" s="1045"/>
      <c r="B10" s="826" t="s">
        <v>1223</v>
      </c>
      <c r="C10" s="850" t="s">
        <v>1600</v>
      </c>
      <c r="D10" s="807">
        <v>45090</v>
      </c>
      <c r="E10" s="807">
        <f t="shared" ref="E10:E55" si="0">D10+5</f>
        <v>45095</v>
      </c>
      <c r="F10" s="807">
        <f t="shared" ref="F10:F41" si="1">D10+8</f>
        <v>45098</v>
      </c>
      <c r="G10" s="806"/>
      <c r="H10" s="852"/>
      <c r="I10" s="806"/>
      <c r="J10" s="806"/>
      <c r="K10" s="825"/>
    </row>
    <row r="11" spans="1:11" s="146" customFormat="1" ht="20.25" hidden="1" customHeight="1" x14ac:dyDescent="0.2">
      <c r="A11" s="1045"/>
      <c r="B11" s="826" t="s">
        <v>1506</v>
      </c>
      <c r="C11" s="850" t="s">
        <v>1601</v>
      </c>
      <c r="D11" s="807">
        <f>D10+7</f>
        <v>45097</v>
      </c>
      <c r="E11" s="807">
        <f t="shared" si="0"/>
        <v>45102</v>
      </c>
      <c r="F11" s="807">
        <f t="shared" si="1"/>
        <v>45105</v>
      </c>
      <c r="G11" s="806"/>
      <c r="H11" s="852"/>
      <c r="I11" s="806"/>
      <c r="J11" s="806"/>
      <c r="K11" s="825"/>
    </row>
    <row r="12" spans="1:11" s="146" customFormat="1" ht="20.25" hidden="1" customHeight="1" x14ac:dyDescent="0.2">
      <c r="A12" s="1045"/>
      <c r="B12" s="851" t="s">
        <v>381</v>
      </c>
      <c r="C12" s="807" t="s">
        <v>1602</v>
      </c>
      <c r="D12" s="807">
        <f t="shared" ref="D12:D13" si="2">D11+7</f>
        <v>45104</v>
      </c>
      <c r="E12" s="808">
        <f t="shared" si="0"/>
        <v>45109</v>
      </c>
      <c r="F12" s="808">
        <f t="shared" si="1"/>
        <v>45112</v>
      </c>
      <c r="G12" s="757"/>
      <c r="H12" s="852"/>
      <c r="I12" s="806"/>
      <c r="J12" s="806"/>
      <c r="K12" s="825"/>
    </row>
    <row r="13" spans="1:11" s="146" customFormat="1" ht="20.25" hidden="1" customHeight="1" x14ac:dyDescent="0.2">
      <c r="A13" s="1045"/>
      <c r="B13" s="826" t="s">
        <v>1603</v>
      </c>
      <c r="C13" s="807" t="s">
        <v>1604</v>
      </c>
      <c r="D13" s="807">
        <f t="shared" si="2"/>
        <v>45111</v>
      </c>
      <c r="E13" s="845">
        <f t="shared" si="0"/>
        <v>45116</v>
      </c>
      <c r="F13" s="807">
        <f t="shared" si="1"/>
        <v>45119</v>
      </c>
      <c r="G13" s="806"/>
      <c r="H13" s="852"/>
      <c r="I13" s="806"/>
      <c r="J13" s="806"/>
      <c r="K13" s="825"/>
    </row>
    <row r="14" spans="1:11" s="146" customFormat="1" ht="20.25" hidden="1" customHeight="1" x14ac:dyDescent="0.2">
      <c r="A14" s="1045" t="s">
        <v>1605</v>
      </c>
      <c r="B14" s="826" t="s">
        <v>1223</v>
      </c>
      <c r="C14" s="807" t="s">
        <v>1606</v>
      </c>
      <c r="D14" s="807">
        <v>45120</v>
      </c>
      <c r="E14" s="845">
        <f t="shared" si="0"/>
        <v>45125</v>
      </c>
      <c r="F14" s="807">
        <f t="shared" si="1"/>
        <v>45128</v>
      </c>
      <c r="G14" s="806"/>
      <c r="H14" s="852">
        <v>45119</v>
      </c>
      <c r="I14" s="806"/>
      <c r="J14" s="806"/>
      <c r="K14" s="825"/>
    </row>
    <row r="15" spans="1:11" s="146" customFormat="1" ht="20.25" hidden="1" customHeight="1" x14ac:dyDescent="0.2">
      <c r="A15" s="1045" t="s">
        <v>1229</v>
      </c>
      <c r="B15" s="826" t="s">
        <v>1532</v>
      </c>
      <c r="C15" s="807" t="s">
        <v>1607</v>
      </c>
      <c r="D15" s="807">
        <v>45127</v>
      </c>
      <c r="E15" s="845">
        <f t="shared" si="0"/>
        <v>45132</v>
      </c>
      <c r="F15" s="807">
        <f t="shared" si="1"/>
        <v>45135</v>
      </c>
      <c r="G15" s="806"/>
      <c r="H15" s="852">
        <f>H14+7</f>
        <v>45126</v>
      </c>
      <c r="I15" s="806"/>
      <c r="J15" s="806"/>
      <c r="K15" s="825"/>
    </row>
    <row r="16" spans="1:11" s="146" customFormat="1" ht="20.25" hidden="1" customHeight="1" x14ac:dyDescent="0.2">
      <c r="A16" s="1045" t="s">
        <v>1608</v>
      </c>
      <c r="B16" s="826" t="s">
        <v>1609</v>
      </c>
      <c r="C16" s="807" t="s">
        <v>1610</v>
      </c>
      <c r="D16" s="807">
        <v>45132</v>
      </c>
      <c r="E16" s="845">
        <f t="shared" si="0"/>
        <v>45137</v>
      </c>
      <c r="F16" s="807">
        <f t="shared" si="1"/>
        <v>45140</v>
      </c>
      <c r="G16" s="806"/>
      <c r="H16" s="852">
        <f t="shared" ref="H16:H79" si="3">H15+7</f>
        <v>45133</v>
      </c>
      <c r="I16" s="806"/>
      <c r="J16" s="806"/>
      <c r="K16" s="825"/>
    </row>
    <row r="17" spans="1:11" s="146" customFormat="1" ht="20.25" hidden="1" customHeight="1" x14ac:dyDescent="0.2">
      <c r="A17" s="1045"/>
      <c r="B17" s="849" t="s">
        <v>1506</v>
      </c>
      <c r="C17" s="807" t="s">
        <v>1611</v>
      </c>
      <c r="D17" s="807">
        <f t="shared" ref="D17:D27" si="4">D16+7</f>
        <v>45139</v>
      </c>
      <c r="E17" s="845">
        <f t="shared" si="0"/>
        <v>45144</v>
      </c>
      <c r="F17" s="807">
        <f t="shared" si="1"/>
        <v>45147</v>
      </c>
      <c r="G17" s="806"/>
      <c r="H17" s="852">
        <f t="shared" si="3"/>
        <v>45140</v>
      </c>
      <c r="I17" s="806"/>
      <c r="J17" s="806"/>
      <c r="K17" s="825"/>
    </row>
    <row r="18" spans="1:11" s="146" customFormat="1" ht="20.25" hidden="1" customHeight="1" x14ac:dyDescent="0.2">
      <c r="A18" s="1045"/>
      <c r="B18" s="849" t="s">
        <v>1603</v>
      </c>
      <c r="C18" s="807" t="s">
        <v>1612</v>
      </c>
      <c r="D18" s="807">
        <f t="shared" si="4"/>
        <v>45146</v>
      </c>
      <c r="E18" s="845">
        <f t="shared" si="0"/>
        <v>45151</v>
      </c>
      <c r="F18" s="807">
        <f t="shared" si="1"/>
        <v>45154</v>
      </c>
      <c r="G18" s="806"/>
      <c r="H18" s="852">
        <f t="shared" si="3"/>
        <v>45147</v>
      </c>
      <c r="I18" s="806"/>
    </row>
    <row r="19" spans="1:11" s="146" customFormat="1" ht="20.25" hidden="1" customHeight="1" x14ac:dyDescent="0.2">
      <c r="A19" s="1045" t="s">
        <v>1605</v>
      </c>
      <c r="B19" s="849" t="s">
        <v>1223</v>
      </c>
      <c r="C19" s="807" t="s">
        <v>1613</v>
      </c>
      <c r="D19" s="807">
        <f t="shared" si="4"/>
        <v>45153</v>
      </c>
      <c r="E19" s="845">
        <f t="shared" si="0"/>
        <v>45158</v>
      </c>
      <c r="F19" s="807">
        <f t="shared" si="1"/>
        <v>45161</v>
      </c>
      <c r="G19" s="806"/>
      <c r="H19" s="852">
        <f t="shared" si="3"/>
        <v>45154</v>
      </c>
      <c r="I19" s="806"/>
    </row>
    <row r="20" spans="1:11" s="146" customFormat="1" ht="20.25" hidden="1" customHeight="1" x14ac:dyDescent="0.2">
      <c r="A20" s="1045" t="s">
        <v>1614</v>
      </c>
      <c r="B20" s="826" t="s">
        <v>322</v>
      </c>
      <c r="C20" s="807" t="s">
        <v>1615</v>
      </c>
      <c r="D20" s="807">
        <v>45162</v>
      </c>
      <c r="E20" s="845">
        <f t="shared" si="0"/>
        <v>45167</v>
      </c>
      <c r="F20" s="807">
        <f t="shared" si="1"/>
        <v>45170</v>
      </c>
      <c r="G20" s="806"/>
      <c r="H20" s="852">
        <f t="shared" si="3"/>
        <v>45161</v>
      </c>
      <c r="I20" s="806"/>
    </row>
    <row r="21" spans="1:11" s="146" customFormat="1" ht="20.25" hidden="1" customHeight="1" x14ac:dyDescent="0.2">
      <c r="A21" s="1045" t="s">
        <v>1608</v>
      </c>
      <c r="B21" s="849" t="s">
        <v>581</v>
      </c>
      <c r="C21" s="807" t="s">
        <v>1616</v>
      </c>
      <c r="D21" s="807">
        <v>45167</v>
      </c>
      <c r="E21" s="845">
        <f t="shared" si="0"/>
        <v>45172</v>
      </c>
      <c r="F21" s="807">
        <f t="shared" si="1"/>
        <v>45175</v>
      </c>
      <c r="G21" s="806"/>
      <c r="H21" s="852">
        <f t="shared" si="3"/>
        <v>45168</v>
      </c>
      <c r="I21" s="806"/>
    </row>
    <row r="22" spans="1:11" s="146" customFormat="1" ht="20.25" hidden="1" customHeight="1" x14ac:dyDescent="0.2">
      <c r="A22" s="1045"/>
      <c r="B22" s="849" t="s">
        <v>1506</v>
      </c>
      <c r="C22" s="807" t="s">
        <v>1617</v>
      </c>
      <c r="D22" s="807">
        <f t="shared" si="4"/>
        <v>45174</v>
      </c>
      <c r="E22" s="845">
        <f t="shared" si="0"/>
        <v>45179</v>
      </c>
      <c r="F22" s="807">
        <f t="shared" si="1"/>
        <v>45182</v>
      </c>
      <c r="G22" s="806"/>
      <c r="H22" s="852">
        <f t="shared" si="3"/>
        <v>45175</v>
      </c>
      <c r="I22" s="806"/>
    </row>
    <row r="23" spans="1:11" s="146" customFormat="1" ht="20.25" hidden="1" customHeight="1" x14ac:dyDescent="0.2">
      <c r="A23" s="1045"/>
      <c r="B23" s="849" t="s">
        <v>1603</v>
      </c>
      <c r="C23" s="807" t="s">
        <v>1618</v>
      </c>
      <c r="D23" s="807">
        <v>45186</v>
      </c>
      <c r="E23" s="845">
        <f t="shared" si="0"/>
        <v>45191</v>
      </c>
      <c r="F23" s="807">
        <f t="shared" si="1"/>
        <v>45194</v>
      </c>
      <c r="G23" s="806"/>
      <c r="H23" s="852">
        <f t="shared" si="3"/>
        <v>45182</v>
      </c>
      <c r="I23" s="806"/>
    </row>
    <row r="24" spans="1:11" s="146" customFormat="1" ht="20.25" hidden="1" customHeight="1" x14ac:dyDescent="0.2">
      <c r="A24" s="1045"/>
      <c r="B24" s="849" t="s">
        <v>1223</v>
      </c>
      <c r="C24" s="807" t="s">
        <v>1619</v>
      </c>
      <c r="D24" s="807">
        <v>45189</v>
      </c>
      <c r="E24" s="845">
        <f t="shared" si="0"/>
        <v>45194</v>
      </c>
      <c r="F24" s="807">
        <f t="shared" si="1"/>
        <v>45197</v>
      </c>
      <c r="G24" s="806"/>
      <c r="H24" s="852">
        <f t="shared" si="3"/>
        <v>45189</v>
      </c>
      <c r="I24" s="806"/>
    </row>
    <row r="25" spans="1:11" s="146" customFormat="1" ht="20.25" hidden="1" customHeight="1" x14ac:dyDescent="0.2">
      <c r="A25" s="1045" t="s">
        <v>1620</v>
      </c>
      <c r="B25" s="849" t="s">
        <v>1621</v>
      </c>
      <c r="C25" s="807" t="s">
        <v>1622</v>
      </c>
      <c r="D25" s="807">
        <f t="shared" si="4"/>
        <v>45196</v>
      </c>
      <c r="E25" s="845">
        <f t="shared" si="0"/>
        <v>45201</v>
      </c>
      <c r="F25" s="807">
        <f t="shared" si="1"/>
        <v>45204</v>
      </c>
      <c r="G25" s="806"/>
      <c r="H25" s="852">
        <f t="shared" si="3"/>
        <v>45196</v>
      </c>
      <c r="I25" s="806"/>
    </row>
    <row r="26" spans="1:11" s="146" customFormat="1" ht="20.25" hidden="1" customHeight="1" x14ac:dyDescent="0.2">
      <c r="A26" s="1045"/>
      <c r="B26" s="849" t="s">
        <v>1623</v>
      </c>
      <c r="C26" s="807" t="s">
        <v>1624</v>
      </c>
      <c r="D26" s="807">
        <f t="shared" si="4"/>
        <v>45203</v>
      </c>
      <c r="E26" s="845">
        <f t="shared" si="0"/>
        <v>45208</v>
      </c>
      <c r="F26" s="807">
        <f t="shared" si="1"/>
        <v>45211</v>
      </c>
      <c r="G26" s="806"/>
      <c r="H26" s="852">
        <f t="shared" si="3"/>
        <v>45203</v>
      </c>
      <c r="I26" s="806"/>
    </row>
    <row r="27" spans="1:11" s="146" customFormat="1" ht="20.25" hidden="1" customHeight="1" x14ac:dyDescent="0.2">
      <c r="A27" s="1045"/>
      <c r="B27" s="849" t="s">
        <v>1506</v>
      </c>
      <c r="C27" s="807" t="s">
        <v>1625</v>
      </c>
      <c r="D27" s="807">
        <f t="shared" si="4"/>
        <v>45210</v>
      </c>
      <c r="E27" s="845">
        <f t="shared" si="0"/>
        <v>45215</v>
      </c>
      <c r="F27" s="807">
        <f t="shared" si="1"/>
        <v>45218</v>
      </c>
      <c r="G27" s="806"/>
      <c r="H27" s="852">
        <f t="shared" si="3"/>
        <v>45210</v>
      </c>
      <c r="I27" s="806"/>
    </row>
    <row r="28" spans="1:11" s="146" customFormat="1" ht="20.25" hidden="1" customHeight="1" x14ac:dyDescent="0.2">
      <c r="A28" s="1045"/>
      <c r="B28" s="849" t="s">
        <v>1603</v>
      </c>
      <c r="C28" s="807" t="s">
        <v>1626</v>
      </c>
      <c r="D28" s="807">
        <v>45216</v>
      </c>
      <c r="E28" s="845">
        <f t="shared" si="0"/>
        <v>45221</v>
      </c>
      <c r="F28" s="807">
        <f t="shared" si="1"/>
        <v>45224</v>
      </c>
      <c r="G28" s="806"/>
      <c r="H28" s="852">
        <f t="shared" si="3"/>
        <v>45217</v>
      </c>
      <c r="I28" s="806"/>
    </row>
    <row r="29" spans="1:11" s="146" customFormat="1" ht="20.25" hidden="1" customHeight="1" x14ac:dyDescent="0.2">
      <c r="A29" s="1045" t="s">
        <v>1627</v>
      </c>
      <c r="B29" s="849" t="s">
        <v>1621</v>
      </c>
      <c r="C29" s="807" t="s">
        <v>1628</v>
      </c>
      <c r="D29" s="807">
        <v>45229</v>
      </c>
      <c r="E29" s="845">
        <f t="shared" si="0"/>
        <v>45234</v>
      </c>
      <c r="F29" s="807">
        <f t="shared" si="1"/>
        <v>45237</v>
      </c>
      <c r="G29" s="806"/>
      <c r="H29" s="852">
        <f t="shared" si="3"/>
        <v>45224</v>
      </c>
      <c r="I29" s="806"/>
    </row>
    <row r="30" spans="1:11" s="146" customFormat="1" ht="20.25" hidden="1" customHeight="1" x14ac:dyDescent="0.2">
      <c r="A30" s="1045" t="s">
        <v>1629</v>
      </c>
      <c r="B30" s="826" t="s">
        <v>1630</v>
      </c>
      <c r="C30" s="807" t="s">
        <v>1631</v>
      </c>
      <c r="D30" s="807">
        <v>45233</v>
      </c>
      <c r="E30" s="845">
        <f t="shared" si="0"/>
        <v>45238</v>
      </c>
      <c r="F30" s="807">
        <f t="shared" si="1"/>
        <v>45241</v>
      </c>
      <c r="G30" s="806"/>
      <c r="H30" s="852">
        <f t="shared" si="3"/>
        <v>45231</v>
      </c>
      <c r="I30" s="806"/>
    </row>
    <row r="31" spans="1:11" s="146" customFormat="1" ht="20.25" hidden="1" customHeight="1" x14ac:dyDescent="0.2">
      <c r="A31" s="1045"/>
      <c r="B31" s="849" t="s">
        <v>1623</v>
      </c>
      <c r="C31" s="807" t="s">
        <v>1632</v>
      </c>
      <c r="D31" s="807">
        <v>45241</v>
      </c>
      <c r="E31" s="845">
        <f t="shared" si="0"/>
        <v>45246</v>
      </c>
      <c r="F31" s="807">
        <f t="shared" si="1"/>
        <v>45249</v>
      </c>
      <c r="G31" s="806"/>
      <c r="H31" s="852">
        <f t="shared" si="3"/>
        <v>45238</v>
      </c>
      <c r="I31" s="806"/>
    </row>
    <row r="32" spans="1:11" s="146" customFormat="1" ht="20.25" hidden="1" customHeight="1" x14ac:dyDescent="0.2">
      <c r="A32" s="1045"/>
      <c r="B32" s="849" t="s">
        <v>1506</v>
      </c>
      <c r="C32" s="807" t="s">
        <v>1633</v>
      </c>
      <c r="D32" s="807">
        <v>45247</v>
      </c>
      <c r="E32" s="845">
        <f t="shared" si="0"/>
        <v>45252</v>
      </c>
      <c r="F32" s="807">
        <f t="shared" si="1"/>
        <v>45255</v>
      </c>
      <c r="G32" s="806"/>
      <c r="H32" s="852">
        <f t="shared" si="3"/>
        <v>45245</v>
      </c>
      <c r="I32" s="806"/>
    </row>
    <row r="33" spans="1:9" s="146" customFormat="1" ht="20.25" hidden="1" customHeight="1" x14ac:dyDescent="0.2">
      <c r="A33" s="1045"/>
      <c r="B33" s="849" t="s">
        <v>1603</v>
      </c>
      <c r="C33" s="807" t="s">
        <v>1634</v>
      </c>
      <c r="D33" s="807">
        <v>45251</v>
      </c>
      <c r="E33" s="845">
        <f t="shared" si="0"/>
        <v>45256</v>
      </c>
      <c r="F33" s="807">
        <f t="shared" si="1"/>
        <v>45259</v>
      </c>
      <c r="G33" s="806"/>
      <c r="H33" s="852">
        <f t="shared" si="3"/>
        <v>45252</v>
      </c>
      <c r="I33" s="806"/>
    </row>
    <row r="34" spans="1:9" s="146" customFormat="1" ht="20.25" hidden="1" customHeight="1" x14ac:dyDescent="0.2">
      <c r="A34" s="1045"/>
      <c r="B34" s="849" t="s">
        <v>1621</v>
      </c>
      <c r="C34" s="807" t="s">
        <v>1635</v>
      </c>
      <c r="D34" s="808">
        <f>D33+7</f>
        <v>45258</v>
      </c>
      <c r="E34" s="846">
        <f t="shared" si="0"/>
        <v>45263</v>
      </c>
      <c r="F34" s="808">
        <f t="shared" si="1"/>
        <v>45266</v>
      </c>
      <c r="G34" s="806"/>
      <c r="H34" s="852">
        <f t="shared" si="3"/>
        <v>45259</v>
      </c>
      <c r="I34" s="806" t="s">
        <v>1636</v>
      </c>
    </row>
    <row r="35" spans="1:9" s="146" customFormat="1" ht="20.25" hidden="1" customHeight="1" x14ac:dyDescent="0.2">
      <c r="A35" s="1045"/>
      <c r="B35" s="849" t="s">
        <v>1630</v>
      </c>
      <c r="C35" s="807" t="s">
        <v>1637</v>
      </c>
      <c r="D35" s="807">
        <v>45271</v>
      </c>
      <c r="E35" s="845">
        <f t="shared" si="0"/>
        <v>45276</v>
      </c>
      <c r="F35" s="807">
        <f t="shared" si="1"/>
        <v>45279</v>
      </c>
      <c r="G35" s="806"/>
      <c r="H35" s="852">
        <f t="shared" si="3"/>
        <v>45266</v>
      </c>
      <c r="I35" s="806"/>
    </row>
    <row r="36" spans="1:9" s="146" customFormat="1" ht="20.25" hidden="1" customHeight="1" x14ac:dyDescent="0.2">
      <c r="A36" s="1045"/>
      <c r="B36" s="849" t="s">
        <v>1623</v>
      </c>
      <c r="C36" s="807" t="s">
        <v>1638</v>
      </c>
      <c r="D36" s="807">
        <v>45276</v>
      </c>
      <c r="E36" s="845">
        <f t="shared" si="0"/>
        <v>45281</v>
      </c>
      <c r="F36" s="807">
        <f t="shared" si="1"/>
        <v>45284</v>
      </c>
      <c r="G36" s="806"/>
      <c r="H36" s="852">
        <f t="shared" si="3"/>
        <v>45273</v>
      </c>
      <c r="I36" s="806"/>
    </row>
    <row r="37" spans="1:9" s="146" customFormat="1" ht="20.25" hidden="1" customHeight="1" x14ac:dyDescent="0.2">
      <c r="A37" s="1045"/>
      <c r="B37" s="849" t="s">
        <v>1506</v>
      </c>
      <c r="C37" s="807" t="s">
        <v>1639</v>
      </c>
      <c r="D37" s="808">
        <v>45288</v>
      </c>
      <c r="E37" s="846">
        <f t="shared" si="0"/>
        <v>45293</v>
      </c>
      <c r="F37" s="808">
        <f t="shared" si="1"/>
        <v>45296</v>
      </c>
      <c r="G37" s="631"/>
      <c r="H37" s="852">
        <f t="shared" si="3"/>
        <v>45280</v>
      </c>
      <c r="I37" s="806"/>
    </row>
    <row r="38" spans="1:9" s="146" customFormat="1" ht="20.25" hidden="1" customHeight="1" x14ac:dyDescent="0.2">
      <c r="A38" s="1045"/>
      <c r="B38" s="849" t="s">
        <v>1603</v>
      </c>
      <c r="C38" s="807" t="s">
        <v>1640</v>
      </c>
      <c r="D38" s="807">
        <v>45287</v>
      </c>
      <c r="E38" s="845">
        <f t="shared" si="0"/>
        <v>45292</v>
      </c>
      <c r="F38" s="807">
        <f t="shared" si="1"/>
        <v>45295</v>
      </c>
      <c r="G38" s="806"/>
      <c r="H38" s="852">
        <f t="shared" si="3"/>
        <v>45287</v>
      </c>
      <c r="I38" s="806"/>
    </row>
    <row r="39" spans="1:9" s="146" customFormat="1" ht="20.25" hidden="1" customHeight="1" x14ac:dyDescent="0.2">
      <c r="A39" s="1045"/>
      <c r="B39" s="849" t="s">
        <v>1621</v>
      </c>
      <c r="C39" s="807" t="s">
        <v>1641</v>
      </c>
      <c r="D39" s="807">
        <v>44928</v>
      </c>
      <c r="E39" s="845">
        <f t="shared" si="0"/>
        <v>44933</v>
      </c>
      <c r="F39" s="807">
        <f t="shared" si="1"/>
        <v>44936</v>
      </c>
      <c r="G39" s="806"/>
      <c r="H39" s="852">
        <f t="shared" si="3"/>
        <v>45294</v>
      </c>
      <c r="I39" s="806"/>
    </row>
    <row r="40" spans="1:9" s="146" customFormat="1" ht="20.25" hidden="1" customHeight="1" x14ac:dyDescent="0.2">
      <c r="A40" s="1045" t="s">
        <v>1642</v>
      </c>
      <c r="B40" s="746" t="s">
        <v>1643</v>
      </c>
      <c r="C40" s="737" t="s">
        <v>1644</v>
      </c>
      <c r="D40" s="807">
        <v>45306</v>
      </c>
      <c r="E40" s="845">
        <f t="shared" si="0"/>
        <v>45311</v>
      </c>
      <c r="F40" s="807">
        <f t="shared" si="1"/>
        <v>45314</v>
      </c>
      <c r="G40" s="806"/>
      <c r="H40" s="852">
        <f t="shared" si="3"/>
        <v>45301</v>
      </c>
      <c r="I40" s="806"/>
    </row>
    <row r="41" spans="1:9" s="146" customFormat="1" ht="20.25" hidden="1" customHeight="1" x14ac:dyDescent="0.2">
      <c r="A41" s="1045"/>
      <c r="B41" s="849" t="s">
        <v>1623</v>
      </c>
      <c r="C41" s="807" t="s">
        <v>1645</v>
      </c>
      <c r="D41" s="807">
        <v>45309</v>
      </c>
      <c r="E41" s="845">
        <f t="shared" si="0"/>
        <v>45314</v>
      </c>
      <c r="F41" s="807">
        <f t="shared" si="1"/>
        <v>45317</v>
      </c>
      <c r="G41" s="806"/>
      <c r="H41" s="852">
        <f t="shared" si="3"/>
        <v>45308</v>
      </c>
      <c r="I41" s="806"/>
    </row>
    <row r="42" spans="1:9" s="146" customFormat="1" ht="20.25" hidden="1" customHeight="1" x14ac:dyDescent="0.2">
      <c r="A42" s="1045"/>
      <c r="B42" s="849" t="s">
        <v>1506</v>
      </c>
      <c r="C42" s="807" t="s">
        <v>1646</v>
      </c>
      <c r="D42" s="807">
        <f t="shared" ref="D42" si="5">D41+7</f>
        <v>45316</v>
      </c>
      <c r="E42" s="845">
        <f t="shared" si="0"/>
        <v>45321</v>
      </c>
      <c r="F42" s="807">
        <f t="shared" ref="F42:F61" si="6">D42+8</f>
        <v>45324</v>
      </c>
      <c r="G42" s="806"/>
      <c r="H42" s="852">
        <f t="shared" si="3"/>
        <v>45315</v>
      </c>
      <c r="I42" s="806"/>
    </row>
    <row r="43" spans="1:9" s="146" customFormat="1" ht="20.25" hidden="1" customHeight="1" x14ac:dyDescent="0.2">
      <c r="A43" s="1045"/>
      <c r="B43" s="849" t="s">
        <v>1603</v>
      </c>
      <c r="C43" s="807" t="s">
        <v>1647</v>
      </c>
      <c r="D43" s="807">
        <v>45321</v>
      </c>
      <c r="E43" s="845">
        <f t="shared" si="0"/>
        <v>45326</v>
      </c>
      <c r="F43" s="807">
        <f t="shared" si="6"/>
        <v>45329</v>
      </c>
      <c r="G43" s="806"/>
      <c r="H43" s="852">
        <f t="shared" si="3"/>
        <v>45322</v>
      </c>
      <c r="I43" s="806"/>
    </row>
    <row r="44" spans="1:9" s="146" customFormat="1" ht="20.25" hidden="1" customHeight="1" x14ac:dyDescent="0.2">
      <c r="A44" s="1045"/>
      <c r="B44" s="849" t="s">
        <v>1621</v>
      </c>
      <c r="C44" s="807" t="s">
        <v>1648</v>
      </c>
      <c r="D44" s="807">
        <v>45328</v>
      </c>
      <c r="E44" s="845">
        <f t="shared" si="0"/>
        <v>45333</v>
      </c>
      <c r="F44" s="807">
        <f t="shared" si="6"/>
        <v>45336</v>
      </c>
      <c r="G44" s="806"/>
      <c r="H44" s="852">
        <v>45329</v>
      </c>
      <c r="I44" s="806"/>
    </row>
    <row r="45" spans="1:9" s="146" customFormat="1" ht="20.25" hidden="1" customHeight="1" x14ac:dyDescent="0.2">
      <c r="A45" s="1045"/>
      <c r="B45" s="849" t="s">
        <v>1630</v>
      </c>
      <c r="C45" s="807" t="s">
        <v>1649</v>
      </c>
      <c r="D45" s="807">
        <v>45335</v>
      </c>
      <c r="E45" s="845">
        <f t="shared" si="0"/>
        <v>45340</v>
      </c>
      <c r="F45" s="807">
        <f t="shared" si="6"/>
        <v>45343</v>
      </c>
      <c r="G45" s="806"/>
      <c r="H45" s="852">
        <f t="shared" si="3"/>
        <v>45336</v>
      </c>
      <c r="I45" s="806"/>
    </row>
    <row r="46" spans="1:9" s="146" customFormat="1" ht="20.25" hidden="1" customHeight="1" x14ac:dyDescent="0.2">
      <c r="A46" s="1045"/>
      <c r="B46" s="849" t="s">
        <v>1623</v>
      </c>
      <c r="C46" s="807" t="s">
        <v>1650</v>
      </c>
      <c r="D46" s="807">
        <v>45346</v>
      </c>
      <c r="E46" s="845">
        <f t="shared" si="0"/>
        <v>45351</v>
      </c>
      <c r="F46" s="807">
        <f t="shared" si="6"/>
        <v>45354</v>
      </c>
      <c r="G46" s="806"/>
      <c r="H46" s="852">
        <f t="shared" si="3"/>
        <v>45343</v>
      </c>
      <c r="I46" s="806"/>
    </row>
    <row r="47" spans="1:9" s="146" customFormat="1" ht="20.25" hidden="1" customHeight="1" x14ac:dyDescent="0.2">
      <c r="A47" s="1045"/>
      <c r="B47" s="849" t="s">
        <v>1506</v>
      </c>
      <c r="C47" s="807" t="s">
        <v>1651</v>
      </c>
      <c r="D47" s="807">
        <v>45351</v>
      </c>
      <c r="E47" s="845">
        <f t="shared" si="0"/>
        <v>45356</v>
      </c>
      <c r="F47" s="807">
        <f t="shared" si="6"/>
        <v>45359</v>
      </c>
      <c r="G47" s="806"/>
      <c r="H47" s="852">
        <f t="shared" si="3"/>
        <v>45350</v>
      </c>
      <c r="I47" s="806"/>
    </row>
    <row r="48" spans="1:9" s="146" customFormat="1" ht="20.25" hidden="1" customHeight="1" x14ac:dyDescent="0.2">
      <c r="A48" s="1045"/>
      <c r="B48" s="849" t="s">
        <v>1603</v>
      </c>
      <c r="C48" s="807" t="s">
        <v>1652</v>
      </c>
      <c r="D48" s="807">
        <v>45356</v>
      </c>
      <c r="E48" s="845">
        <f t="shared" si="0"/>
        <v>45361</v>
      </c>
      <c r="F48" s="807">
        <f t="shared" si="6"/>
        <v>45364</v>
      </c>
      <c r="G48" s="806"/>
      <c r="H48" s="852">
        <v>45357</v>
      </c>
      <c r="I48" s="806"/>
    </row>
    <row r="49" spans="1:9" s="146" customFormat="1" ht="20.25" hidden="1" customHeight="1" x14ac:dyDescent="0.2">
      <c r="A49" s="1045" t="s">
        <v>1653</v>
      </c>
      <c r="B49" s="849" t="s">
        <v>1654</v>
      </c>
      <c r="C49" s="807" t="s">
        <v>1655</v>
      </c>
      <c r="D49" s="807">
        <v>45366</v>
      </c>
      <c r="E49" s="845">
        <f t="shared" si="0"/>
        <v>45371</v>
      </c>
      <c r="F49" s="807">
        <f t="shared" si="6"/>
        <v>45374</v>
      </c>
      <c r="G49" s="806"/>
      <c r="H49" s="852">
        <f t="shared" si="3"/>
        <v>45364</v>
      </c>
      <c r="I49" s="806"/>
    </row>
    <row r="50" spans="1:9" s="146" customFormat="1" ht="20.25" hidden="1" customHeight="1" x14ac:dyDescent="0.2">
      <c r="A50" s="1045"/>
      <c r="B50" s="976" t="s">
        <v>1630</v>
      </c>
      <c r="C50" s="963" t="s">
        <v>1656</v>
      </c>
      <c r="D50" s="963">
        <v>45372</v>
      </c>
      <c r="E50" s="845">
        <f t="shared" si="0"/>
        <v>45377</v>
      </c>
      <c r="F50" s="807">
        <f t="shared" si="6"/>
        <v>45380</v>
      </c>
      <c r="G50" s="806"/>
      <c r="H50" s="763">
        <f t="shared" si="3"/>
        <v>45371</v>
      </c>
      <c r="I50" s="806"/>
    </row>
    <row r="51" spans="1:9" s="146" customFormat="1" ht="20.25" hidden="1" customHeight="1" x14ac:dyDescent="0.2">
      <c r="A51" s="1045"/>
      <c r="B51" s="976" t="s">
        <v>1623</v>
      </c>
      <c r="C51" s="963" t="s">
        <v>1657</v>
      </c>
      <c r="D51" s="963">
        <v>45379</v>
      </c>
      <c r="E51" s="845">
        <f t="shared" si="0"/>
        <v>45384</v>
      </c>
      <c r="F51" s="807">
        <f t="shared" si="6"/>
        <v>45387</v>
      </c>
      <c r="G51" s="806"/>
      <c r="H51" s="763">
        <f t="shared" si="3"/>
        <v>45378</v>
      </c>
      <c r="I51" s="806"/>
    </row>
    <row r="52" spans="1:9" s="146" customFormat="1" ht="20.25" hidden="1" customHeight="1" x14ac:dyDescent="0.2">
      <c r="A52" s="1045"/>
      <c r="B52" s="977" t="s">
        <v>1506</v>
      </c>
      <c r="C52" s="965" t="s">
        <v>1658</v>
      </c>
      <c r="D52" s="963">
        <v>45385</v>
      </c>
      <c r="E52" s="845">
        <f t="shared" si="0"/>
        <v>45390</v>
      </c>
      <c r="F52" s="807">
        <f t="shared" si="6"/>
        <v>45393</v>
      </c>
      <c r="G52" s="806"/>
      <c r="H52" s="763">
        <v>45385</v>
      </c>
      <c r="I52" s="806"/>
    </row>
    <row r="53" spans="1:9" s="146" customFormat="1" ht="20.25" hidden="1" customHeight="1" x14ac:dyDescent="0.2">
      <c r="A53" s="1045"/>
      <c r="B53" s="977" t="s">
        <v>1603</v>
      </c>
      <c r="C53" s="963" t="s">
        <v>1659</v>
      </c>
      <c r="D53" s="963">
        <v>45394</v>
      </c>
      <c r="E53" s="845">
        <f t="shared" si="0"/>
        <v>45399</v>
      </c>
      <c r="F53" s="807">
        <f t="shared" si="6"/>
        <v>45402</v>
      </c>
      <c r="G53" s="806"/>
      <c r="H53" s="763">
        <f t="shared" si="3"/>
        <v>45392</v>
      </c>
      <c r="I53" s="806"/>
    </row>
    <row r="54" spans="1:9" s="146" customFormat="1" ht="20.25" hidden="1" customHeight="1" x14ac:dyDescent="0.2">
      <c r="A54" s="1045"/>
      <c r="B54" s="977" t="s">
        <v>1654</v>
      </c>
      <c r="C54" s="963" t="s">
        <v>1660</v>
      </c>
      <c r="D54" s="963">
        <v>45403</v>
      </c>
      <c r="E54" s="845">
        <f t="shared" si="0"/>
        <v>45408</v>
      </c>
      <c r="F54" s="807">
        <f t="shared" si="6"/>
        <v>45411</v>
      </c>
      <c r="G54" s="806"/>
      <c r="H54" s="763">
        <f t="shared" si="3"/>
        <v>45399</v>
      </c>
      <c r="I54" s="806"/>
    </row>
    <row r="55" spans="1:9" s="146" customFormat="1" ht="20.25" hidden="1" customHeight="1" x14ac:dyDescent="0.2">
      <c r="A55" s="1045"/>
      <c r="B55" s="977" t="s">
        <v>1630</v>
      </c>
      <c r="C55" s="963" t="s">
        <v>1661</v>
      </c>
      <c r="D55" s="963">
        <v>45409</v>
      </c>
      <c r="E55" s="845">
        <f t="shared" si="0"/>
        <v>45414</v>
      </c>
      <c r="F55" s="807">
        <f t="shared" si="6"/>
        <v>45417</v>
      </c>
      <c r="G55" s="806"/>
      <c r="H55" s="763">
        <f t="shared" si="3"/>
        <v>45406</v>
      </c>
      <c r="I55" s="806"/>
    </row>
    <row r="56" spans="1:9" s="146" customFormat="1" ht="20.25" hidden="1" customHeight="1" x14ac:dyDescent="0.2">
      <c r="A56" s="1045"/>
      <c r="B56" s="977" t="s">
        <v>1623</v>
      </c>
      <c r="C56" s="965" t="s">
        <v>1662</v>
      </c>
      <c r="D56" s="963">
        <v>45419</v>
      </c>
      <c r="E56" s="1061" t="s">
        <v>344</v>
      </c>
      <c r="F56" s="807">
        <f t="shared" si="6"/>
        <v>45427</v>
      </c>
      <c r="G56" s="806"/>
      <c r="H56" s="763">
        <f t="shared" si="3"/>
        <v>45413</v>
      </c>
      <c r="I56" s="806"/>
    </row>
    <row r="57" spans="1:9" s="146" customFormat="1" ht="20.100000000000001" hidden="1" customHeight="1" x14ac:dyDescent="0.2">
      <c r="A57" s="1045" t="s">
        <v>1663</v>
      </c>
      <c r="B57" s="1070" t="s">
        <v>368</v>
      </c>
      <c r="C57" s="965" t="s">
        <v>1664</v>
      </c>
      <c r="D57" s="963">
        <v>45412</v>
      </c>
      <c r="E57" s="1062">
        <f>D57+5</f>
        <v>45417</v>
      </c>
      <c r="F57" s="859">
        <f t="shared" si="6"/>
        <v>45420</v>
      </c>
      <c r="G57" s="806"/>
      <c r="H57" s="763">
        <f t="shared" si="3"/>
        <v>45420</v>
      </c>
      <c r="I57" s="806"/>
    </row>
    <row r="58" spans="1:9" s="146" customFormat="1" ht="20.100000000000001" hidden="1" customHeight="1" x14ac:dyDescent="0.2">
      <c r="A58" s="1045"/>
      <c r="B58" s="988" t="s">
        <v>1603</v>
      </c>
      <c r="C58" s="965" t="s">
        <v>1665</v>
      </c>
      <c r="D58" s="963">
        <v>45435</v>
      </c>
      <c r="E58" s="845">
        <f>D58+5</f>
        <v>45440</v>
      </c>
      <c r="F58" s="807">
        <f t="shared" si="6"/>
        <v>45443</v>
      </c>
      <c r="G58" s="806"/>
      <c r="H58" s="763">
        <f t="shared" si="3"/>
        <v>45427</v>
      </c>
      <c r="I58" s="806"/>
    </row>
    <row r="59" spans="1:9" s="146" customFormat="1" ht="20.100000000000001" hidden="1" customHeight="1" x14ac:dyDescent="0.2">
      <c r="A59" s="1045" t="s">
        <v>1666</v>
      </c>
      <c r="B59" s="1043" t="s">
        <v>344</v>
      </c>
      <c r="C59" s="965" t="s">
        <v>1667</v>
      </c>
      <c r="D59" s="859">
        <v>45439</v>
      </c>
      <c r="E59" s="1062">
        <f>D59+5</f>
        <v>45444</v>
      </c>
      <c r="F59" s="859">
        <f t="shared" si="6"/>
        <v>45447</v>
      </c>
      <c r="G59" s="806"/>
      <c r="H59" s="763">
        <f t="shared" si="3"/>
        <v>45434</v>
      </c>
      <c r="I59" s="806"/>
    </row>
    <row r="60" spans="1:9" s="146" customFormat="1" ht="20.100000000000001" hidden="1" customHeight="1" x14ac:dyDescent="0.2">
      <c r="A60" s="1045" t="s">
        <v>1668</v>
      </c>
      <c r="B60" s="988" t="s">
        <v>1630</v>
      </c>
      <c r="C60" s="965" t="s">
        <v>1669</v>
      </c>
      <c r="D60" s="963">
        <v>45451</v>
      </c>
      <c r="E60" s="845">
        <f>D60+5</f>
        <v>45456</v>
      </c>
      <c r="F60" s="807">
        <f t="shared" si="6"/>
        <v>45459</v>
      </c>
      <c r="G60" s="806"/>
      <c r="H60" s="763">
        <f t="shared" si="3"/>
        <v>45441</v>
      </c>
      <c r="I60" s="806"/>
    </row>
    <row r="61" spans="1:9" s="146" customFormat="1" ht="20.100000000000001" hidden="1" customHeight="1" x14ac:dyDescent="0.2">
      <c r="A61" s="1045" t="s">
        <v>1623</v>
      </c>
      <c r="B61" s="988" t="s">
        <v>1670</v>
      </c>
      <c r="C61" s="965" t="s">
        <v>1671</v>
      </c>
      <c r="D61" s="963">
        <v>45453</v>
      </c>
      <c r="E61" s="1053" t="s">
        <v>344</v>
      </c>
      <c r="F61" s="807">
        <f t="shared" si="6"/>
        <v>45461</v>
      </c>
      <c r="G61" s="806"/>
      <c r="H61" s="763">
        <f t="shared" si="3"/>
        <v>45448</v>
      </c>
      <c r="I61" s="806"/>
    </row>
    <row r="62" spans="1:9" s="146" customFormat="1" ht="20.100000000000001" hidden="1" customHeight="1" x14ac:dyDescent="0.2">
      <c r="A62" s="1045" t="s">
        <v>1663</v>
      </c>
      <c r="B62" s="988" t="s">
        <v>1623</v>
      </c>
      <c r="C62" s="965" t="s">
        <v>1672</v>
      </c>
      <c r="D62" s="963">
        <v>45463</v>
      </c>
      <c r="E62" s="1053" t="s">
        <v>344</v>
      </c>
      <c r="F62" s="1053" t="s">
        <v>344</v>
      </c>
      <c r="G62" s="806"/>
      <c r="H62" s="763">
        <f t="shared" si="3"/>
        <v>45455</v>
      </c>
      <c r="I62" s="806"/>
    </row>
    <row r="63" spans="1:9" s="146" customFormat="1" ht="20.100000000000001" hidden="1" customHeight="1" x14ac:dyDescent="0.2">
      <c r="A63" s="1045" t="s">
        <v>1603</v>
      </c>
      <c r="B63" s="988" t="s">
        <v>1282</v>
      </c>
      <c r="C63" s="965" t="s">
        <v>1673</v>
      </c>
      <c r="D63" s="963">
        <v>45470</v>
      </c>
      <c r="E63" s="845">
        <f t="shared" ref="E63:E71" si="7">D63+5</f>
        <v>45475</v>
      </c>
      <c r="F63" s="807">
        <f t="shared" ref="F63:F71" si="8">D63+8</f>
        <v>45478</v>
      </c>
      <c r="G63" s="806"/>
      <c r="H63" s="763">
        <f t="shared" si="3"/>
        <v>45462</v>
      </c>
      <c r="I63" s="806"/>
    </row>
    <row r="64" spans="1:9" s="146" customFormat="1" ht="20.100000000000001" hidden="1" customHeight="1" x14ac:dyDescent="0.2">
      <c r="A64" s="1045" t="s">
        <v>1674</v>
      </c>
      <c r="B64" s="988" t="s">
        <v>1603</v>
      </c>
      <c r="C64" s="965" t="s">
        <v>1675</v>
      </c>
      <c r="D64" s="963">
        <v>45477</v>
      </c>
      <c r="E64" s="845">
        <f t="shared" si="7"/>
        <v>45482</v>
      </c>
      <c r="F64" s="807">
        <f t="shared" si="8"/>
        <v>45485</v>
      </c>
      <c r="G64" s="806"/>
      <c r="H64" s="763">
        <f t="shared" si="3"/>
        <v>45469</v>
      </c>
      <c r="I64" s="806"/>
    </row>
    <row r="65" spans="1:9" s="146" customFormat="1" ht="20.100000000000001" hidden="1" customHeight="1" x14ac:dyDescent="0.2">
      <c r="A65" s="1045" t="s">
        <v>1668</v>
      </c>
      <c r="B65" s="988" t="s">
        <v>1630</v>
      </c>
      <c r="C65" s="965" t="s">
        <v>1676</v>
      </c>
      <c r="D65" s="963">
        <v>45487</v>
      </c>
      <c r="E65" s="845">
        <f t="shared" si="7"/>
        <v>45492</v>
      </c>
      <c r="F65" s="807">
        <f t="shared" si="8"/>
        <v>45495</v>
      </c>
      <c r="G65" s="806"/>
      <c r="H65" s="763">
        <f t="shared" si="3"/>
        <v>45476</v>
      </c>
      <c r="I65" s="806"/>
    </row>
    <row r="66" spans="1:9" s="146" customFormat="1" ht="20.100000000000001" hidden="1" customHeight="1" x14ac:dyDescent="0.2">
      <c r="A66" s="1045" t="s">
        <v>1623</v>
      </c>
      <c r="B66" s="988" t="s">
        <v>1670</v>
      </c>
      <c r="C66" s="965" t="s">
        <v>1677</v>
      </c>
      <c r="D66" s="963">
        <v>45490</v>
      </c>
      <c r="E66" s="886" t="s">
        <v>344</v>
      </c>
      <c r="F66" s="886" t="s">
        <v>344</v>
      </c>
      <c r="G66" s="806"/>
      <c r="H66" s="763">
        <f t="shared" si="3"/>
        <v>45483</v>
      </c>
      <c r="I66" s="806"/>
    </row>
    <row r="67" spans="1:9" s="146" customFormat="1" ht="20.100000000000001" hidden="1" customHeight="1" x14ac:dyDescent="0.2">
      <c r="A67" s="1045" t="s">
        <v>1663</v>
      </c>
      <c r="B67" s="988" t="s">
        <v>1678</v>
      </c>
      <c r="C67" s="965" t="s">
        <v>1679</v>
      </c>
      <c r="D67" s="886" t="s">
        <v>344</v>
      </c>
      <c r="E67" s="1086" t="e">
        <f t="shared" si="7"/>
        <v>#VALUE!</v>
      </c>
      <c r="F67" s="805" t="e">
        <f t="shared" si="8"/>
        <v>#VALUE!</v>
      </c>
      <c r="G67" s="806"/>
      <c r="H67" s="763">
        <f t="shared" si="3"/>
        <v>45490</v>
      </c>
      <c r="I67" s="806"/>
    </row>
    <row r="68" spans="1:9" s="146" customFormat="1" ht="20.100000000000001" hidden="1" customHeight="1" x14ac:dyDescent="0.2">
      <c r="A68" s="1045" t="s">
        <v>1603</v>
      </c>
      <c r="B68" s="988" t="s">
        <v>1282</v>
      </c>
      <c r="C68" s="965" t="s">
        <v>1680</v>
      </c>
      <c r="D68" s="886" t="s">
        <v>344</v>
      </c>
      <c r="E68" s="886" t="s">
        <v>344</v>
      </c>
      <c r="F68" s="886" t="s">
        <v>344</v>
      </c>
      <c r="G68" s="806"/>
      <c r="H68" s="763">
        <f t="shared" si="3"/>
        <v>45497</v>
      </c>
      <c r="I68" s="806"/>
    </row>
    <row r="69" spans="1:9" s="146" customFormat="1" ht="20.100000000000001" hidden="1" customHeight="1" x14ac:dyDescent="0.2">
      <c r="A69" s="1045"/>
      <c r="B69" s="988" t="s">
        <v>1603</v>
      </c>
      <c r="C69" s="965" t="s">
        <v>1681</v>
      </c>
      <c r="D69" s="886" t="s">
        <v>344</v>
      </c>
      <c r="E69" s="886" t="s">
        <v>344</v>
      </c>
      <c r="F69" s="886" t="s">
        <v>344</v>
      </c>
      <c r="G69" s="806"/>
      <c r="H69" s="763">
        <f t="shared" si="3"/>
        <v>45504</v>
      </c>
      <c r="I69" s="806"/>
    </row>
    <row r="70" spans="1:9" s="146" customFormat="1" ht="20.100000000000001" hidden="1" customHeight="1" x14ac:dyDescent="0.2">
      <c r="A70" s="1045" t="s">
        <v>1630</v>
      </c>
      <c r="B70" s="988" t="s">
        <v>1682</v>
      </c>
      <c r="C70" s="965" t="s">
        <v>1683</v>
      </c>
      <c r="D70" s="963">
        <v>45519</v>
      </c>
      <c r="E70" s="886" t="s">
        <v>344</v>
      </c>
      <c r="F70" s="886" t="s">
        <v>344</v>
      </c>
      <c r="G70" s="806"/>
      <c r="H70" s="763">
        <f t="shared" si="3"/>
        <v>45511</v>
      </c>
      <c r="I70" s="806"/>
    </row>
    <row r="71" spans="1:9" s="146" customFormat="1" ht="20.100000000000001" hidden="1" customHeight="1" x14ac:dyDescent="0.2">
      <c r="A71" s="1045" t="s">
        <v>1684</v>
      </c>
      <c r="B71" s="988" t="s">
        <v>1630</v>
      </c>
      <c r="C71" s="965" t="s">
        <v>1685</v>
      </c>
      <c r="D71" s="963">
        <v>45523</v>
      </c>
      <c r="E71" s="845">
        <f t="shared" si="7"/>
        <v>45528</v>
      </c>
      <c r="F71" s="807">
        <f t="shared" si="8"/>
        <v>45531</v>
      </c>
      <c r="G71" s="806"/>
      <c r="H71" s="763">
        <f t="shared" si="3"/>
        <v>45518</v>
      </c>
      <c r="I71" s="806"/>
    </row>
    <row r="72" spans="1:9" s="146" customFormat="1" ht="20.100000000000001" hidden="1" customHeight="1" x14ac:dyDescent="0.2">
      <c r="A72" s="1045" t="s">
        <v>1678</v>
      </c>
      <c r="B72" s="988" t="s">
        <v>1686</v>
      </c>
      <c r="C72" s="965" t="s">
        <v>1687</v>
      </c>
      <c r="D72" s="886" t="s">
        <v>344</v>
      </c>
      <c r="E72" s="1062"/>
      <c r="F72" s="859"/>
      <c r="G72" s="806"/>
      <c r="H72" s="763">
        <f t="shared" si="3"/>
        <v>45525</v>
      </c>
      <c r="I72" s="806"/>
    </row>
    <row r="73" spans="1:9" s="146" customFormat="1" ht="20.100000000000001" hidden="1" customHeight="1" x14ac:dyDescent="0.2">
      <c r="A73" s="1045" t="s">
        <v>1603</v>
      </c>
      <c r="B73" s="988" t="s">
        <v>1282</v>
      </c>
      <c r="C73" s="965" t="s">
        <v>1688</v>
      </c>
      <c r="D73" s="963">
        <v>45543</v>
      </c>
      <c r="E73" s="845">
        <f t="shared" ref="E73" si="9">D73+5</f>
        <v>45548</v>
      </c>
      <c r="F73" s="807">
        <f t="shared" ref="F73" si="10">D73+8</f>
        <v>45551</v>
      </c>
      <c r="G73" s="806"/>
      <c r="H73" s="763">
        <f t="shared" si="3"/>
        <v>45532</v>
      </c>
      <c r="I73" s="806"/>
    </row>
    <row r="74" spans="1:9" s="146" customFormat="1" ht="20.100000000000001" hidden="1" customHeight="1" x14ac:dyDescent="0.2">
      <c r="A74" s="1045"/>
      <c r="B74" s="988" t="s">
        <v>1603</v>
      </c>
      <c r="C74" s="965" t="s">
        <v>1689</v>
      </c>
      <c r="D74" s="963">
        <v>45543</v>
      </c>
      <c r="E74" s="845">
        <f t="shared" ref="E74:E77" si="11">D74+5</f>
        <v>45548</v>
      </c>
      <c r="F74" s="807">
        <f t="shared" ref="F74:F78" si="12">D74+8</f>
        <v>45551</v>
      </c>
      <c r="G74" s="806"/>
      <c r="H74" s="763">
        <f t="shared" si="3"/>
        <v>45539</v>
      </c>
      <c r="I74" s="806"/>
    </row>
    <row r="75" spans="1:9" s="146" customFormat="1" ht="20.100000000000001" hidden="1" customHeight="1" x14ac:dyDescent="0.2">
      <c r="A75" s="1045" t="s">
        <v>1630</v>
      </c>
      <c r="B75" s="988" t="s">
        <v>1682</v>
      </c>
      <c r="C75" s="965" t="s">
        <v>1690</v>
      </c>
      <c r="D75" s="963">
        <v>45558</v>
      </c>
      <c r="E75" s="845">
        <f t="shared" si="11"/>
        <v>45563</v>
      </c>
      <c r="F75" s="1053" t="s">
        <v>344</v>
      </c>
      <c r="G75" s="806"/>
      <c r="H75" s="763">
        <f t="shared" si="3"/>
        <v>45546</v>
      </c>
      <c r="I75" s="806"/>
    </row>
    <row r="76" spans="1:9" s="146" customFormat="1" ht="20.100000000000001" hidden="1" customHeight="1" x14ac:dyDescent="0.2">
      <c r="A76" s="1045" t="s">
        <v>1684</v>
      </c>
      <c r="B76" s="988" t="s">
        <v>1630</v>
      </c>
      <c r="C76" s="965" t="s">
        <v>1691</v>
      </c>
      <c r="D76" s="963">
        <v>45560</v>
      </c>
      <c r="E76" s="1053" t="s">
        <v>344</v>
      </c>
      <c r="F76" s="807">
        <f t="shared" si="12"/>
        <v>45568</v>
      </c>
      <c r="G76" s="806"/>
      <c r="H76" s="763">
        <f t="shared" si="3"/>
        <v>45553</v>
      </c>
      <c r="I76" s="806"/>
    </row>
    <row r="77" spans="1:9" s="146" customFormat="1" ht="20.100000000000001" hidden="1" customHeight="1" x14ac:dyDescent="0.2">
      <c r="A77" s="1045"/>
      <c r="B77" s="988" t="s">
        <v>1686</v>
      </c>
      <c r="C77" s="965" t="s">
        <v>1692</v>
      </c>
      <c r="D77" s="963">
        <v>45569</v>
      </c>
      <c r="E77" s="845">
        <f t="shared" si="11"/>
        <v>45574</v>
      </c>
      <c r="F77" s="1053" t="s">
        <v>344</v>
      </c>
      <c r="G77" s="806"/>
      <c r="H77" s="763">
        <f t="shared" si="3"/>
        <v>45560</v>
      </c>
      <c r="I77" s="806"/>
    </row>
    <row r="78" spans="1:9" s="146" customFormat="1" ht="20.100000000000001" hidden="1" customHeight="1" x14ac:dyDescent="0.2">
      <c r="A78" s="1045"/>
      <c r="B78" s="988" t="s">
        <v>1282</v>
      </c>
      <c r="C78" s="965" t="s">
        <v>1693</v>
      </c>
      <c r="D78" s="963">
        <v>45573</v>
      </c>
      <c r="E78" s="1053" t="s">
        <v>344</v>
      </c>
      <c r="F78" s="807">
        <f t="shared" si="12"/>
        <v>45581</v>
      </c>
      <c r="G78" s="806"/>
      <c r="H78" s="763">
        <f t="shared" si="3"/>
        <v>45567</v>
      </c>
      <c r="I78" s="806"/>
    </row>
    <row r="79" spans="1:9" s="146" customFormat="1" ht="20.100000000000001" hidden="1" customHeight="1" x14ac:dyDescent="0.2">
      <c r="A79" s="1045"/>
      <c r="B79" s="988" t="s">
        <v>1603</v>
      </c>
      <c r="C79" s="965" t="s">
        <v>1694</v>
      </c>
      <c r="D79" s="963">
        <v>45575</v>
      </c>
      <c r="E79" s="845">
        <f t="shared" ref="E79:E83" si="13">D79+5</f>
        <v>45580</v>
      </c>
      <c r="F79" s="807">
        <f t="shared" ref="F79:F83" si="14">D79+8</f>
        <v>45583</v>
      </c>
      <c r="G79" s="806"/>
      <c r="H79" s="763">
        <f t="shared" si="3"/>
        <v>45574</v>
      </c>
      <c r="I79" s="806"/>
    </row>
    <row r="80" spans="1:9" s="146" customFormat="1" ht="20.100000000000001" hidden="1" customHeight="1" x14ac:dyDescent="0.2">
      <c r="A80" s="1045"/>
      <c r="B80" s="988" t="s">
        <v>1682</v>
      </c>
      <c r="C80" s="965" t="s">
        <v>1695</v>
      </c>
      <c r="D80" s="963">
        <v>45583</v>
      </c>
      <c r="E80" s="845">
        <f t="shared" si="13"/>
        <v>45588</v>
      </c>
      <c r="F80" s="807">
        <f t="shared" si="14"/>
        <v>45591</v>
      </c>
      <c r="G80" s="806"/>
      <c r="H80" s="763">
        <f t="shared" ref="H80:H107" si="15">H79+7</f>
        <v>45581</v>
      </c>
      <c r="I80" s="806"/>
    </row>
    <row r="81" spans="1:9" s="146" customFormat="1" ht="20.100000000000001" hidden="1" customHeight="1" x14ac:dyDescent="0.2">
      <c r="A81" s="1045"/>
      <c r="B81" s="988" t="s">
        <v>1630</v>
      </c>
      <c r="C81" s="965" t="s">
        <v>1696</v>
      </c>
      <c r="D81" s="963">
        <v>45593</v>
      </c>
      <c r="E81" s="845">
        <f t="shared" si="13"/>
        <v>45598</v>
      </c>
      <c r="F81" s="807">
        <f t="shared" si="14"/>
        <v>45601</v>
      </c>
      <c r="G81" s="806"/>
      <c r="H81" s="763">
        <f t="shared" si="15"/>
        <v>45588</v>
      </c>
      <c r="I81" s="806"/>
    </row>
    <row r="82" spans="1:9" s="146" customFormat="1" ht="20.100000000000001" hidden="1" customHeight="1" x14ac:dyDescent="0.2">
      <c r="A82" s="1045" t="s">
        <v>1697</v>
      </c>
      <c r="B82" s="988" t="s">
        <v>1686</v>
      </c>
      <c r="C82" s="965" t="s">
        <v>1698</v>
      </c>
      <c r="D82" s="963">
        <v>45599</v>
      </c>
      <c r="E82" s="845">
        <f t="shared" ref="E82" si="16">D82+5</f>
        <v>45604</v>
      </c>
      <c r="F82" s="807">
        <f t="shared" ref="F82" si="17">D82+8</f>
        <v>45607</v>
      </c>
      <c r="G82" s="806"/>
      <c r="H82" s="763">
        <f t="shared" si="15"/>
        <v>45595</v>
      </c>
      <c r="I82" s="806"/>
    </row>
    <row r="83" spans="1:9" s="146" customFormat="1" ht="20.100000000000001" hidden="1" customHeight="1" x14ac:dyDescent="0.2">
      <c r="A83" s="1045"/>
      <c r="B83" s="988" t="s">
        <v>1282</v>
      </c>
      <c r="C83" s="965" t="s">
        <v>1699</v>
      </c>
      <c r="D83" s="963">
        <v>45606</v>
      </c>
      <c r="E83" s="845">
        <f t="shared" si="13"/>
        <v>45611</v>
      </c>
      <c r="F83" s="807">
        <f t="shared" si="14"/>
        <v>45614</v>
      </c>
      <c r="G83" s="806"/>
      <c r="H83" s="763">
        <f t="shared" si="15"/>
        <v>45602</v>
      </c>
      <c r="I83" s="806"/>
    </row>
    <row r="84" spans="1:9" s="146" customFormat="1" ht="20.100000000000001" hidden="1" customHeight="1" x14ac:dyDescent="0.2">
      <c r="A84" s="1045"/>
      <c r="B84" s="988" t="s">
        <v>1603</v>
      </c>
      <c r="C84" s="965" t="s">
        <v>1700</v>
      </c>
      <c r="D84" s="963">
        <v>45616</v>
      </c>
      <c r="E84" s="845">
        <f t="shared" ref="E84:E87" si="18">D84+5</f>
        <v>45621</v>
      </c>
      <c r="F84" s="807">
        <f t="shared" ref="F84:F85" si="19">D84+8</f>
        <v>45624</v>
      </c>
      <c r="G84" s="806"/>
      <c r="H84" s="763">
        <f t="shared" si="15"/>
        <v>45609</v>
      </c>
      <c r="I84" s="806"/>
    </row>
    <row r="85" spans="1:9" s="146" customFormat="1" ht="20.100000000000001" hidden="1" customHeight="1" x14ac:dyDescent="0.2">
      <c r="A85" s="1045"/>
      <c r="B85" s="988" t="s">
        <v>1682</v>
      </c>
      <c r="C85" s="965" t="s">
        <v>1701</v>
      </c>
      <c r="D85" s="963">
        <v>45619</v>
      </c>
      <c r="E85" s="845">
        <f t="shared" si="18"/>
        <v>45624</v>
      </c>
      <c r="F85" s="807">
        <f t="shared" si="19"/>
        <v>45627</v>
      </c>
      <c r="G85" s="806"/>
      <c r="H85" s="763">
        <f t="shared" si="15"/>
        <v>45616</v>
      </c>
      <c r="I85" s="806"/>
    </row>
    <row r="86" spans="1:9" s="146" customFormat="1" ht="20.100000000000001" hidden="1" customHeight="1" x14ac:dyDescent="0.2">
      <c r="A86" s="1045"/>
      <c r="B86" s="988" t="s">
        <v>1630</v>
      </c>
      <c r="C86" s="965" t="s">
        <v>1702</v>
      </c>
      <c r="D86" s="886" t="s">
        <v>344</v>
      </c>
      <c r="E86" s="994"/>
      <c r="F86" s="994"/>
      <c r="G86" s="806"/>
      <c r="H86" s="763">
        <f t="shared" si="15"/>
        <v>45623</v>
      </c>
      <c r="I86" s="806"/>
    </row>
    <row r="87" spans="1:9" s="146" customFormat="1" ht="20.100000000000001" hidden="1" customHeight="1" x14ac:dyDescent="0.2">
      <c r="A87" s="1045"/>
      <c r="B87" s="988" t="s">
        <v>1703</v>
      </c>
      <c r="C87" s="965" t="s">
        <v>1704</v>
      </c>
      <c r="D87" s="963">
        <v>45635</v>
      </c>
      <c r="E87" s="845">
        <f t="shared" si="18"/>
        <v>45640</v>
      </c>
      <c r="F87" s="886" t="s">
        <v>344</v>
      </c>
      <c r="G87" s="806"/>
      <c r="H87" s="763">
        <f t="shared" si="15"/>
        <v>45630</v>
      </c>
      <c r="I87" s="806"/>
    </row>
    <row r="88" spans="1:9" s="146" customFormat="1" ht="20.100000000000001" hidden="1" customHeight="1" x14ac:dyDescent="0.2">
      <c r="A88" s="1045"/>
      <c r="B88" s="988" t="s">
        <v>1282</v>
      </c>
      <c r="C88" s="965" t="s">
        <v>1705</v>
      </c>
      <c r="D88" s="963">
        <v>45643</v>
      </c>
      <c r="E88" s="886" t="s">
        <v>344</v>
      </c>
      <c r="F88" s="807">
        <v>45645</v>
      </c>
      <c r="G88" s="806"/>
      <c r="H88" s="763">
        <f t="shared" si="15"/>
        <v>45637</v>
      </c>
      <c r="I88" s="806"/>
    </row>
    <row r="89" spans="1:9" s="146" customFormat="1" ht="20.100000000000001" hidden="1" customHeight="1" x14ac:dyDescent="0.2">
      <c r="A89" s="1045"/>
      <c r="B89" s="988" t="s">
        <v>1603</v>
      </c>
      <c r="C89" s="965" t="s">
        <v>1706</v>
      </c>
      <c r="D89" s="963">
        <v>45651</v>
      </c>
      <c r="E89" s="886" t="s">
        <v>344</v>
      </c>
      <c r="F89" s="807">
        <v>45649</v>
      </c>
      <c r="G89" s="806"/>
      <c r="H89" s="763">
        <f t="shared" si="15"/>
        <v>45644</v>
      </c>
      <c r="I89" s="806"/>
    </row>
    <row r="90" spans="1:9" s="146" customFormat="1" ht="20.100000000000001" hidden="1" customHeight="1" x14ac:dyDescent="0.2">
      <c r="A90" s="1045"/>
      <c r="B90" s="988" t="s">
        <v>1682</v>
      </c>
      <c r="C90" s="965" t="s">
        <v>1707</v>
      </c>
      <c r="D90" s="963">
        <v>45656</v>
      </c>
      <c r="E90" s="845">
        <f t="shared" ref="E90:E93" si="20">D90+5</f>
        <v>45661</v>
      </c>
      <c r="F90" s="807">
        <f t="shared" ref="F90:F93" si="21">D90+8</f>
        <v>45664</v>
      </c>
      <c r="G90" s="806"/>
      <c r="H90" s="763">
        <f t="shared" si="15"/>
        <v>45651</v>
      </c>
      <c r="I90" s="806"/>
    </row>
    <row r="91" spans="1:9" s="146" customFormat="1" ht="20.100000000000001" hidden="1" customHeight="1" x14ac:dyDescent="0.2">
      <c r="A91" s="1045"/>
      <c r="B91" s="988" t="s">
        <v>1630</v>
      </c>
      <c r="C91" s="965" t="s">
        <v>1708</v>
      </c>
      <c r="D91" s="963">
        <v>45662</v>
      </c>
      <c r="E91" s="845">
        <f t="shared" si="20"/>
        <v>45667</v>
      </c>
      <c r="F91" s="807">
        <f t="shared" si="21"/>
        <v>45670</v>
      </c>
      <c r="G91" s="806"/>
      <c r="H91" s="763">
        <f t="shared" si="15"/>
        <v>45658</v>
      </c>
      <c r="I91" s="806"/>
    </row>
    <row r="92" spans="1:9" s="146" customFormat="1" ht="20.100000000000001" hidden="1" customHeight="1" x14ac:dyDescent="0.2">
      <c r="A92" s="1045"/>
      <c r="B92" s="988" t="s">
        <v>1703</v>
      </c>
      <c r="C92" s="965" t="s">
        <v>1709</v>
      </c>
      <c r="D92" s="963">
        <v>45672</v>
      </c>
      <c r="E92" s="845">
        <f t="shared" si="20"/>
        <v>45677</v>
      </c>
      <c r="F92" s="807">
        <f t="shared" si="21"/>
        <v>45680</v>
      </c>
      <c r="G92" s="806"/>
      <c r="H92" s="763">
        <f t="shared" si="15"/>
        <v>45665</v>
      </c>
      <c r="I92" s="806"/>
    </row>
    <row r="93" spans="1:9" s="146" customFormat="1" ht="20.100000000000001" hidden="1" customHeight="1" x14ac:dyDescent="0.2">
      <c r="A93" s="1045"/>
      <c r="B93" s="988" t="s">
        <v>1282</v>
      </c>
      <c r="C93" s="965" t="s">
        <v>1710</v>
      </c>
      <c r="D93" s="963">
        <v>45675</v>
      </c>
      <c r="E93" s="845">
        <f t="shared" si="20"/>
        <v>45680</v>
      </c>
      <c r="F93" s="807">
        <f t="shared" si="21"/>
        <v>45683</v>
      </c>
      <c r="G93" s="806"/>
      <c r="H93" s="763">
        <f t="shared" si="15"/>
        <v>45672</v>
      </c>
      <c r="I93" s="806"/>
    </row>
    <row r="94" spans="1:9" s="146" customFormat="1" ht="20.100000000000001" hidden="1" customHeight="1" x14ac:dyDescent="0.2">
      <c r="A94" s="1045"/>
      <c r="B94" s="988" t="s">
        <v>1603</v>
      </c>
      <c r="C94" s="965" t="s">
        <v>1711</v>
      </c>
      <c r="D94" s="963">
        <v>45681</v>
      </c>
      <c r="E94" s="845">
        <f t="shared" ref="E94:E98" si="22">D94+5</f>
        <v>45686</v>
      </c>
      <c r="F94" s="807">
        <f t="shared" ref="F94:F98" si="23">D94+8</f>
        <v>45689</v>
      </c>
      <c r="G94" s="806"/>
      <c r="H94" s="763">
        <f t="shared" si="15"/>
        <v>45679</v>
      </c>
      <c r="I94" s="806"/>
    </row>
    <row r="95" spans="1:9" s="146" customFormat="1" ht="20.100000000000001" hidden="1" customHeight="1" x14ac:dyDescent="0.2">
      <c r="A95" s="1045"/>
      <c r="B95" s="988" t="s">
        <v>1682</v>
      </c>
      <c r="C95" s="965" t="s">
        <v>1712</v>
      </c>
      <c r="D95" s="963">
        <v>45697</v>
      </c>
      <c r="E95" s="886" t="s">
        <v>344</v>
      </c>
      <c r="F95" s="886" t="s">
        <v>344</v>
      </c>
      <c r="G95" s="806"/>
      <c r="H95" s="763">
        <f t="shared" si="15"/>
        <v>45686</v>
      </c>
      <c r="I95" s="806"/>
    </row>
    <row r="96" spans="1:9" s="146" customFormat="1" ht="20.100000000000001" customHeight="1" x14ac:dyDescent="0.2">
      <c r="A96" s="1045"/>
      <c r="B96" s="988" t="s">
        <v>1630</v>
      </c>
      <c r="C96" s="965" t="s">
        <v>1713</v>
      </c>
      <c r="D96" s="963">
        <v>45710</v>
      </c>
      <c r="E96" s="886" t="s">
        <v>344</v>
      </c>
      <c r="F96" s="886" t="s">
        <v>344</v>
      </c>
      <c r="G96" s="806"/>
      <c r="H96" s="763">
        <f t="shared" si="15"/>
        <v>45693</v>
      </c>
      <c r="I96" s="806"/>
    </row>
    <row r="97" spans="1:14" s="146" customFormat="1" ht="20.100000000000001" customHeight="1" x14ac:dyDescent="0.2">
      <c r="A97" s="1045"/>
      <c r="B97" s="988" t="s">
        <v>1703</v>
      </c>
      <c r="C97" s="965" t="s">
        <v>1714</v>
      </c>
      <c r="D97" s="963">
        <v>45707</v>
      </c>
      <c r="E97" s="845">
        <f t="shared" si="22"/>
        <v>45712</v>
      </c>
      <c r="F97" s="807">
        <f t="shared" si="23"/>
        <v>45715</v>
      </c>
      <c r="G97" s="806"/>
      <c r="H97" s="763">
        <f t="shared" si="15"/>
        <v>45700</v>
      </c>
      <c r="I97" s="806"/>
    </row>
    <row r="98" spans="1:14" s="146" customFormat="1" ht="20.100000000000001" customHeight="1" x14ac:dyDescent="0.2">
      <c r="A98" s="1045"/>
      <c r="B98" s="988" t="s">
        <v>1282</v>
      </c>
      <c r="C98" s="965" t="s">
        <v>1715</v>
      </c>
      <c r="D98" s="963">
        <v>45710</v>
      </c>
      <c r="E98" s="845">
        <f t="shared" si="22"/>
        <v>45715</v>
      </c>
      <c r="F98" s="807">
        <f t="shared" si="23"/>
        <v>45718</v>
      </c>
      <c r="G98" s="806"/>
      <c r="H98" s="763">
        <f t="shared" si="15"/>
        <v>45707</v>
      </c>
      <c r="I98" s="806"/>
    </row>
    <row r="99" spans="1:14" s="146" customFormat="1" ht="20.100000000000001" customHeight="1" x14ac:dyDescent="0.2">
      <c r="A99" s="1045" t="s">
        <v>1603</v>
      </c>
      <c r="B99" s="988" t="s">
        <v>1540</v>
      </c>
      <c r="C99" s="965" t="s">
        <v>1716</v>
      </c>
      <c r="D99" s="963">
        <v>45714</v>
      </c>
      <c r="E99" s="845">
        <f t="shared" ref="E99:E104" si="24">D99+5</f>
        <v>45719</v>
      </c>
      <c r="F99" s="807">
        <f t="shared" ref="F99:F104" si="25">D99+8</f>
        <v>45722</v>
      </c>
      <c r="G99" s="806"/>
      <c r="H99" s="763">
        <v>45715</v>
      </c>
      <c r="I99" s="806"/>
    </row>
    <row r="100" spans="1:14" s="146" customFormat="1" ht="20.100000000000001" customHeight="1" x14ac:dyDescent="0.2">
      <c r="A100" s="1045"/>
      <c r="B100" s="988" t="s">
        <v>1682</v>
      </c>
      <c r="C100" s="965" t="s">
        <v>4315</v>
      </c>
      <c r="D100" s="963">
        <v>45721</v>
      </c>
      <c r="E100" s="845">
        <f t="shared" si="24"/>
        <v>45726</v>
      </c>
      <c r="F100" s="807">
        <f t="shared" si="25"/>
        <v>45729</v>
      </c>
      <c r="G100" s="806"/>
      <c r="H100" s="763">
        <f t="shared" si="15"/>
        <v>45722</v>
      </c>
      <c r="I100" s="806"/>
    </row>
    <row r="101" spans="1:14" s="146" customFormat="1" ht="20.100000000000001" customHeight="1" x14ac:dyDescent="0.2">
      <c r="A101" s="1045"/>
      <c r="B101" s="988" t="s">
        <v>1630</v>
      </c>
      <c r="C101" s="965" t="s">
        <v>4316</v>
      </c>
      <c r="D101" s="963">
        <v>45728</v>
      </c>
      <c r="E101" s="845">
        <f t="shared" si="24"/>
        <v>45733</v>
      </c>
      <c r="F101" s="807">
        <f t="shared" si="25"/>
        <v>45736</v>
      </c>
      <c r="G101" s="806"/>
      <c r="H101" s="763">
        <f t="shared" si="15"/>
        <v>45729</v>
      </c>
      <c r="I101" s="806"/>
    </row>
    <row r="102" spans="1:14" s="146" customFormat="1" ht="20.100000000000001" customHeight="1" x14ac:dyDescent="0.2">
      <c r="A102" s="1045"/>
      <c r="B102" s="988" t="s">
        <v>1703</v>
      </c>
      <c r="C102" s="965" t="s">
        <v>4317</v>
      </c>
      <c r="D102" s="963">
        <v>45735</v>
      </c>
      <c r="E102" s="845">
        <f t="shared" si="24"/>
        <v>45740</v>
      </c>
      <c r="F102" s="807">
        <f t="shared" si="25"/>
        <v>45743</v>
      </c>
      <c r="G102" s="806"/>
      <c r="H102" s="763">
        <f t="shared" si="15"/>
        <v>45736</v>
      </c>
      <c r="I102" s="806"/>
    </row>
    <row r="103" spans="1:14" s="146" customFormat="1" ht="20.100000000000001" customHeight="1" x14ac:dyDescent="0.2">
      <c r="A103" s="1045" t="s">
        <v>4408</v>
      </c>
      <c r="B103" s="1124" t="s">
        <v>623</v>
      </c>
      <c r="C103" s="965" t="s">
        <v>4398</v>
      </c>
      <c r="D103" s="963">
        <v>45742</v>
      </c>
      <c r="E103" s="845">
        <f t="shared" si="24"/>
        <v>45747</v>
      </c>
      <c r="F103" s="807">
        <f t="shared" si="25"/>
        <v>45750</v>
      </c>
      <c r="G103" s="806"/>
      <c r="H103" s="763">
        <f t="shared" si="15"/>
        <v>45743</v>
      </c>
      <c r="I103" s="806"/>
    </row>
    <row r="104" spans="1:14" s="146" customFormat="1" ht="20.100000000000001" customHeight="1" x14ac:dyDescent="0.2">
      <c r="A104" s="1045"/>
      <c r="B104" s="988" t="s">
        <v>1282</v>
      </c>
      <c r="C104" s="965" t="s">
        <v>4453</v>
      </c>
      <c r="D104" s="963">
        <v>45749</v>
      </c>
      <c r="E104" s="845">
        <f t="shared" si="24"/>
        <v>45754</v>
      </c>
      <c r="F104" s="807">
        <f t="shared" si="25"/>
        <v>45757</v>
      </c>
      <c r="G104" s="806"/>
      <c r="H104" s="763">
        <f t="shared" si="15"/>
        <v>45750</v>
      </c>
      <c r="I104" s="806"/>
    </row>
    <row r="105" spans="1:14" s="146" customFormat="1" ht="20.100000000000001" customHeight="1" x14ac:dyDescent="0.2">
      <c r="A105" s="1045"/>
      <c r="B105" s="988" t="s">
        <v>1540</v>
      </c>
      <c r="C105" s="965" t="s">
        <v>4454</v>
      </c>
      <c r="D105" s="963">
        <v>45756</v>
      </c>
      <c r="E105" s="845">
        <f t="shared" ref="E105:E107" si="26">D105+5</f>
        <v>45761</v>
      </c>
      <c r="F105" s="807">
        <f t="shared" ref="F105:F107" si="27">D105+8</f>
        <v>45764</v>
      </c>
      <c r="G105" s="806"/>
      <c r="H105" s="763">
        <f t="shared" si="15"/>
        <v>45757</v>
      </c>
      <c r="I105" s="806"/>
    </row>
    <row r="106" spans="1:14" s="146" customFormat="1" ht="20.100000000000001" customHeight="1" x14ac:dyDescent="0.2">
      <c r="A106" s="1045"/>
      <c r="B106" s="988" t="s">
        <v>1682</v>
      </c>
      <c r="C106" s="965" t="s">
        <v>4455</v>
      </c>
      <c r="D106" s="963">
        <v>45763</v>
      </c>
      <c r="E106" s="845">
        <f t="shared" si="26"/>
        <v>45768</v>
      </c>
      <c r="F106" s="807">
        <f t="shared" si="27"/>
        <v>45771</v>
      </c>
      <c r="G106" s="806"/>
      <c r="H106" s="763">
        <f t="shared" si="15"/>
        <v>45764</v>
      </c>
      <c r="I106" s="806"/>
    </row>
    <row r="107" spans="1:14" s="146" customFormat="1" ht="20.100000000000001" customHeight="1" x14ac:dyDescent="0.2">
      <c r="A107" s="1045"/>
      <c r="B107" s="988" t="s">
        <v>1630</v>
      </c>
      <c r="C107" s="965" t="s">
        <v>4456</v>
      </c>
      <c r="D107" s="963">
        <v>45770</v>
      </c>
      <c r="E107" s="845">
        <f t="shared" si="26"/>
        <v>45775</v>
      </c>
      <c r="F107" s="807">
        <f t="shared" si="27"/>
        <v>45778</v>
      </c>
      <c r="G107" s="806"/>
      <c r="H107" s="763">
        <f t="shared" si="15"/>
        <v>45771</v>
      </c>
      <c r="I107" s="806"/>
    </row>
    <row r="108" spans="1:14" s="146" customFormat="1" ht="18" customHeight="1" x14ac:dyDescent="0.2">
      <c r="A108" s="1045"/>
      <c r="B108" s="147" t="s">
        <v>1304</v>
      </c>
      <c r="C108" s="11"/>
      <c r="D108" s="11"/>
      <c r="E108" s="11"/>
      <c r="F108" s="11"/>
      <c r="G108" s="11"/>
      <c r="H108" s="2"/>
      <c r="I108" s="394"/>
      <c r="J108" s="394"/>
      <c r="K108" s="394"/>
      <c r="L108" s="2"/>
      <c r="M108" s="145"/>
      <c r="N108" s="159"/>
    </row>
    <row r="109" spans="1:14" s="146" customFormat="1" ht="18" customHeight="1" x14ac:dyDescent="0.2">
      <c r="A109" s="1045"/>
      <c r="B109" s="147"/>
      <c r="C109" s="11"/>
      <c r="D109" s="11"/>
      <c r="E109" s="11"/>
      <c r="F109" s="11"/>
      <c r="G109" s="11"/>
      <c r="H109" s="2"/>
      <c r="I109" s="394"/>
      <c r="J109" s="394"/>
      <c r="K109" s="394"/>
      <c r="L109" s="2"/>
      <c r="M109" s="145"/>
      <c r="N109" s="159"/>
    </row>
    <row r="110" spans="1:14" s="146" customFormat="1" ht="18" customHeight="1" x14ac:dyDescent="0.2">
      <c r="A110" s="1045"/>
      <c r="B110" s="1134" t="s">
        <v>1549</v>
      </c>
      <c r="C110" s="1134"/>
      <c r="D110" s="1134"/>
      <c r="E110" s="1134"/>
      <c r="F110" s="1134"/>
      <c r="G110" s="1134"/>
      <c r="H110" s="2"/>
      <c r="I110" s="394"/>
      <c r="J110" s="394"/>
      <c r="K110" s="394"/>
      <c r="L110" s="2"/>
      <c r="M110" s="145"/>
      <c r="N110" s="159"/>
    </row>
    <row r="111" spans="1:14" s="146" customFormat="1" ht="18" customHeight="1" x14ac:dyDescent="0.2">
      <c r="A111" s="1045"/>
      <c r="C111" s="11"/>
      <c r="D111" s="11"/>
      <c r="E111" s="11"/>
      <c r="F111" s="11"/>
      <c r="G111" s="11"/>
      <c r="H111" s="2"/>
      <c r="I111" s="394"/>
      <c r="J111" s="394"/>
      <c r="K111" s="394"/>
      <c r="L111" s="2"/>
      <c r="M111" s="147"/>
      <c r="N111" s="159"/>
    </row>
    <row r="112" spans="1:14" s="146" customFormat="1" ht="30" customHeight="1" x14ac:dyDescent="0.2">
      <c r="A112" s="1045"/>
      <c r="B112" s="1174" t="s">
        <v>122</v>
      </c>
      <c r="C112" s="1174"/>
      <c r="D112" s="1137" t="s">
        <v>306</v>
      </c>
      <c r="E112" s="1095" t="s">
        <v>1717</v>
      </c>
      <c r="F112" s="968" t="s">
        <v>1718</v>
      </c>
      <c r="G112" s="968" t="s">
        <v>293</v>
      </c>
      <c r="H112" s="968" t="s">
        <v>1719</v>
      </c>
      <c r="I112" s="968" t="s">
        <v>1720</v>
      </c>
      <c r="J112" s="968" t="s">
        <v>1163</v>
      </c>
      <c r="K112" s="968" t="s">
        <v>204</v>
      </c>
      <c r="L112" s="968" t="s">
        <v>192</v>
      </c>
      <c r="M112" s="195"/>
      <c r="N112" s="889"/>
    </row>
    <row r="113" spans="1:14" s="146" customFormat="1" ht="18" hidden="1" customHeight="1" x14ac:dyDescent="0.2">
      <c r="A113" s="1045"/>
      <c r="B113" s="1174"/>
      <c r="C113" s="1174"/>
      <c r="D113" s="1168"/>
      <c r="E113" s="1096" t="s">
        <v>276</v>
      </c>
      <c r="F113" s="969" t="s">
        <v>1721</v>
      </c>
      <c r="G113" s="970" t="s">
        <v>167</v>
      </c>
      <c r="H113" s="970" t="s">
        <v>206</v>
      </c>
      <c r="I113" s="969" t="s">
        <v>210</v>
      </c>
      <c r="J113" s="969" t="s">
        <v>236</v>
      </c>
      <c r="K113" s="969" t="s">
        <v>262</v>
      </c>
      <c r="L113" s="969" t="s">
        <v>268</v>
      </c>
      <c r="M113" s="195"/>
      <c r="N113" s="1066" t="s">
        <v>312</v>
      </c>
    </row>
    <row r="114" spans="1:14" s="146" customFormat="1" ht="24.6" hidden="1" customHeight="1" x14ac:dyDescent="0.2">
      <c r="A114" s="1045"/>
      <c r="B114" s="1174"/>
      <c r="C114" s="1174"/>
      <c r="D114" s="1168"/>
      <c r="E114" s="1097">
        <f>D114+1</f>
        <v>1</v>
      </c>
      <c r="F114" s="828">
        <f>D114+6</f>
        <v>6</v>
      </c>
      <c r="G114" s="829">
        <f>C114+12</f>
        <v>12</v>
      </c>
      <c r="H114" s="829">
        <f>D114+12</f>
        <v>12</v>
      </c>
      <c r="I114" s="830">
        <f>D114+14</f>
        <v>14</v>
      </c>
      <c r="J114" s="830">
        <f>E114+14</f>
        <v>15</v>
      </c>
      <c r="K114" s="830">
        <f>F114+14</f>
        <v>20</v>
      </c>
      <c r="L114" s="825"/>
      <c r="M114" s="195"/>
      <c r="N114" s="848">
        <v>45099</v>
      </c>
    </row>
    <row r="115" spans="1:14" s="146" customFormat="1" ht="18" hidden="1" customHeight="1" x14ac:dyDescent="0.2">
      <c r="A115" s="1045"/>
      <c r="B115" s="1174"/>
      <c r="C115" s="1174"/>
      <c r="D115" s="1168"/>
      <c r="E115" s="1097">
        <v>45112</v>
      </c>
      <c r="F115" s="830">
        <f t="shared" ref="F115:F119" si="28">D115+6</f>
        <v>6</v>
      </c>
      <c r="G115" s="829">
        <v>45119</v>
      </c>
      <c r="H115" s="829">
        <v>45119</v>
      </c>
      <c r="I115" s="828">
        <v>45127</v>
      </c>
      <c r="J115" s="828">
        <v>45128</v>
      </c>
      <c r="K115" s="828">
        <v>45128</v>
      </c>
      <c r="L115" s="825"/>
      <c r="M115" s="195"/>
      <c r="N115" s="848" t="e">
        <v>#VALUE!</v>
      </c>
    </row>
    <row r="116" spans="1:14" s="146" customFormat="1" ht="18" hidden="1" customHeight="1" x14ac:dyDescent="0.2">
      <c r="A116" s="1045" t="s">
        <v>1722</v>
      </c>
      <c r="B116" s="1174"/>
      <c r="C116" s="1174"/>
      <c r="D116" s="1168"/>
      <c r="E116" s="1097">
        <f t="shared" ref="E116:E119" si="29">D116+1</f>
        <v>1</v>
      </c>
      <c r="F116" s="830">
        <f t="shared" si="28"/>
        <v>6</v>
      </c>
      <c r="G116" s="831">
        <f t="shared" ref="G116:H120" si="30">C116+12</f>
        <v>12</v>
      </c>
      <c r="H116" s="831">
        <f t="shared" si="30"/>
        <v>12</v>
      </c>
      <c r="I116" s="830">
        <f t="shared" ref="I116:K120" si="31">D116+14</f>
        <v>14</v>
      </c>
      <c r="J116" s="830">
        <f t="shared" si="31"/>
        <v>15</v>
      </c>
      <c r="K116" s="830">
        <f t="shared" si="31"/>
        <v>20</v>
      </c>
      <c r="L116" s="825"/>
      <c r="M116" s="195"/>
      <c r="N116" s="848"/>
    </row>
    <row r="117" spans="1:14" s="146" customFormat="1" ht="18" hidden="1" customHeight="1" x14ac:dyDescent="0.2">
      <c r="A117" s="1045"/>
      <c r="B117" s="1174"/>
      <c r="C117" s="1174"/>
      <c r="D117" s="1168"/>
      <c r="E117" s="1097">
        <f t="shared" si="29"/>
        <v>1</v>
      </c>
      <c r="F117" s="828">
        <f t="shared" si="28"/>
        <v>6</v>
      </c>
      <c r="G117" s="829">
        <f t="shared" si="30"/>
        <v>12</v>
      </c>
      <c r="H117" s="829">
        <f t="shared" si="30"/>
        <v>12</v>
      </c>
      <c r="I117" s="828">
        <f t="shared" si="31"/>
        <v>14</v>
      </c>
      <c r="J117" s="828">
        <f t="shared" si="31"/>
        <v>15</v>
      </c>
      <c r="K117" s="828">
        <f t="shared" si="31"/>
        <v>20</v>
      </c>
      <c r="L117" s="825"/>
      <c r="M117" s="195"/>
      <c r="N117" s="848"/>
    </row>
    <row r="118" spans="1:14" s="146" customFormat="1" ht="18" hidden="1" customHeight="1" x14ac:dyDescent="0.2">
      <c r="A118" s="1045" t="s">
        <v>1723</v>
      </c>
      <c r="B118" s="1174"/>
      <c r="C118" s="1174"/>
      <c r="D118" s="1168"/>
      <c r="E118" s="1097">
        <f t="shared" si="29"/>
        <v>1</v>
      </c>
      <c r="F118" s="828">
        <f t="shared" si="28"/>
        <v>6</v>
      </c>
      <c r="G118" s="829">
        <f t="shared" si="30"/>
        <v>12</v>
      </c>
      <c r="H118" s="829">
        <f t="shared" si="30"/>
        <v>12</v>
      </c>
      <c r="I118" s="828">
        <f t="shared" si="31"/>
        <v>14</v>
      </c>
      <c r="J118" s="828">
        <f t="shared" si="31"/>
        <v>15</v>
      </c>
      <c r="K118" s="828">
        <f t="shared" si="31"/>
        <v>20</v>
      </c>
      <c r="L118" s="825"/>
      <c r="M118" s="195"/>
      <c r="N118" s="848">
        <v>45127</v>
      </c>
    </row>
    <row r="119" spans="1:14" s="146" customFormat="1" ht="17.45" hidden="1" customHeight="1" x14ac:dyDescent="0.2">
      <c r="A119" s="1045" t="s">
        <v>1229</v>
      </c>
      <c r="B119" s="1174"/>
      <c r="C119" s="1174"/>
      <c r="D119" s="1168"/>
      <c r="E119" s="1097">
        <f t="shared" si="29"/>
        <v>1</v>
      </c>
      <c r="F119" s="828">
        <f t="shared" si="28"/>
        <v>6</v>
      </c>
      <c r="G119" s="831">
        <f t="shared" si="30"/>
        <v>12</v>
      </c>
      <c r="H119" s="831">
        <f t="shared" si="30"/>
        <v>12</v>
      </c>
      <c r="I119" s="830">
        <f t="shared" si="31"/>
        <v>14</v>
      </c>
      <c r="J119" s="830">
        <f t="shared" si="31"/>
        <v>15</v>
      </c>
      <c r="K119" s="830">
        <f t="shared" si="31"/>
        <v>20</v>
      </c>
      <c r="L119" s="825"/>
      <c r="M119" s="195"/>
      <c r="N119" s="848">
        <f>N118+7</f>
        <v>45134</v>
      </c>
    </row>
    <row r="120" spans="1:14" s="146" customFormat="1" ht="25.9" hidden="1" customHeight="1" x14ac:dyDescent="0.2">
      <c r="A120" s="1045" t="s">
        <v>1724</v>
      </c>
      <c r="B120" s="1174"/>
      <c r="C120" s="1174"/>
      <c r="D120" s="1168"/>
      <c r="E120" s="1097">
        <f t="shared" ref="E120:E121" si="32">D120+1</f>
        <v>1</v>
      </c>
      <c r="F120" s="830">
        <f t="shared" ref="F120" si="33">D120+6</f>
        <v>6</v>
      </c>
      <c r="G120" s="831">
        <f t="shared" si="30"/>
        <v>12</v>
      </c>
      <c r="H120" s="831">
        <f t="shared" si="30"/>
        <v>12</v>
      </c>
      <c r="I120" s="830">
        <f t="shared" si="31"/>
        <v>14</v>
      </c>
      <c r="J120" s="830">
        <f t="shared" si="31"/>
        <v>15</v>
      </c>
      <c r="K120" s="830">
        <f t="shared" si="31"/>
        <v>20</v>
      </c>
      <c r="L120" s="825"/>
      <c r="M120" s="195"/>
      <c r="N120" s="848">
        <f t="shared" ref="N120:N123" si="34">N119+7</f>
        <v>45141</v>
      </c>
    </row>
    <row r="121" spans="1:14" s="146" customFormat="1" ht="17.45" hidden="1" customHeight="1" x14ac:dyDescent="0.2">
      <c r="A121" s="1045"/>
      <c r="B121" s="1174"/>
      <c r="C121" s="1174"/>
      <c r="D121" s="1168"/>
      <c r="E121" s="1097">
        <f t="shared" si="32"/>
        <v>1</v>
      </c>
      <c r="F121" s="827">
        <v>45161</v>
      </c>
      <c r="G121" s="832">
        <v>45157</v>
      </c>
      <c r="H121" s="832">
        <v>45157</v>
      </c>
      <c r="I121" s="827">
        <v>45155</v>
      </c>
      <c r="J121" s="827">
        <v>45156</v>
      </c>
      <c r="K121" s="827">
        <v>45156</v>
      </c>
      <c r="L121" s="825"/>
      <c r="M121" s="195"/>
      <c r="N121" s="848">
        <f t="shared" si="34"/>
        <v>45148</v>
      </c>
    </row>
    <row r="122" spans="1:14" s="146" customFormat="1" ht="27" hidden="1" customHeight="1" x14ac:dyDescent="0.2">
      <c r="A122" s="1045" t="s">
        <v>1725</v>
      </c>
      <c r="B122" s="1174"/>
      <c r="C122" s="1174"/>
      <c r="D122" s="1168"/>
      <c r="E122" s="1097">
        <f t="shared" ref="E122" si="35">D122+1</f>
        <v>1</v>
      </c>
      <c r="F122" s="828">
        <f t="shared" ref="F122" si="36">D122+6</f>
        <v>6</v>
      </c>
      <c r="G122" s="831">
        <f t="shared" ref="G122:G131" si="37">C122+12</f>
        <v>12</v>
      </c>
      <c r="H122" s="831">
        <f t="shared" ref="H122:H131" si="38">D122+12</f>
        <v>12</v>
      </c>
      <c r="I122" s="830">
        <f t="shared" ref="I122:I131" si="39">D122+14</f>
        <v>14</v>
      </c>
      <c r="J122" s="828">
        <f t="shared" ref="J122:J131" si="40">E122+14</f>
        <v>15</v>
      </c>
      <c r="K122" s="828">
        <f t="shared" ref="K122:K131" si="41">F122+14</f>
        <v>20</v>
      </c>
      <c r="L122" s="825"/>
      <c r="M122" s="195"/>
      <c r="N122" s="848">
        <f t="shared" si="34"/>
        <v>45155</v>
      </c>
    </row>
    <row r="123" spans="1:14" s="146" customFormat="1" ht="17.45" hidden="1" customHeight="1" x14ac:dyDescent="0.2">
      <c r="A123" s="1045"/>
      <c r="B123" s="1174"/>
      <c r="C123" s="1174"/>
      <c r="D123" s="1168"/>
      <c r="E123" s="1097">
        <f t="shared" ref="E123" si="42">D123+1</f>
        <v>1</v>
      </c>
      <c r="F123" s="828">
        <f t="shared" ref="F123" si="43">D123+6</f>
        <v>6</v>
      </c>
      <c r="G123" s="829">
        <f t="shared" si="37"/>
        <v>12</v>
      </c>
      <c r="H123" s="829">
        <f t="shared" si="38"/>
        <v>12</v>
      </c>
      <c r="I123" s="828">
        <f t="shared" si="39"/>
        <v>14</v>
      </c>
      <c r="J123" s="828">
        <f t="shared" si="40"/>
        <v>15</v>
      </c>
      <c r="K123" s="828">
        <f t="shared" si="41"/>
        <v>20</v>
      </c>
      <c r="L123" s="825"/>
      <c r="M123" s="195"/>
      <c r="N123" s="848">
        <f t="shared" si="34"/>
        <v>45162</v>
      </c>
    </row>
    <row r="124" spans="1:14" s="146" customFormat="1" ht="21.6" hidden="1" customHeight="1" x14ac:dyDescent="0.2">
      <c r="A124" s="1045" t="s">
        <v>1605</v>
      </c>
      <c r="B124" s="1174"/>
      <c r="C124" s="1174"/>
      <c r="D124" s="1168"/>
      <c r="E124" s="1097">
        <f t="shared" ref="E124" si="44">D124+1</f>
        <v>1</v>
      </c>
      <c r="F124" s="828">
        <f t="shared" ref="F124" si="45">D124+6</f>
        <v>6</v>
      </c>
      <c r="G124" s="829">
        <f t="shared" si="37"/>
        <v>12</v>
      </c>
      <c r="H124" s="829">
        <f t="shared" si="38"/>
        <v>12</v>
      </c>
      <c r="I124" s="828">
        <f t="shared" si="39"/>
        <v>14</v>
      </c>
      <c r="J124" s="828">
        <f t="shared" si="40"/>
        <v>15</v>
      </c>
      <c r="K124" s="828">
        <f t="shared" si="41"/>
        <v>20</v>
      </c>
      <c r="L124" s="825"/>
      <c r="M124" s="195"/>
      <c r="N124" s="848">
        <v>45162</v>
      </c>
    </row>
    <row r="125" spans="1:14" s="146" customFormat="1" ht="21.6" hidden="1" customHeight="1" x14ac:dyDescent="0.2">
      <c r="A125" s="1045" t="s">
        <v>1726</v>
      </c>
      <c r="B125" s="1174"/>
      <c r="C125" s="1174"/>
      <c r="D125" s="1168"/>
      <c r="E125" s="1097">
        <v>45174</v>
      </c>
      <c r="F125" s="828">
        <v>45180</v>
      </c>
      <c r="G125" s="831">
        <f t="shared" si="37"/>
        <v>12</v>
      </c>
      <c r="H125" s="831">
        <f t="shared" si="38"/>
        <v>12</v>
      </c>
      <c r="I125" s="828">
        <f t="shared" si="39"/>
        <v>14</v>
      </c>
      <c r="J125" s="828">
        <f t="shared" si="40"/>
        <v>45188</v>
      </c>
      <c r="K125" s="828">
        <f t="shared" si="41"/>
        <v>45194</v>
      </c>
      <c r="L125" s="825"/>
      <c r="M125" s="195"/>
      <c r="N125" s="848">
        <v>45169</v>
      </c>
    </row>
    <row r="126" spans="1:14" s="146" customFormat="1" ht="21.6" hidden="1" customHeight="1" x14ac:dyDescent="0.2">
      <c r="A126" s="1045" t="s">
        <v>1727</v>
      </c>
      <c r="B126" s="1174"/>
      <c r="C126" s="1174"/>
      <c r="D126" s="1168"/>
      <c r="E126" s="1098">
        <f t="shared" ref="E126" si="46">D126+1</f>
        <v>1</v>
      </c>
      <c r="F126" s="830">
        <f t="shared" ref="F126" si="47">D126+6</f>
        <v>6</v>
      </c>
      <c r="G126" s="831">
        <f t="shared" si="37"/>
        <v>12</v>
      </c>
      <c r="H126" s="831">
        <f t="shared" si="38"/>
        <v>12</v>
      </c>
      <c r="I126" s="830">
        <f t="shared" si="39"/>
        <v>14</v>
      </c>
      <c r="J126" s="830">
        <f t="shared" si="40"/>
        <v>15</v>
      </c>
      <c r="K126" s="830">
        <f t="shared" si="41"/>
        <v>20</v>
      </c>
      <c r="L126" s="825"/>
      <c r="M126" s="195"/>
      <c r="N126" s="848">
        <v>45176</v>
      </c>
    </row>
    <row r="127" spans="1:14" s="146" customFormat="1" ht="21.6" hidden="1" customHeight="1" x14ac:dyDescent="0.2">
      <c r="A127" s="1045"/>
      <c r="B127" s="1174"/>
      <c r="C127" s="1174"/>
      <c r="D127" s="1168"/>
      <c r="E127" s="1097">
        <f t="shared" ref="E127" si="48">D127+1</f>
        <v>1</v>
      </c>
      <c r="F127" s="830">
        <f t="shared" ref="F127" si="49">D127+6</f>
        <v>6</v>
      </c>
      <c r="G127" s="829">
        <f t="shared" si="37"/>
        <v>12</v>
      </c>
      <c r="H127" s="829">
        <f t="shared" si="38"/>
        <v>12</v>
      </c>
      <c r="I127" s="828">
        <f t="shared" si="39"/>
        <v>14</v>
      </c>
      <c r="J127" s="828">
        <f t="shared" si="40"/>
        <v>15</v>
      </c>
      <c r="K127" s="828">
        <f t="shared" si="41"/>
        <v>20</v>
      </c>
      <c r="L127" s="825"/>
      <c r="M127" s="195"/>
      <c r="N127" s="848">
        <v>45183</v>
      </c>
    </row>
    <row r="128" spans="1:14" s="146" customFormat="1" ht="21.6" hidden="1" customHeight="1" x14ac:dyDescent="0.2">
      <c r="A128" s="1045"/>
      <c r="B128" s="1174"/>
      <c r="C128" s="1174"/>
      <c r="D128" s="1168"/>
      <c r="E128" s="1099">
        <f t="shared" ref="E128" si="50">D128+1</f>
        <v>1</v>
      </c>
      <c r="F128" s="830">
        <f t="shared" ref="F128" si="51">D128+6</f>
        <v>6</v>
      </c>
      <c r="G128" s="831">
        <f t="shared" si="37"/>
        <v>12</v>
      </c>
      <c r="H128" s="831">
        <f t="shared" si="38"/>
        <v>12</v>
      </c>
      <c r="I128" s="830">
        <f t="shared" si="39"/>
        <v>14</v>
      </c>
      <c r="J128" s="830">
        <f t="shared" si="40"/>
        <v>15</v>
      </c>
      <c r="K128" s="830">
        <f t="shared" si="41"/>
        <v>20</v>
      </c>
      <c r="L128" s="825"/>
      <c r="M128" s="195"/>
      <c r="N128" s="848">
        <v>45190</v>
      </c>
    </row>
    <row r="129" spans="1:14" s="146" customFormat="1" ht="21.6" hidden="1" customHeight="1" x14ac:dyDescent="0.2">
      <c r="A129" s="1045"/>
      <c r="B129" s="1174"/>
      <c r="C129" s="1174"/>
      <c r="D129" s="1168"/>
      <c r="E129" s="1099">
        <f t="shared" ref="E129" si="52">D129+1</f>
        <v>1</v>
      </c>
      <c r="F129" s="830">
        <f t="shared" ref="F129" si="53">D129+6</f>
        <v>6</v>
      </c>
      <c r="G129" s="831">
        <f t="shared" si="37"/>
        <v>12</v>
      </c>
      <c r="H129" s="831">
        <f t="shared" si="38"/>
        <v>12</v>
      </c>
      <c r="I129" s="830">
        <f t="shared" si="39"/>
        <v>14</v>
      </c>
      <c r="J129" s="830">
        <f t="shared" si="40"/>
        <v>15</v>
      </c>
      <c r="K129" s="830">
        <f t="shared" si="41"/>
        <v>20</v>
      </c>
      <c r="L129" s="825"/>
      <c r="M129" s="195"/>
      <c r="N129" s="848">
        <v>45197</v>
      </c>
    </row>
    <row r="130" spans="1:14" s="146" customFormat="1" ht="21.6" hidden="1" customHeight="1" x14ac:dyDescent="0.2">
      <c r="A130" s="1045"/>
      <c r="B130" s="1174"/>
      <c r="C130" s="1174"/>
      <c r="D130" s="1168"/>
      <c r="E130" s="1099">
        <f t="shared" ref="E130" si="54">D130+1</f>
        <v>1</v>
      </c>
      <c r="F130" s="830">
        <f t="shared" ref="F130" si="55">D130+6</f>
        <v>6</v>
      </c>
      <c r="G130" s="834">
        <f t="shared" si="37"/>
        <v>12</v>
      </c>
      <c r="H130" s="834">
        <f t="shared" si="38"/>
        <v>12</v>
      </c>
      <c r="I130" s="833">
        <f t="shared" si="39"/>
        <v>14</v>
      </c>
      <c r="J130" s="828">
        <f t="shared" si="40"/>
        <v>15</v>
      </c>
      <c r="K130" s="828">
        <f t="shared" si="41"/>
        <v>20</v>
      </c>
      <c r="L130" s="825"/>
      <c r="M130" s="195"/>
      <c r="N130" s="848">
        <f>N129+7</f>
        <v>45204</v>
      </c>
    </row>
    <row r="131" spans="1:14" s="146" customFormat="1" ht="21.6" hidden="1" customHeight="1" x14ac:dyDescent="0.2">
      <c r="A131" s="1045"/>
      <c r="B131" s="1174"/>
      <c r="C131" s="1174"/>
      <c r="D131" s="1168"/>
      <c r="E131" s="1097">
        <f t="shared" ref="E131:E132" si="56">D131+1</f>
        <v>1</v>
      </c>
      <c r="F131" s="830">
        <f t="shared" ref="F131:F132" si="57">D131+6</f>
        <v>6</v>
      </c>
      <c r="G131" s="829">
        <f t="shared" si="37"/>
        <v>12</v>
      </c>
      <c r="H131" s="829">
        <f t="shared" si="38"/>
        <v>12</v>
      </c>
      <c r="I131" s="828">
        <f t="shared" si="39"/>
        <v>14</v>
      </c>
      <c r="J131" s="828">
        <f t="shared" si="40"/>
        <v>15</v>
      </c>
      <c r="K131" s="828">
        <f t="shared" si="41"/>
        <v>20</v>
      </c>
      <c r="L131" s="825"/>
      <c r="M131" s="195"/>
      <c r="N131" s="848">
        <f t="shared" ref="N131:N140" si="58">N130+7</f>
        <v>45211</v>
      </c>
    </row>
    <row r="132" spans="1:14" s="146" customFormat="1" ht="21.6" hidden="1" customHeight="1" x14ac:dyDescent="0.2">
      <c r="A132" s="1045"/>
      <c r="B132" s="1174"/>
      <c r="C132" s="1174"/>
      <c r="D132" s="1168"/>
      <c r="E132" s="1098">
        <f t="shared" si="56"/>
        <v>1</v>
      </c>
      <c r="F132" s="830">
        <f t="shared" si="57"/>
        <v>6</v>
      </c>
      <c r="G132" s="831"/>
      <c r="H132" s="831"/>
      <c r="I132" s="830"/>
      <c r="J132" s="830">
        <f t="shared" ref="J132:K135" si="59">E132+14</f>
        <v>15</v>
      </c>
      <c r="K132" s="830">
        <f t="shared" si="59"/>
        <v>20</v>
      </c>
      <c r="L132" s="825"/>
      <c r="M132" s="195"/>
      <c r="N132" s="822">
        <f>N131+7</f>
        <v>45218</v>
      </c>
    </row>
    <row r="133" spans="1:14" s="146" customFormat="1" ht="21" hidden="1" customHeight="1" x14ac:dyDescent="0.2">
      <c r="A133" s="1045"/>
      <c r="B133" s="1174"/>
      <c r="C133" s="1174"/>
      <c r="D133" s="1168"/>
      <c r="E133" s="1098">
        <f t="shared" ref="E133" si="60">D133+1</f>
        <v>1</v>
      </c>
      <c r="F133" s="830">
        <f t="shared" ref="F133" si="61">D133+6</f>
        <v>6</v>
      </c>
      <c r="G133" s="831">
        <f t="shared" ref="G133:H135" si="62">C133+12</f>
        <v>12</v>
      </c>
      <c r="H133" s="831">
        <f t="shared" si="62"/>
        <v>12</v>
      </c>
      <c r="I133" s="828">
        <f>D133+14</f>
        <v>14</v>
      </c>
      <c r="J133" s="828">
        <f t="shared" si="59"/>
        <v>15</v>
      </c>
      <c r="K133" s="828">
        <f t="shared" si="59"/>
        <v>20</v>
      </c>
      <c r="L133" s="825"/>
      <c r="M133" s="195"/>
      <c r="N133" s="848">
        <v>45226</v>
      </c>
    </row>
    <row r="134" spans="1:14" s="146" customFormat="1" ht="21.6" hidden="1" customHeight="1" x14ac:dyDescent="0.2">
      <c r="A134" s="1045"/>
      <c r="B134" s="1174"/>
      <c r="C134" s="1174"/>
      <c r="D134" s="1168"/>
      <c r="E134" s="1098">
        <f t="shared" ref="E134:E135" si="63">D134+1</f>
        <v>1</v>
      </c>
      <c r="F134" s="830">
        <f t="shared" ref="F134:F135" si="64">D134+6</f>
        <v>6</v>
      </c>
      <c r="G134" s="831">
        <f t="shared" si="62"/>
        <v>12</v>
      </c>
      <c r="H134" s="831">
        <f t="shared" si="62"/>
        <v>12</v>
      </c>
      <c r="I134" s="828">
        <f>D134+14</f>
        <v>14</v>
      </c>
      <c r="J134" s="828">
        <f t="shared" si="59"/>
        <v>15</v>
      </c>
      <c r="K134" s="828">
        <f t="shared" si="59"/>
        <v>20</v>
      </c>
      <c r="L134" s="825"/>
      <c r="M134" s="195"/>
      <c r="N134" s="848">
        <v>45225</v>
      </c>
    </row>
    <row r="135" spans="1:14" s="146" customFormat="1" ht="21" hidden="1" customHeight="1" x14ac:dyDescent="0.2">
      <c r="A135" s="1045"/>
      <c r="B135" s="1174"/>
      <c r="C135" s="1174"/>
      <c r="D135" s="1168"/>
      <c r="E135" s="1098">
        <f t="shared" si="63"/>
        <v>1</v>
      </c>
      <c r="F135" s="830">
        <f t="shared" si="64"/>
        <v>6</v>
      </c>
      <c r="G135" s="831">
        <f t="shared" si="62"/>
        <v>12</v>
      </c>
      <c r="H135" s="831">
        <f t="shared" si="62"/>
        <v>12</v>
      </c>
      <c r="I135" s="830">
        <f>D135+14</f>
        <v>14</v>
      </c>
      <c r="J135" s="830">
        <f t="shared" si="59"/>
        <v>15</v>
      </c>
      <c r="K135" s="830">
        <f t="shared" si="59"/>
        <v>20</v>
      </c>
      <c r="L135" s="825"/>
      <c r="M135" s="195"/>
      <c r="N135" s="848">
        <v>45232</v>
      </c>
    </row>
    <row r="136" spans="1:14" s="146" customFormat="1" ht="20.25" hidden="1" customHeight="1" x14ac:dyDescent="0.2">
      <c r="A136" s="1045" t="s">
        <v>1728</v>
      </c>
      <c r="B136" s="1174"/>
      <c r="C136" s="1174"/>
      <c r="D136" s="1168"/>
      <c r="E136" s="1100">
        <f t="shared" ref="E136" si="65">D136+1</f>
        <v>1</v>
      </c>
      <c r="F136" s="830">
        <f t="shared" ref="F136" si="66">D136+6</f>
        <v>6</v>
      </c>
      <c r="G136" s="836">
        <v>45246</v>
      </c>
      <c r="H136" s="836">
        <v>45246</v>
      </c>
      <c r="I136" s="837">
        <v>45248</v>
      </c>
      <c r="J136" s="837">
        <v>45249</v>
      </c>
      <c r="K136" s="837">
        <v>45249</v>
      </c>
      <c r="L136" s="825"/>
      <c r="M136" s="195"/>
      <c r="N136" s="848">
        <f>N134+7</f>
        <v>45232</v>
      </c>
    </row>
    <row r="137" spans="1:14" s="146" customFormat="1" ht="21.6" hidden="1" customHeight="1" x14ac:dyDescent="0.2">
      <c r="A137" s="1045" t="s">
        <v>1653</v>
      </c>
      <c r="B137" s="1174"/>
      <c r="C137" s="1174"/>
      <c r="D137" s="1168"/>
      <c r="E137" s="1097">
        <f t="shared" ref="E137" si="67">D137+1</f>
        <v>1</v>
      </c>
      <c r="F137" s="830">
        <f t="shared" ref="F137" si="68">D137+6</f>
        <v>6</v>
      </c>
      <c r="G137" s="831">
        <f t="shared" ref="G137:H144" si="69">C137+12</f>
        <v>12</v>
      </c>
      <c r="H137" s="831">
        <f t="shared" si="69"/>
        <v>12</v>
      </c>
      <c r="I137" s="828">
        <f t="shared" ref="I137:K144" si="70">D137+14</f>
        <v>14</v>
      </c>
      <c r="J137" s="828">
        <f t="shared" si="70"/>
        <v>15</v>
      </c>
      <c r="K137" s="828">
        <f t="shared" si="70"/>
        <v>20</v>
      </c>
      <c r="L137" s="825"/>
      <c r="M137" s="195"/>
      <c r="N137" s="848">
        <f t="shared" si="58"/>
        <v>45239</v>
      </c>
    </row>
    <row r="138" spans="1:14" s="146" customFormat="1" ht="21.6" hidden="1" customHeight="1" x14ac:dyDescent="0.2">
      <c r="A138" s="1045"/>
      <c r="B138" s="1174"/>
      <c r="C138" s="1174"/>
      <c r="D138" s="1168"/>
      <c r="E138" s="1097">
        <f t="shared" ref="E138" si="71">D138+1</f>
        <v>1</v>
      </c>
      <c r="F138" s="828">
        <f t="shared" ref="F138" si="72">D138+6</f>
        <v>6</v>
      </c>
      <c r="G138" s="829">
        <f t="shared" si="69"/>
        <v>12</v>
      </c>
      <c r="H138" s="829">
        <f t="shared" si="69"/>
        <v>12</v>
      </c>
      <c r="I138" s="828">
        <f t="shared" si="70"/>
        <v>14</v>
      </c>
      <c r="J138" s="828">
        <f t="shared" si="70"/>
        <v>15</v>
      </c>
      <c r="K138" s="828">
        <f t="shared" si="70"/>
        <v>20</v>
      </c>
      <c r="L138" s="825"/>
      <c r="M138" s="195"/>
      <c r="N138" s="848">
        <f t="shared" si="58"/>
        <v>45246</v>
      </c>
    </row>
    <row r="139" spans="1:14" s="146" customFormat="1" ht="21.6" hidden="1" customHeight="1" x14ac:dyDescent="0.2">
      <c r="A139" s="1045"/>
      <c r="B139" s="1174"/>
      <c r="C139" s="1174"/>
      <c r="D139" s="1168"/>
      <c r="E139" s="1098">
        <f>D139+1</f>
        <v>1</v>
      </c>
      <c r="F139" s="828">
        <f t="shared" ref="F139" si="73">D139+6</f>
        <v>6</v>
      </c>
      <c r="G139" s="831">
        <f t="shared" si="69"/>
        <v>12</v>
      </c>
      <c r="H139" s="831">
        <f t="shared" si="69"/>
        <v>12</v>
      </c>
      <c r="I139" s="828">
        <f t="shared" si="70"/>
        <v>14</v>
      </c>
      <c r="J139" s="828">
        <f t="shared" si="70"/>
        <v>15</v>
      </c>
      <c r="K139" s="828">
        <f t="shared" si="70"/>
        <v>20</v>
      </c>
      <c r="L139" s="825"/>
      <c r="M139" s="195"/>
      <c r="N139" s="848">
        <f t="shared" si="58"/>
        <v>45253</v>
      </c>
    </row>
    <row r="140" spans="1:14" s="146" customFormat="1" ht="21.6" hidden="1" customHeight="1" x14ac:dyDescent="0.2">
      <c r="A140" s="1045"/>
      <c r="B140" s="1174"/>
      <c r="C140" s="1174"/>
      <c r="D140" s="1168"/>
      <c r="E140" s="1097">
        <f t="shared" ref="E140" si="74">D140+1</f>
        <v>1</v>
      </c>
      <c r="F140" s="828">
        <f t="shared" ref="F140" si="75">D140+6</f>
        <v>6</v>
      </c>
      <c r="G140" s="829">
        <f t="shared" si="69"/>
        <v>12</v>
      </c>
      <c r="H140" s="829">
        <f t="shared" si="69"/>
        <v>12</v>
      </c>
      <c r="I140" s="828">
        <f t="shared" si="70"/>
        <v>14</v>
      </c>
      <c r="J140" s="828">
        <f t="shared" si="70"/>
        <v>15</v>
      </c>
      <c r="K140" s="828">
        <f t="shared" si="70"/>
        <v>20</v>
      </c>
      <c r="L140" s="825"/>
      <c r="M140" s="195"/>
      <c r="N140" s="848">
        <f t="shared" si="58"/>
        <v>45260</v>
      </c>
    </row>
    <row r="141" spans="1:14" s="146" customFormat="1" ht="21.6" hidden="1" customHeight="1" x14ac:dyDescent="0.2">
      <c r="A141" s="1045"/>
      <c r="B141" s="1174"/>
      <c r="C141" s="1174"/>
      <c r="D141" s="1168"/>
      <c r="E141" s="1097">
        <f t="shared" ref="E141" si="76">D141+1</f>
        <v>1</v>
      </c>
      <c r="F141" s="828">
        <f t="shared" ref="F141" si="77">D141+6</f>
        <v>6</v>
      </c>
      <c r="G141" s="829">
        <f t="shared" si="69"/>
        <v>12</v>
      </c>
      <c r="H141" s="829">
        <f t="shared" si="69"/>
        <v>12</v>
      </c>
      <c r="I141" s="828">
        <f t="shared" si="70"/>
        <v>14</v>
      </c>
      <c r="J141" s="828">
        <f t="shared" si="70"/>
        <v>15</v>
      </c>
      <c r="K141" s="828">
        <f t="shared" si="70"/>
        <v>20</v>
      </c>
      <c r="L141" s="825"/>
      <c r="M141" s="195"/>
      <c r="N141" s="848">
        <f t="shared" ref="N141" si="78">N140+7</f>
        <v>45267</v>
      </c>
    </row>
    <row r="142" spans="1:14" s="146" customFormat="1" ht="21.6" hidden="1" customHeight="1" x14ac:dyDescent="0.2">
      <c r="A142" s="1045"/>
      <c r="B142" s="1174"/>
      <c r="C142" s="1174"/>
      <c r="D142" s="1168"/>
      <c r="E142" s="1097">
        <f t="shared" ref="E142" si="79">D142+1</f>
        <v>1</v>
      </c>
      <c r="F142" s="828">
        <f t="shared" ref="F142" si="80">D142+6</f>
        <v>6</v>
      </c>
      <c r="G142" s="838">
        <f t="shared" si="69"/>
        <v>12</v>
      </c>
      <c r="H142" s="838">
        <f t="shared" si="69"/>
        <v>12</v>
      </c>
      <c r="I142" s="828">
        <f t="shared" si="70"/>
        <v>14</v>
      </c>
      <c r="J142" s="828">
        <f t="shared" si="70"/>
        <v>15</v>
      </c>
      <c r="K142" s="828">
        <f t="shared" si="70"/>
        <v>20</v>
      </c>
      <c r="L142" s="825"/>
      <c r="M142" s="195"/>
      <c r="N142" s="848">
        <f t="shared" ref="N142" si="81">N141+7</f>
        <v>45274</v>
      </c>
    </row>
    <row r="143" spans="1:14" s="146" customFormat="1" ht="21.6" hidden="1" customHeight="1" x14ac:dyDescent="0.2">
      <c r="A143" s="1045"/>
      <c r="B143" s="1174"/>
      <c r="C143" s="1174"/>
      <c r="D143" s="1168"/>
      <c r="E143" s="1097">
        <f t="shared" ref="E143" si="82">D143+1</f>
        <v>1</v>
      </c>
      <c r="F143" s="828">
        <f t="shared" ref="F143" si="83">D143+6</f>
        <v>6</v>
      </c>
      <c r="G143" s="829">
        <f t="shared" si="69"/>
        <v>12</v>
      </c>
      <c r="H143" s="829">
        <f t="shared" si="69"/>
        <v>12</v>
      </c>
      <c r="I143" s="828">
        <f t="shared" si="70"/>
        <v>14</v>
      </c>
      <c r="J143" s="828">
        <f t="shared" si="70"/>
        <v>15</v>
      </c>
      <c r="K143" s="828">
        <f t="shared" si="70"/>
        <v>20</v>
      </c>
      <c r="L143" s="825"/>
      <c r="M143" s="195"/>
      <c r="N143" s="848">
        <f t="shared" ref="N143:N176" si="84">N142+7</f>
        <v>45281</v>
      </c>
    </row>
    <row r="144" spans="1:14" s="146" customFormat="1" ht="21.6" hidden="1" customHeight="1" x14ac:dyDescent="0.2">
      <c r="A144" s="1045"/>
      <c r="B144" s="1174"/>
      <c r="C144" s="1174"/>
      <c r="D144" s="1168"/>
      <c r="E144" s="1101">
        <f t="shared" ref="E144" si="85">D144+1</f>
        <v>1</v>
      </c>
      <c r="F144" s="839">
        <f t="shared" ref="F144" si="86">D144+6</f>
        <v>6</v>
      </c>
      <c r="G144" s="840">
        <f t="shared" si="69"/>
        <v>12</v>
      </c>
      <c r="H144" s="840">
        <f t="shared" si="69"/>
        <v>12</v>
      </c>
      <c r="I144" s="839">
        <f t="shared" si="70"/>
        <v>14</v>
      </c>
      <c r="J144" s="839">
        <f t="shared" si="70"/>
        <v>15</v>
      </c>
      <c r="K144" s="839">
        <f t="shared" si="70"/>
        <v>20</v>
      </c>
      <c r="L144" s="825"/>
      <c r="M144" s="195"/>
      <c r="N144" s="848">
        <f t="shared" si="84"/>
        <v>45288</v>
      </c>
    </row>
    <row r="145" spans="1:14" s="146" customFormat="1" ht="21.6" hidden="1" customHeight="1" x14ac:dyDescent="0.2">
      <c r="A145" s="1045"/>
      <c r="B145" s="1174"/>
      <c r="C145" s="1174"/>
      <c r="D145" s="1168"/>
      <c r="E145" s="1097">
        <f t="shared" ref="E145:E148" si="87">D145+1</f>
        <v>1</v>
      </c>
      <c r="F145" s="828">
        <f t="shared" ref="F145:F148" si="88">D145+6</f>
        <v>6</v>
      </c>
      <c r="G145" s="828">
        <f>D145+11</f>
        <v>11</v>
      </c>
      <c r="H145" s="828">
        <f t="shared" ref="H145:H156" si="89">D145+12</f>
        <v>12</v>
      </c>
      <c r="I145" s="828">
        <f t="shared" ref="I145:I156" si="90">D145+14</f>
        <v>14</v>
      </c>
      <c r="J145" s="828">
        <f>D145+15</f>
        <v>15</v>
      </c>
      <c r="K145" s="828">
        <f>D145+16</f>
        <v>16</v>
      </c>
      <c r="L145" s="828">
        <f>D145+17</f>
        <v>17</v>
      </c>
      <c r="M145" s="195"/>
      <c r="N145" s="848">
        <f t="shared" si="84"/>
        <v>45295</v>
      </c>
    </row>
    <row r="146" spans="1:14" s="146" customFormat="1" ht="21.6" hidden="1" customHeight="1" x14ac:dyDescent="0.2">
      <c r="A146" s="1045"/>
      <c r="B146" s="1174"/>
      <c r="C146" s="1174"/>
      <c r="D146" s="1168"/>
      <c r="E146" s="1097">
        <f t="shared" si="87"/>
        <v>1</v>
      </c>
      <c r="F146" s="828">
        <f t="shared" si="88"/>
        <v>6</v>
      </c>
      <c r="G146" s="828">
        <f t="shared" ref="G146:G155" si="91">D146+11</f>
        <v>11</v>
      </c>
      <c r="H146" s="828">
        <f t="shared" si="89"/>
        <v>12</v>
      </c>
      <c r="I146" s="828">
        <f t="shared" si="90"/>
        <v>14</v>
      </c>
      <c r="J146" s="828">
        <f>D146+15</f>
        <v>15</v>
      </c>
      <c r="K146" s="828">
        <f>D146+16</f>
        <v>16</v>
      </c>
      <c r="L146" s="828">
        <f>D146+17</f>
        <v>17</v>
      </c>
      <c r="M146" s="195"/>
      <c r="N146" s="848">
        <f t="shared" si="84"/>
        <v>45302</v>
      </c>
    </row>
    <row r="147" spans="1:14" s="146" customFormat="1" ht="21.6" hidden="1" customHeight="1" x14ac:dyDescent="0.2">
      <c r="A147" s="1045"/>
      <c r="B147" s="1174"/>
      <c r="C147" s="1174"/>
      <c r="D147" s="1168"/>
      <c r="E147" s="1097">
        <f t="shared" si="87"/>
        <v>1</v>
      </c>
      <c r="F147" s="828">
        <f t="shared" si="88"/>
        <v>6</v>
      </c>
      <c r="G147" s="828">
        <f t="shared" si="91"/>
        <v>11</v>
      </c>
      <c r="H147" s="828">
        <f t="shared" si="89"/>
        <v>12</v>
      </c>
      <c r="I147" s="828">
        <f t="shared" si="90"/>
        <v>14</v>
      </c>
      <c r="J147" s="828">
        <f>D147+15</f>
        <v>15</v>
      </c>
      <c r="K147" s="828">
        <f>D147+16</f>
        <v>16</v>
      </c>
      <c r="L147" s="828">
        <f>D147+17</f>
        <v>17</v>
      </c>
      <c r="M147" s="195"/>
      <c r="N147" s="848">
        <f t="shared" si="84"/>
        <v>45309</v>
      </c>
    </row>
    <row r="148" spans="1:14" s="146" customFormat="1" ht="21.6" hidden="1" customHeight="1" x14ac:dyDescent="0.2">
      <c r="A148" s="1045"/>
      <c r="B148" s="1174"/>
      <c r="C148" s="1174"/>
      <c r="D148" s="1168"/>
      <c r="E148" s="1098">
        <f t="shared" si="87"/>
        <v>1</v>
      </c>
      <c r="F148" s="830">
        <f t="shared" si="88"/>
        <v>6</v>
      </c>
      <c r="G148" s="841">
        <v>45335</v>
      </c>
      <c r="H148" s="841">
        <v>45329</v>
      </c>
      <c r="I148" s="842">
        <v>45331</v>
      </c>
      <c r="J148" s="842">
        <v>45332</v>
      </c>
      <c r="K148" s="842">
        <v>45333</v>
      </c>
      <c r="L148" s="842">
        <v>45334</v>
      </c>
      <c r="M148" s="195"/>
      <c r="N148" s="848">
        <f t="shared" si="84"/>
        <v>45316</v>
      </c>
    </row>
    <row r="149" spans="1:14" s="146" customFormat="1" ht="21.6" hidden="1" customHeight="1" x14ac:dyDescent="0.2">
      <c r="A149" s="1045"/>
      <c r="B149" s="1174"/>
      <c r="C149" s="1174"/>
      <c r="D149" s="1168"/>
      <c r="E149" s="1097">
        <f t="shared" ref="E149" si="92">D149+1</f>
        <v>1</v>
      </c>
      <c r="F149" s="828">
        <f t="shared" ref="F149" si="93">D149+6</f>
        <v>6</v>
      </c>
      <c r="G149" s="828">
        <f t="shared" si="91"/>
        <v>11</v>
      </c>
      <c r="H149" s="830">
        <f t="shared" si="89"/>
        <v>12</v>
      </c>
      <c r="I149" s="830">
        <f t="shared" si="90"/>
        <v>14</v>
      </c>
      <c r="J149" s="830">
        <f t="shared" ref="J149:J150" si="94">E149+14</f>
        <v>15</v>
      </c>
      <c r="K149" s="830">
        <f t="shared" ref="K149:K150" si="95">K148+7</f>
        <v>45340</v>
      </c>
      <c r="L149" s="830">
        <f t="shared" ref="L149:L150" si="96">L148+7</f>
        <v>45341</v>
      </c>
      <c r="M149" s="195"/>
      <c r="N149" s="848">
        <f t="shared" si="84"/>
        <v>45323</v>
      </c>
    </row>
    <row r="150" spans="1:14" s="146" customFormat="1" ht="20.25" hidden="1" customHeight="1" x14ac:dyDescent="0.2">
      <c r="A150" s="1045"/>
      <c r="B150" s="1174"/>
      <c r="C150" s="1174"/>
      <c r="D150" s="1168"/>
      <c r="E150" s="1097">
        <f t="shared" ref="E150" si="97">D150+1</f>
        <v>1</v>
      </c>
      <c r="F150" s="830">
        <f t="shared" ref="F150" si="98">D150+6</f>
        <v>6</v>
      </c>
      <c r="G150" s="830">
        <f t="shared" si="91"/>
        <v>11</v>
      </c>
      <c r="H150" s="830">
        <f t="shared" si="89"/>
        <v>12</v>
      </c>
      <c r="I150" s="830">
        <f t="shared" si="90"/>
        <v>14</v>
      </c>
      <c r="J150" s="830">
        <f t="shared" si="94"/>
        <v>15</v>
      </c>
      <c r="K150" s="830">
        <f t="shared" si="95"/>
        <v>45347</v>
      </c>
      <c r="L150" s="830">
        <f t="shared" si="96"/>
        <v>45348</v>
      </c>
      <c r="M150" s="195"/>
      <c r="N150" s="848">
        <v>45330</v>
      </c>
    </row>
    <row r="151" spans="1:14" s="146" customFormat="1" ht="20.25" hidden="1" customHeight="1" x14ac:dyDescent="0.2">
      <c r="A151" s="1045"/>
      <c r="B151" s="1174"/>
      <c r="C151" s="1174"/>
      <c r="D151" s="1168"/>
      <c r="E151" s="1102"/>
      <c r="F151" s="843"/>
      <c r="G151" s="830"/>
      <c r="H151" s="843"/>
      <c r="I151" s="843"/>
      <c r="J151" s="843"/>
      <c r="K151" s="843"/>
      <c r="L151" s="843"/>
      <c r="M151" s="195"/>
      <c r="N151" s="848">
        <f t="shared" si="84"/>
        <v>45337</v>
      </c>
    </row>
    <row r="152" spans="1:14" s="146" customFormat="1" ht="20.25" hidden="1" customHeight="1" x14ac:dyDescent="0.2">
      <c r="A152" s="1045"/>
      <c r="B152" s="1174"/>
      <c r="C152" s="1174"/>
      <c r="D152" s="1168"/>
      <c r="E152" s="1097">
        <f t="shared" ref="E152" si="99">D152+1</f>
        <v>1</v>
      </c>
      <c r="F152" s="828">
        <f t="shared" ref="F152" si="100">D152+6</f>
        <v>6</v>
      </c>
      <c r="G152" s="828">
        <f t="shared" si="91"/>
        <v>11</v>
      </c>
      <c r="H152" s="828">
        <f t="shared" si="89"/>
        <v>12</v>
      </c>
      <c r="I152" s="828">
        <f t="shared" si="90"/>
        <v>14</v>
      </c>
      <c r="J152" s="828">
        <f>D152+15</f>
        <v>15</v>
      </c>
      <c r="K152" s="828">
        <f>D152+16</f>
        <v>16</v>
      </c>
      <c r="L152" s="828">
        <f>D152+17</f>
        <v>17</v>
      </c>
      <c r="M152" s="195"/>
      <c r="N152" s="848">
        <f t="shared" si="84"/>
        <v>45344</v>
      </c>
    </row>
    <row r="153" spans="1:14" s="146" customFormat="1" ht="20.25" hidden="1" customHeight="1" x14ac:dyDescent="0.2">
      <c r="A153" s="1045"/>
      <c r="B153" s="1174"/>
      <c r="C153" s="1174"/>
      <c r="D153" s="1168"/>
      <c r="E153" s="1097">
        <f t="shared" ref="E153" si="101">D153+1</f>
        <v>1</v>
      </c>
      <c r="F153" s="828">
        <f t="shared" ref="F153" si="102">D153+6</f>
        <v>6</v>
      </c>
      <c r="G153" s="828">
        <f t="shared" si="91"/>
        <v>11</v>
      </c>
      <c r="H153" s="828">
        <f t="shared" si="89"/>
        <v>12</v>
      </c>
      <c r="I153" s="828">
        <f t="shared" si="90"/>
        <v>14</v>
      </c>
      <c r="J153" s="828">
        <f t="shared" ref="J153:J156" si="103">D153+15</f>
        <v>15</v>
      </c>
      <c r="K153" s="828">
        <f t="shared" ref="K153:K156" si="104">D153+16</f>
        <v>16</v>
      </c>
      <c r="L153" s="828">
        <f t="shared" ref="L153:L156" si="105">D153+17</f>
        <v>17</v>
      </c>
      <c r="M153" s="195"/>
      <c r="N153" s="848">
        <f t="shared" si="84"/>
        <v>45351</v>
      </c>
    </row>
    <row r="154" spans="1:14" s="146" customFormat="1" ht="20.25" hidden="1" customHeight="1" x14ac:dyDescent="0.2">
      <c r="A154" s="1045"/>
      <c r="B154" s="1174"/>
      <c r="C154" s="1174"/>
      <c r="D154" s="1168"/>
      <c r="E154" s="1097">
        <f t="shared" ref="E154" si="106">D154+1</f>
        <v>1</v>
      </c>
      <c r="F154" s="973" t="s">
        <v>344</v>
      </c>
      <c r="G154" s="828">
        <f t="shared" si="91"/>
        <v>11</v>
      </c>
      <c r="H154" s="828">
        <f t="shared" si="89"/>
        <v>12</v>
      </c>
      <c r="I154" s="828">
        <f t="shared" si="90"/>
        <v>14</v>
      </c>
      <c r="J154" s="828">
        <f t="shared" si="103"/>
        <v>15</v>
      </c>
      <c r="K154" s="828">
        <f t="shared" si="104"/>
        <v>16</v>
      </c>
      <c r="L154" s="828">
        <f t="shared" si="105"/>
        <v>17</v>
      </c>
      <c r="M154" s="195"/>
      <c r="N154" s="763">
        <v>45358</v>
      </c>
    </row>
    <row r="155" spans="1:14" s="146" customFormat="1" ht="20.25" hidden="1" customHeight="1" x14ac:dyDescent="0.2">
      <c r="A155" s="1045"/>
      <c r="B155" s="1174"/>
      <c r="C155" s="1174"/>
      <c r="D155" s="1168"/>
      <c r="E155" s="1097">
        <f t="shared" ref="E155" si="107">D155+1</f>
        <v>1</v>
      </c>
      <c r="F155" s="828">
        <f t="shared" ref="F155" si="108">D155+6</f>
        <v>6</v>
      </c>
      <c r="G155" s="828">
        <f t="shared" si="91"/>
        <v>11</v>
      </c>
      <c r="H155" s="828">
        <f t="shared" si="89"/>
        <v>12</v>
      </c>
      <c r="I155" s="828">
        <f t="shared" si="90"/>
        <v>14</v>
      </c>
      <c r="J155" s="828">
        <f t="shared" si="103"/>
        <v>15</v>
      </c>
      <c r="K155" s="828">
        <f t="shared" si="104"/>
        <v>16</v>
      </c>
      <c r="L155" s="828">
        <f t="shared" si="105"/>
        <v>17</v>
      </c>
      <c r="M155" s="195"/>
      <c r="N155" s="763">
        <f t="shared" si="84"/>
        <v>45365</v>
      </c>
    </row>
    <row r="156" spans="1:14" s="146" customFormat="1" ht="20.25" hidden="1" customHeight="1" x14ac:dyDescent="0.2">
      <c r="A156" s="1045" t="s">
        <v>1653</v>
      </c>
      <c r="B156" s="1174"/>
      <c r="C156" s="1174"/>
      <c r="D156" s="1168"/>
      <c r="E156" s="1097">
        <f t="shared" ref="E156" si="109">D156+1</f>
        <v>1</v>
      </c>
      <c r="F156" s="973" t="s">
        <v>344</v>
      </c>
      <c r="G156" s="973" t="s">
        <v>344</v>
      </c>
      <c r="H156" s="828">
        <f t="shared" si="89"/>
        <v>12</v>
      </c>
      <c r="I156" s="828">
        <f t="shared" si="90"/>
        <v>14</v>
      </c>
      <c r="J156" s="828">
        <f t="shared" si="103"/>
        <v>15</v>
      </c>
      <c r="K156" s="828">
        <f t="shared" si="104"/>
        <v>16</v>
      </c>
      <c r="L156" s="828">
        <f t="shared" si="105"/>
        <v>17</v>
      </c>
      <c r="M156" s="195"/>
      <c r="N156" s="763">
        <f t="shared" si="84"/>
        <v>45372</v>
      </c>
    </row>
    <row r="157" spans="1:14" s="146" customFormat="1" ht="20.25" hidden="1" customHeight="1" x14ac:dyDescent="0.2">
      <c r="A157" s="1045"/>
      <c r="B157" s="1174"/>
      <c r="C157" s="1174"/>
      <c r="D157" s="1168"/>
      <c r="E157" s="1097">
        <f t="shared" ref="E157" si="110">D157+1</f>
        <v>1</v>
      </c>
      <c r="F157" s="828">
        <f t="shared" ref="F157" si="111">D157+6</f>
        <v>6</v>
      </c>
      <c r="G157" s="828">
        <f t="shared" ref="G157" si="112">D157+11</f>
        <v>11</v>
      </c>
      <c r="H157" s="828">
        <f t="shared" ref="H157:H158" si="113">D157+12</f>
        <v>12</v>
      </c>
      <c r="I157" s="828">
        <f t="shared" ref="I157" si="114">D157+14</f>
        <v>14</v>
      </c>
      <c r="J157" s="828">
        <f t="shared" ref="J157" si="115">D157+15</f>
        <v>15</v>
      </c>
      <c r="K157" s="828">
        <f t="shared" ref="K157" si="116">D157+16</f>
        <v>16</v>
      </c>
      <c r="L157" s="828">
        <f t="shared" ref="L157" si="117">D157+17</f>
        <v>17</v>
      </c>
      <c r="M157" s="195"/>
      <c r="N157" s="763">
        <f t="shared" si="84"/>
        <v>45379</v>
      </c>
    </row>
    <row r="158" spans="1:14" s="146" customFormat="1" ht="20.25" hidden="1" customHeight="1" x14ac:dyDescent="0.2">
      <c r="A158" s="1045"/>
      <c r="B158" s="1174"/>
      <c r="C158" s="1174"/>
      <c r="D158" s="1168"/>
      <c r="E158" s="1097">
        <f t="shared" ref="E158:E159" si="118">D158+1</f>
        <v>1</v>
      </c>
      <c r="F158" s="828">
        <f t="shared" ref="F158:F159" si="119">D158+6</f>
        <v>6</v>
      </c>
      <c r="G158" s="828">
        <f t="shared" ref="G158:G159" si="120">D158+11</f>
        <v>11</v>
      </c>
      <c r="H158" s="828">
        <f t="shared" si="113"/>
        <v>12</v>
      </c>
      <c r="I158" s="828">
        <f t="shared" ref="I158:I159" si="121">D158+14</f>
        <v>14</v>
      </c>
      <c r="J158" s="828">
        <f t="shared" ref="J158:J159" si="122">D158+15</f>
        <v>15</v>
      </c>
      <c r="K158" s="828">
        <f t="shared" ref="K158:K159" si="123">D158+16</f>
        <v>16</v>
      </c>
      <c r="L158" s="828">
        <f t="shared" ref="L158:L159" si="124">D158+17</f>
        <v>17</v>
      </c>
      <c r="M158" s="195"/>
      <c r="N158" s="763">
        <f t="shared" si="84"/>
        <v>45386</v>
      </c>
    </row>
    <row r="159" spans="1:14" s="146" customFormat="1" ht="20.25" hidden="1" customHeight="1" x14ac:dyDescent="0.2">
      <c r="A159" s="1045"/>
      <c r="B159" s="1174"/>
      <c r="C159" s="1174"/>
      <c r="D159" s="1168"/>
      <c r="E159" s="1097">
        <f t="shared" si="118"/>
        <v>1</v>
      </c>
      <c r="F159" s="828">
        <f t="shared" si="119"/>
        <v>6</v>
      </c>
      <c r="G159" s="828">
        <f t="shared" si="120"/>
        <v>11</v>
      </c>
      <c r="H159" s="828">
        <f t="shared" ref="H159" si="125">D159+12</f>
        <v>12</v>
      </c>
      <c r="I159" s="828">
        <f t="shared" si="121"/>
        <v>14</v>
      </c>
      <c r="J159" s="828">
        <f t="shared" si="122"/>
        <v>15</v>
      </c>
      <c r="K159" s="828">
        <f t="shared" si="123"/>
        <v>16</v>
      </c>
      <c r="L159" s="828">
        <f t="shared" si="124"/>
        <v>17</v>
      </c>
      <c r="M159" s="195"/>
      <c r="N159" s="763">
        <f t="shared" si="84"/>
        <v>45393</v>
      </c>
    </row>
    <row r="160" spans="1:14" s="146" customFormat="1" ht="20.25" hidden="1" customHeight="1" x14ac:dyDescent="0.2">
      <c r="A160" s="1045"/>
      <c r="B160" s="1174"/>
      <c r="C160" s="1174"/>
      <c r="D160" s="1168"/>
      <c r="E160" s="1097">
        <f t="shared" ref="E160:E164" si="126">D160+1</f>
        <v>1</v>
      </c>
      <c r="F160" s="828">
        <f t="shared" ref="F160:F163" si="127">D160+6</f>
        <v>6</v>
      </c>
      <c r="G160" s="828">
        <f t="shared" ref="G160:G163" si="128">D160+11</f>
        <v>11</v>
      </c>
      <c r="H160" s="828">
        <f t="shared" ref="H160:H163" si="129">D160+12</f>
        <v>12</v>
      </c>
      <c r="I160" s="828">
        <f t="shared" ref="I160:I164" si="130">D160+14</f>
        <v>14</v>
      </c>
      <c r="J160" s="828">
        <f t="shared" ref="J160:J164" si="131">D160+15</f>
        <v>15</v>
      </c>
      <c r="K160" s="828">
        <f t="shared" ref="K160:K164" si="132">D160+16</f>
        <v>16</v>
      </c>
      <c r="L160" s="828">
        <f t="shared" ref="L160:L164" si="133">D160+17</f>
        <v>17</v>
      </c>
      <c r="M160" s="195"/>
      <c r="N160" s="763">
        <f t="shared" si="84"/>
        <v>45400</v>
      </c>
    </row>
    <row r="161" spans="1:14" s="146" customFormat="1" ht="20.25" hidden="1" customHeight="1" x14ac:dyDescent="0.2">
      <c r="A161" s="1045"/>
      <c r="B161" s="1174"/>
      <c r="C161" s="1174"/>
      <c r="D161" s="1168"/>
      <c r="E161" s="1097">
        <f t="shared" si="126"/>
        <v>1</v>
      </c>
      <c r="F161" s="828">
        <f t="shared" si="127"/>
        <v>6</v>
      </c>
      <c r="G161" s="828">
        <f t="shared" si="128"/>
        <v>11</v>
      </c>
      <c r="H161" s="828">
        <f t="shared" si="129"/>
        <v>12</v>
      </c>
      <c r="I161" s="828">
        <f t="shared" si="130"/>
        <v>14</v>
      </c>
      <c r="J161" s="828">
        <f t="shared" si="131"/>
        <v>15</v>
      </c>
      <c r="K161" s="828">
        <f t="shared" si="132"/>
        <v>16</v>
      </c>
      <c r="L161" s="828">
        <f t="shared" si="133"/>
        <v>17</v>
      </c>
      <c r="M161" s="195"/>
      <c r="N161" s="763">
        <f t="shared" si="84"/>
        <v>45407</v>
      </c>
    </row>
    <row r="162" spans="1:14" s="146" customFormat="1" ht="20.25" hidden="1" customHeight="1" x14ac:dyDescent="0.2">
      <c r="A162" s="1045"/>
      <c r="B162" s="1174"/>
      <c r="C162" s="1174"/>
      <c r="D162" s="1168"/>
      <c r="E162" s="1097">
        <f t="shared" si="126"/>
        <v>1</v>
      </c>
      <c r="F162" s="1053" t="s">
        <v>344</v>
      </c>
      <c r="G162" s="1053" t="s">
        <v>344</v>
      </c>
      <c r="H162" s="1053" t="s">
        <v>344</v>
      </c>
      <c r="I162" s="1053" t="s">
        <v>344</v>
      </c>
      <c r="J162" s="828">
        <f t="shared" si="131"/>
        <v>15</v>
      </c>
      <c r="K162" s="828">
        <f t="shared" si="132"/>
        <v>16</v>
      </c>
      <c r="L162" s="828">
        <f t="shared" si="133"/>
        <v>17</v>
      </c>
      <c r="M162" s="195"/>
      <c r="N162" s="763">
        <f t="shared" si="84"/>
        <v>45414</v>
      </c>
    </row>
    <row r="163" spans="1:14" s="146" customFormat="1" ht="20.25" hidden="1" customHeight="1" x14ac:dyDescent="0.2">
      <c r="A163" s="1045" t="s">
        <v>1623</v>
      </c>
      <c r="B163" s="1174"/>
      <c r="C163" s="1174"/>
      <c r="D163" s="1168"/>
      <c r="E163" s="1097">
        <f t="shared" si="126"/>
        <v>1</v>
      </c>
      <c r="F163" s="828">
        <f t="shared" si="127"/>
        <v>6</v>
      </c>
      <c r="G163" s="828">
        <f t="shared" si="128"/>
        <v>11</v>
      </c>
      <c r="H163" s="828">
        <f t="shared" si="129"/>
        <v>12</v>
      </c>
      <c r="I163" s="828">
        <f t="shared" si="130"/>
        <v>14</v>
      </c>
      <c r="J163" s="828">
        <f t="shared" si="131"/>
        <v>15</v>
      </c>
      <c r="K163" s="828">
        <f t="shared" si="132"/>
        <v>16</v>
      </c>
      <c r="L163" s="828">
        <f t="shared" si="133"/>
        <v>17</v>
      </c>
      <c r="M163" s="195"/>
      <c r="N163" s="763">
        <f>N162+7</f>
        <v>45421</v>
      </c>
    </row>
    <row r="164" spans="1:14" s="146" customFormat="1" ht="20.25" hidden="1" customHeight="1" x14ac:dyDescent="0.2">
      <c r="A164" s="1045" t="s">
        <v>1663</v>
      </c>
      <c r="B164" s="1174"/>
      <c r="C164" s="1174"/>
      <c r="D164" s="1168"/>
      <c r="E164" s="1097">
        <f t="shared" si="126"/>
        <v>1</v>
      </c>
      <c r="F164" s="1053" t="s">
        <v>344</v>
      </c>
      <c r="G164" s="1053" t="s">
        <v>344</v>
      </c>
      <c r="H164" s="828">
        <f t="shared" ref="H164:H168" si="134">D164+12</f>
        <v>12</v>
      </c>
      <c r="I164" s="828">
        <f t="shared" si="130"/>
        <v>14</v>
      </c>
      <c r="J164" s="828">
        <f t="shared" si="131"/>
        <v>15</v>
      </c>
      <c r="K164" s="828">
        <f t="shared" si="132"/>
        <v>16</v>
      </c>
      <c r="L164" s="828">
        <f t="shared" si="133"/>
        <v>17</v>
      </c>
      <c r="M164" s="195"/>
      <c r="N164" s="763">
        <f t="shared" si="84"/>
        <v>45428</v>
      </c>
    </row>
    <row r="165" spans="1:14" s="146" customFormat="1" ht="20.25" hidden="1" customHeight="1" x14ac:dyDescent="0.2">
      <c r="A165" s="1045"/>
      <c r="B165" s="1174"/>
      <c r="C165" s="1174"/>
      <c r="D165" s="1168"/>
      <c r="E165" s="1097">
        <f t="shared" ref="E165:E169" si="135">D165+1</f>
        <v>1</v>
      </c>
      <c r="F165" s="828">
        <f t="shared" ref="F165:F168" si="136">D165+6</f>
        <v>6</v>
      </c>
      <c r="G165" s="828">
        <f t="shared" ref="G165:G168" si="137">D165+11</f>
        <v>11</v>
      </c>
      <c r="H165" s="828">
        <f t="shared" si="134"/>
        <v>12</v>
      </c>
      <c r="I165" s="828">
        <f t="shared" ref="I165:I169" si="138">D165+14</f>
        <v>14</v>
      </c>
      <c r="J165" s="828">
        <f t="shared" ref="J165:J169" si="139">D165+15</f>
        <v>15</v>
      </c>
      <c r="K165" s="828">
        <f t="shared" ref="K165:K169" si="140">D165+16</f>
        <v>16</v>
      </c>
      <c r="L165" s="828">
        <f t="shared" ref="L165:L169" si="141">D165+17</f>
        <v>17</v>
      </c>
      <c r="M165" s="195"/>
      <c r="N165" s="763">
        <f t="shared" si="84"/>
        <v>45435</v>
      </c>
    </row>
    <row r="166" spans="1:14" s="146" customFormat="1" ht="20.25" hidden="1" customHeight="1" x14ac:dyDescent="0.2">
      <c r="A166" s="1045" t="s">
        <v>1666</v>
      </c>
      <c r="B166" s="1174"/>
      <c r="C166" s="1174"/>
      <c r="D166" s="1168"/>
      <c r="E166" s="1097">
        <f t="shared" si="135"/>
        <v>1</v>
      </c>
      <c r="F166" s="828">
        <f t="shared" ref="F166" si="142">D166+6</f>
        <v>6</v>
      </c>
      <c r="G166" s="828">
        <f t="shared" ref="G166" si="143">D166+11</f>
        <v>11</v>
      </c>
      <c r="H166" s="828">
        <f t="shared" si="134"/>
        <v>12</v>
      </c>
      <c r="I166" s="828">
        <f t="shared" si="138"/>
        <v>14</v>
      </c>
      <c r="J166" s="828">
        <f t="shared" si="139"/>
        <v>15</v>
      </c>
      <c r="K166" s="828">
        <f t="shared" si="140"/>
        <v>16</v>
      </c>
      <c r="L166" s="828">
        <f t="shared" si="141"/>
        <v>17</v>
      </c>
      <c r="M166" s="195"/>
      <c r="N166" s="763">
        <f t="shared" si="84"/>
        <v>45442</v>
      </c>
    </row>
    <row r="167" spans="1:14" s="146" customFormat="1" ht="20.25" hidden="1" customHeight="1" x14ac:dyDescent="0.2">
      <c r="A167" s="1045" t="s">
        <v>1729</v>
      </c>
      <c r="B167" s="1174"/>
      <c r="C167" s="1174"/>
      <c r="D167" s="1168"/>
      <c r="E167" s="1097">
        <f t="shared" si="135"/>
        <v>1</v>
      </c>
      <c r="F167" s="1053" t="s">
        <v>344</v>
      </c>
      <c r="G167" s="1053" t="s">
        <v>344</v>
      </c>
      <c r="H167" s="1053" t="s">
        <v>344</v>
      </c>
      <c r="I167" s="828">
        <f t="shared" si="138"/>
        <v>14</v>
      </c>
      <c r="J167" s="828">
        <f t="shared" si="139"/>
        <v>15</v>
      </c>
      <c r="K167" s="828">
        <f t="shared" si="140"/>
        <v>16</v>
      </c>
      <c r="L167" s="828">
        <f t="shared" si="141"/>
        <v>17</v>
      </c>
      <c r="M167" s="195"/>
      <c r="N167" s="763">
        <f t="shared" si="84"/>
        <v>45449</v>
      </c>
    </row>
    <row r="168" spans="1:14" s="146" customFormat="1" ht="20.25" hidden="1" customHeight="1" x14ac:dyDescent="0.2">
      <c r="A168" s="1045" t="s">
        <v>1623</v>
      </c>
      <c r="B168" s="1174"/>
      <c r="C168" s="1174"/>
      <c r="D168" s="1168"/>
      <c r="E168" s="1097">
        <f t="shared" si="135"/>
        <v>1</v>
      </c>
      <c r="F168" s="828">
        <f t="shared" si="136"/>
        <v>6</v>
      </c>
      <c r="G168" s="828">
        <f t="shared" si="137"/>
        <v>11</v>
      </c>
      <c r="H168" s="828">
        <f t="shared" si="134"/>
        <v>12</v>
      </c>
      <c r="I168" s="828">
        <f t="shared" si="138"/>
        <v>14</v>
      </c>
      <c r="J168" s="828">
        <f t="shared" si="139"/>
        <v>15</v>
      </c>
      <c r="K168" s="828">
        <f t="shared" si="140"/>
        <v>16</v>
      </c>
      <c r="L168" s="828">
        <f t="shared" si="141"/>
        <v>17</v>
      </c>
      <c r="M168" s="195"/>
      <c r="N168" s="763">
        <f>N167+7</f>
        <v>45456</v>
      </c>
    </row>
    <row r="169" spans="1:14" s="146" customFormat="1" ht="20.25" hidden="1" customHeight="1" x14ac:dyDescent="0.2">
      <c r="A169" s="1045" t="s">
        <v>1730</v>
      </c>
      <c r="B169" s="1174"/>
      <c r="C169" s="1174"/>
      <c r="D169" s="1168"/>
      <c r="E169" s="1103">
        <f t="shared" si="135"/>
        <v>1</v>
      </c>
      <c r="F169" s="1081" t="s">
        <v>344</v>
      </c>
      <c r="G169" s="1081" t="s">
        <v>344</v>
      </c>
      <c r="H169" s="1081" t="s">
        <v>344</v>
      </c>
      <c r="I169" s="1080">
        <f t="shared" si="138"/>
        <v>14</v>
      </c>
      <c r="J169" s="1080">
        <f t="shared" si="139"/>
        <v>15</v>
      </c>
      <c r="K169" s="1080">
        <f t="shared" si="140"/>
        <v>16</v>
      </c>
      <c r="L169" s="1080">
        <f t="shared" si="141"/>
        <v>17</v>
      </c>
      <c r="M169" s="195"/>
      <c r="N169" s="763">
        <f t="shared" si="84"/>
        <v>45463</v>
      </c>
    </row>
    <row r="170" spans="1:14" s="146" customFormat="1" ht="20.25" hidden="1" customHeight="1" x14ac:dyDescent="0.2">
      <c r="A170" s="1045" t="s">
        <v>1603</v>
      </c>
      <c r="B170" s="1174"/>
      <c r="C170" s="1174"/>
      <c r="D170" s="1168"/>
      <c r="E170" s="1097">
        <f t="shared" ref="E170:E173" si="144">D170+1</f>
        <v>1</v>
      </c>
      <c r="F170" s="828">
        <f t="shared" ref="F170:F173" si="145">D170+6</f>
        <v>6</v>
      </c>
      <c r="G170" s="828">
        <f t="shared" ref="G170:G173" si="146">D170+11</f>
        <v>11</v>
      </c>
      <c r="H170" s="828">
        <f t="shared" ref="H170:H173" si="147">D170+12</f>
        <v>12</v>
      </c>
      <c r="I170" s="886" t="s">
        <v>344</v>
      </c>
      <c r="J170" s="886" t="s">
        <v>344</v>
      </c>
      <c r="K170" s="886" t="s">
        <v>344</v>
      </c>
      <c r="L170" s="886" t="s">
        <v>344</v>
      </c>
      <c r="M170" s="195"/>
      <c r="N170" s="763">
        <f t="shared" si="84"/>
        <v>45470</v>
      </c>
    </row>
    <row r="171" spans="1:14" s="146" customFormat="1" ht="20.25" hidden="1" customHeight="1" x14ac:dyDescent="0.2">
      <c r="A171" s="1045" t="s">
        <v>1630</v>
      </c>
      <c r="B171" s="1174"/>
      <c r="C171" s="1174"/>
      <c r="D171" s="1168"/>
      <c r="E171" s="1097">
        <f t="shared" si="144"/>
        <v>1</v>
      </c>
      <c r="F171" s="828">
        <f t="shared" si="145"/>
        <v>6</v>
      </c>
      <c r="G171" s="828">
        <f t="shared" si="146"/>
        <v>11</v>
      </c>
      <c r="H171" s="828">
        <f t="shared" si="147"/>
        <v>12</v>
      </c>
      <c r="I171" s="828">
        <f t="shared" ref="I171:I173" si="148">D171+14</f>
        <v>14</v>
      </c>
      <c r="J171" s="828">
        <f t="shared" ref="J171:J173" si="149">D171+15</f>
        <v>15</v>
      </c>
      <c r="K171" s="828">
        <f t="shared" ref="K171:K173" si="150">D171+16</f>
        <v>16</v>
      </c>
      <c r="L171" s="828">
        <f t="shared" ref="L171:L173" si="151">D171+17</f>
        <v>17</v>
      </c>
      <c r="M171" s="195"/>
      <c r="N171" s="763">
        <f t="shared" si="84"/>
        <v>45477</v>
      </c>
    </row>
    <row r="172" spans="1:14" s="146" customFormat="1" ht="20.25" hidden="1" customHeight="1" x14ac:dyDescent="0.2">
      <c r="A172" s="1045" t="s">
        <v>1282</v>
      </c>
      <c r="B172" s="1174"/>
      <c r="C172" s="1174"/>
      <c r="D172" s="1168"/>
      <c r="E172" s="1097">
        <f t="shared" si="144"/>
        <v>1</v>
      </c>
      <c r="F172" s="828">
        <f t="shared" si="145"/>
        <v>6</v>
      </c>
      <c r="G172" s="828">
        <f t="shared" si="146"/>
        <v>11</v>
      </c>
      <c r="H172" s="828">
        <f t="shared" si="147"/>
        <v>12</v>
      </c>
      <c r="I172" s="828">
        <f t="shared" si="148"/>
        <v>14</v>
      </c>
      <c r="J172" s="828">
        <f t="shared" si="149"/>
        <v>15</v>
      </c>
      <c r="K172" s="828">
        <f t="shared" si="150"/>
        <v>16</v>
      </c>
      <c r="L172" s="828">
        <f t="shared" si="151"/>
        <v>17</v>
      </c>
      <c r="M172" s="195"/>
      <c r="N172" s="763">
        <f>N171+7</f>
        <v>45484</v>
      </c>
    </row>
    <row r="173" spans="1:14" s="146" customFormat="1" ht="20.25" hidden="1" customHeight="1" x14ac:dyDescent="0.2">
      <c r="A173" s="1045"/>
      <c r="B173" s="1174"/>
      <c r="C173" s="1174"/>
      <c r="D173" s="1168"/>
      <c r="E173" s="1102">
        <f t="shared" si="144"/>
        <v>1</v>
      </c>
      <c r="F173" s="843">
        <f t="shared" si="145"/>
        <v>6</v>
      </c>
      <c r="G173" s="843">
        <f t="shared" si="146"/>
        <v>11</v>
      </c>
      <c r="H173" s="843">
        <f t="shared" si="147"/>
        <v>12</v>
      </c>
      <c r="I173" s="843">
        <f t="shared" si="148"/>
        <v>14</v>
      </c>
      <c r="J173" s="843">
        <f t="shared" si="149"/>
        <v>15</v>
      </c>
      <c r="K173" s="843">
        <f t="shared" si="150"/>
        <v>16</v>
      </c>
      <c r="L173" s="843">
        <f t="shared" si="151"/>
        <v>17</v>
      </c>
      <c r="M173" s="195"/>
      <c r="N173" s="763">
        <f t="shared" si="84"/>
        <v>45491</v>
      </c>
    </row>
    <row r="174" spans="1:14" s="146" customFormat="1" ht="20.25" hidden="1" customHeight="1" x14ac:dyDescent="0.2">
      <c r="A174" s="1045"/>
      <c r="B174" s="1174"/>
      <c r="C174" s="1174"/>
      <c r="D174" s="1168"/>
      <c r="E174" s="1102">
        <f t="shared" ref="E174" si="152">D174+1</f>
        <v>1</v>
      </c>
      <c r="F174" s="843">
        <f t="shared" ref="F174" si="153">D174+6</f>
        <v>6</v>
      </c>
      <c r="G174" s="843">
        <f t="shared" ref="G174" si="154">D174+11</f>
        <v>11</v>
      </c>
      <c r="H174" s="843">
        <f t="shared" ref="H174" si="155">D174+12</f>
        <v>12</v>
      </c>
      <c r="I174" s="843">
        <f t="shared" ref="I174" si="156">D174+14</f>
        <v>14</v>
      </c>
      <c r="J174" s="843">
        <f t="shared" ref="J174" si="157">D174+15</f>
        <v>15</v>
      </c>
      <c r="K174" s="843">
        <f t="shared" ref="K174" si="158">D174+16</f>
        <v>16</v>
      </c>
      <c r="L174" s="843">
        <f t="shared" ref="L174" si="159">D174+17</f>
        <v>17</v>
      </c>
      <c r="M174" s="195"/>
      <c r="N174" s="763">
        <f t="shared" si="84"/>
        <v>45498</v>
      </c>
    </row>
    <row r="175" spans="1:14" s="146" customFormat="1" ht="20.25" hidden="1" customHeight="1" x14ac:dyDescent="0.2">
      <c r="A175" s="1045" t="s">
        <v>1603</v>
      </c>
      <c r="B175" s="1174"/>
      <c r="C175" s="1174"/>
      <c r="D175" s="1168"/>
      <c r="E175" s="1094" t="s">
        <v>344</v>
      </c>
      <c r="F175" s="828">
        <v>45514</v>
      </c>
      <c r="G175" s="828">
        <f>F175+5</f>
        <v>45519</v>
      </c>
      <c r="H175" s="828">
        <f>G175+1</f>
        <v>45520</v>
      </c>
      <c r="I175" s="828">
        <f>H175+2</f>
        <v>45522</v>
      </c>
      <c r="J175" s="828">
        <f t="shared" ref="J175:L176" si="160">I175+1</f>
        <v>45523</v>
      </c>
      <c r="K175" s="828">
        <f t="shared" si="160"/>
        <v>45524</v>
      </c>
      <c r="L175" s="828">
        <f t="shared" si="160"/>
        <v>45525</v>
      </c>
      <c r="M175" s="195"/>
      <c r="N175" s="763">
        <f t="shared" si="84"/>
        <v>45505</v>
      </c>
    </row>
    <row r="176" spans="1:14" s="146" customFormat="1" ht="20.25" hidden="1" customHeight="1" x14ac:dyDescent="0.2">
      <c r="A176" s="1045" t="s">
        <v>1630</v>
      </c>
      <c r="B176" s="1174"/>
      <c r="C176" s="1174"/>
      <c r="D176" s="1168"/>
      <c r="E176" s="1094" t="s">
        <v>344</v>
      </c>
      <c r="F176" s="828">
        <v>45518</v>
      </c>
      <c r="G176" s="828">
        <f>F176+5</f>
        <v>45523</v>
      </c>
      <c r="H176" s="828">
        <f>G176+1</f>
        <v>45524</v>
      </c>
      <c r="I176" s="828">
        <f>H176+2</f>
        <v>45526</v>
      </c>
      <c r="J176" s="828">
        <f t="shared" si="160"/>
        <v>45527</v>
      </c>
      <c r="K176" s="828">
        <f t="shared" si="160"/>
        <v>45528</v>
      </c>
      <c r="L176" s="828">
        <f t="shared" si="160"/>
        <v>45529</v>
      </c>
      <c r="M176" s="195"/>
      <c r="N176" s="763">
        <f t="shared" si="84"/>
        <v>45512</v>
      </c>
    </row>
    <row r="177" spans="1:14" s="146" customFormat="1" ht="20.25" hidden="1" customHeight="1" x14ac:dyDescent="0.2">
      <c r="A177" s="1045" t="s">
        <v>1282</v>
      </c>
      <c r="B177" s="1174"/>
      <c r="C177" s="1174"/>
      <c r="D177" s="1168"/>
      <c r="E177" s="1097">
        <f t="shared" ref="E177" si="161">D177+1</f>
        <v>1</v>
      </c>
      <c r="F177" s="828">
        <f t="shared" ref="F177" si="162">D177+6</f>
        <v>6</v>
      </c>
      <c r="G177" s="828">
        <f t="shared" ref="G177" si="163">D177+11</f>
        <v>11</v>
      </c>
      <c r="H177" s="828">
        <f t="shared" ref="H177" si="164">D177+12</f>
        <v>12</v>
      </c>
      <c r="I177" s="828">
        <f t="shared" ref="I177" si="165">D177+14</f>
        <v>14</v>
      </c>
      <c r="J177" s="828">
        <f t="shared" ref="J177" si="166">D177+15</f>
        <v>15</v>
      </c>
      <c r="K177" s="828">
        <f t="shared" ref="K177" si="167">D177+16</f>
        <v>16</v>
      </c>
      <c r="L177" s="828">
        <f t="shared" ref="L177" si="168">D177+17</f>
        <v>17</v>
      </c>
      <c r="M177" s="195"/>
      <c r="N177" s="763">
        <f>N176+7</f>
        <v>45519</v>
      </c>
    </row>
    <row r="178" spans="1:14" s="146" customFormat="1" ht="18.75" customHeight="1" x14ac:dyDescent="0.2">
      <c r="A178" s="1045"/>
      <c r="B178" s="1174"/>
      <c r="C178" s="1174"/>
      <c r="D178" s="1138"/>
      <c r="E178" s="1104" t="s">
        <v>276</v>
      </c>
      <c r="F178" s="1090" t="s">
        <v>1721</v>
      </c>
      <c r="G178" s="1090" t="s">
        <v>167</v>
      </c>
      <c r="H178" s="1090" t="s">
        <v>206</v>
      </c>
      <c r="I178" s="1090" t="s">
        <v>210</v>
      </c>
      <c r="J178" s="1090" t="s">
        <v>236</v>
      </c>
      <c r="K178" s="1090" t="s">
        <v>262</v>
      </c>
      <c r="L178" s="1090" t="s">
        <v>268</v>
      </c>
      <c r="M178" s="195"/>
      <c r="N178" s="1066" t="s">
        <v>312</v>
      </c>
    </row>
    <row r="179" spans="1:14" s="146" customFormat="1" ht="20.25" hidden="1" customHeight="1" x14ac:dyDescent="0.2">
      <c r="A179" s="1045"/>
      <c r="B179" s="988" t="s">
        <v>1630</v>
      </c>
      <c r="C179" s="974" t="s">
        <v>1731</v>
      </c>
      <c r="D179" s="1105">
        <v>45530</v>
      </c>
      <c r="E179" s="828">
        <f t="shared" ref="E179" si="169">D179+1</f>
        <v>45531</v>
      </c>
      <c r="F179" s="828">
        <f t="shared" ref="F179" si="170">D179+6</f>
        <v>45536</v>
      </c>
      <c r="G179" s="828">
        <f t="shared" ref="G179" si="171">D179+11</f>
        <v>45541</v>
      </c>
      <c r="H179" s="828">
        <f t="shared" ref="H179" si="172">D179+12</f>
        <v>45542</v>
      </c>
      <c r="I179" s="828">
        <f t="shared" ref="I179" si="173">D179+14</f>
        <v>45544</v>
      </c>
      <c r="J179" s="828">
        <f t="shared" ref="J179" si="174">D179+15</f>
        <v>45545</v>
      </c>
      <c r="K179" s="828">
        <f t="shared" ref="K179" si="175">D179+16</f>
        <v>45546</v>
      </c>
      <c r="L179" s="828">
        <f t="shared" ref="L179" si="176">D179+17</f>
        <v>45547</v>
      </c>
      <c r="M179" s="195"/>
      <c r="N179" s="763">
        <f>N177+7</f>
        <v>45526</v>
      </c>
    </row>
    <row r="180" spans="1:14" s="146" customFormat="1" ht="20.25" hidden="1" customHeight="1" x14ac:dyDescent="0.2">
      <c r="A180" s="1045"/>
      <c r="B180" s="988" t="s">
        <v>1686</v>
      </c>
      <c r="C180" s="974" t="s">
        <v>1732</v>
      </c>
      <c r="D180" s="971">
        <v>45538</v>
      </c>
      <c r="E180" s="828">
        <f t="shared" ref="E180" si="177">D180+1</f>
        <v>45539</v>
      </c>
      <c r="F180" s="828">
        <f t="shared" ref="F180:F184" si="178">D180+6</f>
        <v>45544</v>
      </c>
      <c r="G180" s="828">
        <f t="shared" ref="G180" si="179">D180+11</f>
        <v>45549</v>
      </c>
      <c r="H180" s="828">
        <f t="shared" ref="H180" si="180">D180+12</f>
        <v>45550</v>
      </c>
      <c r="I180" s="828">
        <f t="shared" ref="I180" si="181">D180+14</f>
        <v>45552</v>
      </c>
      <c r="J180" s="828">
        <f t="shared" ref="J180" si="182">D180+15</f>
        <v>45553</v>
      </c>
      <c r="K180" s="828">
        <f t="shared" ref="K180" si="183">D180+16</f>
        <v>45554</v>
      </c>
      <c r="L180" s="828">
        <f t="shared" ref="L180" si="184">D180+17</f>
        <v>45555</v>
      </c>
      <c r="M180" s="195"/>
      <c r="N180" s="763">
        <f>N179+7</f>
        <v>45533</v>
      </c>
    </row>
    <row r="181" spans="1:14" s="146" customFormat="1" ht="20.25" hidden="1" customHeight="1" x14ac:dyDescent="0.2">
      <c r="A181" s="1045" t="s">
        <v>1603</v>
      </c>
      <c r="B181" s="988" t="s">
        <v>1282</v>
      </c>
      <c r="C181" s="974" t="s">
        <v>1733</v>
      </c>
      <c r="D181" s="974">
        <v>45553</v>
      </c>
      <c r="E181" s="828">
        <f t="shared" ref="E181" si="185">D181+1</f>
        <v>45554</v>
      </c>
      <c r="F181" s="828">
        <f t="shared" si="178"/>
        <v>45559</v>
      </c>
      <c r="G181" s="828">
        <f>F181+5</f>
        <v>45564</v>
      </c>
      <c r="H181" s="828">
        <f>G181+1</f>
        <v>45565</v>
      </c>
      <c r="I181" s="1053" t="s">
        <v>344</v>
      </c>
      <c r="J181" s="1053" t="s">
        <v>344</v>
      </c>
      <c r="K181" s="1053" t="s">
        <v>344</v>
      </c>
      <c r="L181" s="828">
        <f>D181+17</f>
        <v>45570</v>
      </c>
      <c r="M181" s="195"/>
      <c r="N181" s="763">
        <f t="shared" ref="N181:N182" si="186">N180+7</f>
        <v>45540</v>
      </c>
    </row>
    <row r="182" spans="1:14" s="146" customFormat="1" ht="20.25" hidden="1" customHeight="1" x14ac:dyDescent="0.2">
      <c r="A182" s="1045" t="s">
        <v>1630</v>
      </c>
      <c r="B182" s="988" t="s">
        <v>1603</v>
      </c>
      <c r="C182" s="974" t="s">
        <v>1734</v>
      </c>
      <c r="D182" s="971">
        <v>45552</v>
      </c>
      <c r="E182" s="828">
        <f t="shared" ref="E182:E186" si="187">D182+1</f>
        <v>45553</v>
      </c>
      <c r="F182" s="1053" t="s">
        <v>344</v>
      </c>
      <c r="G182" s="1053" t="s">
        <v>344</v>
      </c>
      <c r="H182" s="828">
        <f t="shared" ref="H182:H185" si="188">D182+12</f>
        <v>45564</v>
      </c>
      <c r="I182" s="828">
        <f t="shared" ref="I182:I185" si="189">D182+14</f>
        <v>45566</v>
      </c>
      <c r="J182" s="828">
        <f t="shared" ref="J182:J185" si="190">D182+15</f>
        <v>45567</v>
      </c>
      <c r="K182" s="828">
        <f t="shared" ref="K182:K185" si="191">D182+16</f>
        <v>45568</v>
      </c>
      <c r="L182" s="828">
        <f t="shared" ref="L182:L189" si="192">D182+17</f>
        <v>45569</v>
      </c>
      <c r="M182" s="195"/>
      <c r="N182" s="763">
        <f t="shared" si="186"/>
        <v>45547</v>
      </c>
    </row>
    <row r="183" spans="1:14" s="146" customFormat="1" ht="20.25" hidden="1" customHeight="1" x14ac:dyDescent="0.2">
      <c r="A183" s="1045" t="s">
        <v>1282</v>
      </c>
      <c r="B183" s="988" t="s">
        <v>1682</v>
      </c>
      <c r="C183" s="974" t="s">
        <v>1735</v>
      </c>
      <c r="D183" s="971">
        <v>45562</v>
      </c>
      <c r="E183" s="828">
        <f t="shared" si="187"/>
        <v>45563</v>
      </c>
      <c r="F183" s="1165" t="s">
        <v>344</v>
      </c>
      <c r="G183" s="1166"/>
      <c r="H183" s="1167"/>
      <c r="I183" s="828">
        <f t="shared" si="189"/>
        <v>45576</v>
      </c>
      <c r="J183" s="828">
        <f t="shared" si="190"/>
        <v>45577</v>
      </c>
      <c r="K183" s="828">
        <f t="shared" si="191"/>
        <v>45578</v>
      </c>
      <c r="L183" s="828">
        <f t="shared" si="192"/>
        <v>45579</v>
      </c>
      <c r="M183" s="195"/>
      <c r="N183" s="763">
        <f>N182+7</f>
        <v>45554</v>
      </c>
    </row>
    <row r="184" spans="1:14" s="146" customFormat="1" ht="20.25" hidden="1" customHeight="1" x14ac:dyDescent="0.2">
      <c r="A184" s="1045"/>
      <c r="B184" s="988" t="s">
        <v>1630</v>
      </c>
      <c r="C184" s="974" t="s">
        <v>1736</v>
      </c>
      <c r="D184" s="971">
        <v>45565</v>
      </c>
      <c r="E184" s="1053" t="s">
        <v>344</v>
      </c>
      <c r="F184" s="828">
        <f t="shared" si="178"/>
        <v>45571</v>
      </c>
      <c r="G184" s="828">
        <f t="shared" ref="G184:G185" si="193">D184+11</f>
        <v>45576</v>
      </c>
      <c r="H184" s="828">
        <f t="shared" si="188"/>
        <v>45577</v>
      </c>
      <c r="I184" s="828">
        <f t="shared" si="189"/>
        <v>45579</v>
      </c>
      <c r="J184" s="828">
        <f t="shared" si="190"/>
        <v>45580</v>
      </c>
      <c r="K184" s="828">
        <f t="shared" si="191"/>
        <v>45581</v>
      </c>
      <c r="L184" s="828">
        <f t="shared" si="192"/>
        <v>45582</v>
      </c>
      <c r="M184" s="195"/>
      <c r="N184" s="763">
        <f>N183+7</f>
        <v>45561</v>
      </c>
    </row>
    <row r="185" spans="1:14" s="146" customFormat="1" ht="20.25" hidden="1" customHeight="1" x14ac:dyDescent="0.2">
      <c r="A185" s="1045"/>
      <c r="B185" s="988" t="s">
        <v>1686</v>
      </c>
      <c r="C185" s="974" t="s">
        <v>1737</v>
      </c>
      <c r="D185" s="971">
        <v>45573</v>
      </c>
      <c r="E185" s="828">
        <f t="shared" si="187"/>
        <v>45574</v>
      </c>
      <c r="F185" s="828">
        <f t="shared" ref="F185:F189" si="194">D185+6</f>
        <v>45579</v>
      </c>
      <c r="G185" s="828">
        <f t="shared" si="193"/>
        <v>45584</v>
      </c>
      <c r="H185" s="828">
        <f t="shared" si="188"/>
        <v>45585</v>
      </c>
      <c r="I185" s="828">
        <f t="shared" si="189"/>
        <v>45587</v>
      </c>
      <c r="J185" s="828">
        <f t="shared" si="190"/>
        <v>45588</v>
      </c>
      <c r="K185" s="828">
        <f t="shared" si="191"/>
        <v>45589</v>
      </c>
      <c r="L185" s="828">
        <f t="shared" si="192"/>
        <v>45590</v>
      </c>
      <c r="M185" s="195"/>
      <c r="N185" s="763">
        <f>N184+7</f>
        <v>45568</v>
      </c>
    </row>
    <row r="186" spans="1:14" s="146" customFormat="1" ht="20.25" hidden="1" customHeight="1" x14ac:dyDescent="0.2">
      <c r="A186" s="1045"/>
      <c r="B186" s="988" t="s">
        <v>1282</v>
      </c>
      <c r="C186" s="974" t="s">
        <v>1738</v>
      </c>
      <c r="D186" s="971">
        <v>45577</v>
      </c>
      <c r="E186" s="828">
        <f t="shared" si="187"/>
        <v>45578</v>
      </c>
      <c r="F186" s="828">
        <f t="shared" si="194"/>
        <v>45583</v>
      </c>
      <c r="G186" s="828">
        <f t="shared" ref="G186" si="195">D186+11</f>
        <v>45588</v>
      </c>
      <c r="H186" s="828">
        <f t="shared" ref="H186" si="196">D186+12</f>
        <v>45589</v>
      </c>
      <c r="I186" s="828">
        <f t="shared" ref="I186" si="197">D186+14</f>
        <v>45591</v>
      </c>
      <c r="J186" s="828">
        <f t="shared" ref="J186" si="198">D186+15</f>
        <v>45592</v>
      </c>
      <c r="K186" s="828">
        <f t="shared" ref="K186" si="199">D186+16</f>
        <v>45593</v>
      </c>
      <c r="L186" s="828">
        <f t="shared" si="192"/>
        <v>45594</v>
      </c>
      <c r="M186" s="195"/>
      <c r="N186" s="763">
        <f t="shared" ref="N186:N187" si="200">N185+7</f>
        <v>45575</v>
      </c>
    </row>
    <row r="187" spans="1:14" s="146" customFormat="1" ht="20.25" hidden="1" customHeight="1" x14ac:dyDescent="0.2">
      <c r="A187" s="1045"/>
      <c r="B187" s="988" t="s">
        <v>1603</v>
      </c>
      <c r="C187" s="974" t="s">
        <v>1739</v>
      </c>
      <c r="D187" s="971">
        <v>45587</v>
      </c>
      <c r="E187" s="828">
        <f t="shared" ref="E187:E191" si="201">D187+1</f>
        <v>45588</v>
      </c>
      <c r="F187" s="828">
        <f t="shared" si="194"/>
        <v>45593</v>
      </c>
      <c r="G187" s="828">
        <f t="shared" ref="G187:G189" si="202">D187+11</f>
        <v>45598</v>
      </c>
      <c r="H187" s="828">
        <f t="shared" ref="H187:H189" si="203">D187+12</f>
        <v>45599</v>
      </c>
      <c r="I187" s="828">
        <f t="shared" ref="I187:I191" si="204">D187+14</f>
        <v>45601</v>
      </c>
      <c r="J187" s="828">
        <f t="shared" ref="J187:J191" si="205">D187+15</f>
        <v>45602</v>
      </c>
      <c r="K187" s="828">
        <f t="shared" ref="K187:K191" si="206">D187+16</f>
        <v>45603</v>
      </c>
      <c r="L187" s="828">
        <f t="shared" si="192"/>
        <v>45604</v>
      </c>
      <c r="M187" s="195"/>
      <c r="N187" s="763">
        <f t="shared" si="200"/>
        <v>45582</v>
      </c>
    </row>
    <row r="188" spans="1:14" s="146" customFormat="1" ht="20.25" hidden="1" customHeight="1" x14ac:dyDescent="0.2">
      <c r="A188" s="1045"/>
      <c r="B188" s="988" t="s">
        <v>1682</v>
      </c>
      <c r="C188" s="974" t="s">
        <v>1740</v>
      </c>
      <c r="D188" s="971">
        <v>45590</v>
      </c>
      <c r="E188" s="828">
        <f t="shared" si="201"/>
        <v>45591</v>
      </c>
      <c r="F188" s="828">
        <f t="shared" si="194"/>
        <v>45596</v>
      </c>
      <c r="G188" s="828">
        <f t="shared" si="202"/>
        <v>45601</v>
      </c>
      <c r="H188" s="828">
        <f t="shared" si="203"/>
        <v>45602</v>
      </c>
      <c r="I188" s="828">
        <f t="shared" si="204"/>
        <v>45604</v>
      </c>
      <c r="J188" s="828">
        <f t="shared" si="205"/>
        <v>45605</v>
      </c>
      <c r="K188" s="828">
        <f t="shared" si="206"/>
        <v>45606</v>
      </c>
      <c r="L188" s="828">
        <f t="shared" si="192"/>
        <v>45607</v>
      </c>
      <c r="M188" s="195"/>
      <c r="N188" s="763">
        <f>N187+7</f>
        <v>45589</v>
      </c>
    </row>
    <row r="189" spans="1:14" s="146" customFormat="1" ht="20.25" hidden="1" customHeight="1" x14ac:dyDescent="0.2">
      <c r="A189" s="1045"/>
      <c r="B189" s="988" t="s">
        <v>1630</v>
      </c>
      <c r="C189" s="974" t="s">
        <v>1741</v>
      </c>
      <c r="D189" s="971">
        <v>45600</v>
      </c>
      <c r="E189" s="828">
        <f t="shared" si="201"/>
        <v>45601</v>
      </c>
      <c r="F189" s="828">
        <f t="shared" si="194"/>
        <v>45606</v>
      </c>
      <c r="G189" s="828">
        <f t="shared" si="202"/>
        <v>45611</v>
      </c>
      <c r="H189" s="828">
        <f t="shared" si="203"/>
        <v>45612</v>
      </c>
      <c r="I189" s="828">
        <f t="shared" si="204"/>
        <v>45614</v>
      </c>
      <c r="J189" s="828">
        <f t="shared" si="205"/>
        <v>45615</v>
      </c>
      <c r="K189" s="828">
        <f t="shared" si="206"/>
        <v>45616</v>
      </c>
      <c r="L189" s="828">
        <f t="shared" si="192"/>
        <v>45617</v>
      </c>
      <c r="M189" s="195"/>
      <c r="N189" s="763">
        <f>N188+7</f>
        <v>45596</v>
      </c>
    </row>
    <row r="190" spans="1:14" s="146" customFormat="1" ht="20.25" hidden="1" customHeight="1" x14ac:dyDescent="0.2">
      <c r="A190" s="1045"/>
      <c r="B190" s="988" t="s">
        <v>1686</v>
      </c>
      <c r="C190" s="974" t="s">
        <v>1742</v>
      </c>
      <c r="D190" s="971">
        <v>45606</v>
      </c>
      <c r="E190" s="828">
        <f t="shared" ref="E190" si="207">D190+1</f>
        <v>45607</v>
      </c>
      <c r="F190" s="1093"/>
      <c r="G190" s="1093"/>
      <c r="H190" s="1093"/>
      <c r="I190" s="843"/>
      <c r="J190" s="843"/>
      <c r="K190" s="843"/>
      <c r="L190" s="843"/>
      <c r="M190" s="195"/>
      <c r="N190" s="763">
        <f>N189+7</f>
        <v>45603</v>
      </c>
    </row>
    <row r="191" spans="1:14" s="146" customFormat="1" ht="20.25" hidden="1" customHeight="1" x14ac:dyDescent="0.2">
      <c r="A191" s="1045" t="s">
        <v>1282</v>
      </c>
      <c r="B191" s="1106" t="s">
        <v>368</v>
      </c>
      <c r="C191" s="974" t="s">
        <v>1743</v>
      </c>
      <c r="D191" s="843">
        <v>45610</v>
      </c>
      <c r="E191" s="843">
        <f t="shared" si="201"/>
        <v>45611</v>
      </c>
      <c r="F191" s="843">
        <f t="shared" ref="F191" si="208">D191+6</f>
        <v>45616</v>
      </c>
      <c r="G191" s="843">
        <f t="shared" ref="G191" si="209">D191+11</f>
        <v>45621</v>
      </c>
      <c r="H191" s="843">
        <f t="shared" ref="H191" si="210">D191+12</f>
        <v>45622</v>
      </c>
      <c r="I191" s="843">
        <f t="shared" si="204"/>
        <v>45624</v>
      </c>
      <c r="J191" s="843">
        <f t="shared" si="205"/>
        <v>45625</v>
      </c>
      <c r="K191" s="843">
        <f t="shared" si="206"/>
        <v>45626</v>
      </c>
      <c r="L191" s="843">
        <f t="shared" ref="L191:L193" si="211">D191+17</f>
        <v>45627</v>
      </c>
      <c r="M191" s="195"/>
      <c r="N191" s="763">
        <f t="shared" ref="N191:N192" si="212">N190+7</f>
        <v>45610</v>
      </c>
    </row>
    <row r="192" spans="1:14" s="146" customFormat="1" ht="20.100000000000001" hidden="1" customHeight="1" x14ac:dyDescent="0.2">
      <c r="A192" s="1045"/>
      <c r="B192" s="988" t="s">
        <v>1603</v>
      </c>
      <c r="C192" s="974" t="s">
        <v>1744</v>
      </c>
      <c r="D192" s="971">
        <v>45624</v>
      </c>
      <c r="E192" s="828">
        <f t="shared" ref="E192:E196" si="213">D192+1</f>
        <v>45625</v>
      </c>
      <c r="F192" s="1053" t="s">
        <v>344</v>
      </c>
      <c r="G192" s="1053" t="s">
        <v>344</v>
      </c>
      <c r="H192" s="1053" t="s">
        <v>344</v>
      </c>
      <c r="I192" s="828">
        <f t="shared" ref="I192:I193" si="214">D192+14</f>
        <v>45638</v>
      </c>
      <c r="J192" s="828">
        <f t="shared" ref="J192:J193" si="215">D192+15</f>
        <v>45639</v>
      </c>
      <c r="K192" s="828">
        <f t="shared" ref="K192:K193" si="216">D192+16</f>
        <v>45640</v>
      </c>
      <c r="L192" s="828">
        <f t="shared" si="211"/>
        <v>45641</v>
      </c>
      <c r="M192" s="195"/>
      <c r="N192" s="763">
        <f t="shared" si="212"/>
        <v>45617</v>
      </c>
    </row>
    <row r="193" spans="1:14" s="146" customFormat="1" ht="20.100000000000001" hidden="1" customHeight="1" x14ac:dyDescent="0.2">
      <c r="A193" s="1045"/>
      <c r="B193" s="988" t="s">
        <v>1682</v>
      </c>
      <c r="C193" s="974" t="s">
        <v>1745</v>
      </c>
      <c r="D193" s="971">
        <v>45626</v>
      </c>
      <c r="E193" s="828">
        <f t="shared" si="213"/>
        <v>45627</v>
      </c>
      <c r="F193" s="828">
        <f t="shared" ref="F193" si="217">D193+6</f>
        <v>45632</v>
      </c>
      <c r="G193" s="828">
        <f t="shared" ref="G193" si="218">D193+11</f>
        <v>45637</v>
      </c>
      <c r="H193" s="828">
        <f t="shared" ref="H193" si="219">D193+12</f>
        <v>45638</v>
      </c>
      <c r="I193" s="828">
        <f t="shared" si="214"/>
        <v>45640</v>
      </c>
      <c r="J193" s="828">
        <f t="shared" si="215"/>
        <v>45641</v>
      </c>
      <c r="K193" s="828">
        <f t="shared" si="216"/>
        <v>45642</v>
      </c>
      <c r="L193" s="828">
        <f t="shared" si="211"/>
        <v>45643</v>
      </c>
      <c r="M193" s="195"/>
      <c r="N193" s="763">
        <f>N192+7</f>
        <v>45624</v>
      </c>
    </row>
    <row r="194" spans="1:14" s="146" customFormat="1" ht="20.100000000000001" hidden="1" customHeight="1" x14ac:dyDescent="0.2">
      <c r="A194" s="1045"/>
      <c r="B194" s="988" t="s">
        <v>1630</v>
      </c>
      <c r="C194" s="974" t="s">
        <v>1746</v>
      </c>
      <c r="D194" s="886" t="s">
        <v>344</v>
      </c>
      <c r="E194" s="843"/>
      <c r="F194" s="843"/>
      <c r="G194" s="843"/>
      <c r="H194" s="843"/>
      <c r="I194" s="843"/>
      <c r="J194" s="843"/>
      <c r="K194" s="843"/>
      <c r="L194" s="843"/>
      <c r="M194" s="195"/>
      <c r="N194" s="763">
        <f>N193+7</f>
        <v>45631</v>
      </c>
    </row>
    <row r="195" spans="1:14" s="146" customFormat="1" ht="20.100000000000001" hidden="1" customHeight="1" x14ac:dyDescent="0.2">
      <c r="A195" s="1045"/>
      <c r="B195" s="988" t="s">
        <v>1703</v>
      </c>
      <c r="C195" s="974" t="s">
        <v>1747</v>
      </c>
      <c r="D195" s="971">
        <v>45641</v>
      </c>
      <c r="E195" s="828">
        <f t="shared" si="213"/>
        <v>45642</v>
      </c>
      <c r="F195" s="828">
        <f t="shared" ref="F195" si="220">D195+6</f>
        <v>45647</v>
      </c>
      <c r="G195" s="828">
        <f t="shared" ref="G195" si="221">D195+11</f>
        <v>45652</v>
      </c>
      <c r="H195" s="828">
        <f t="shared" ref="H195" si="222">D195+12</f>
        <v>45653</v>
      </c>
      <c r="I195" s="828">
        <f t="shared" ref="I195" si="223">D195+14</f>
        <v>45655</v>
      </c>
      <c r="J195" s="828">
        <f t="shared" ref="J195" si="224">D195+15</f>
        <v>45656</v>
      </c>
      <c r="K195" s="828">
        <f t="shared" ref="K195" si="225">D195+16</f>
        <v>45657</v>
      </c>
      <c r="L195" s="828">
        <f t="shared" ref="L195" si="226">D195+17</f>
        <v>45658</v>
      </c>
      <c r="M195" s="195"/>
      <c r="N195" s="763">
        <f>N194+7</f>
        <v>45638</v>
      </c>
    </row>
    <row r="196" spans="1:14" s="146" customFormat="1" ht="20.100000000000001" hidden="1" customHeight="1" x14ac:dyDescent="0.2">
      <c r="A196" s="1045"/>
      <c r="B196" s="988" t="s">
        <v>1282</v>
      </c>
      <c r="C196" s="974" t="s">
        <v>1748</v>
      </c>
      <c r="D196" s="971">
        <v>45647</v>
      </c>
      <c r="E196" s="828">
        <f t="shared" si="213"/>
        <v>45648</v>
      </c>
      <c r="F196" s="828">
        <f t="shared" ref="F196:F199" si="227">D196+6</f>
        <v>45653</v>
      </c>
      <c r="G196" s="828">
        <f t="shared" ref="G196:G199" si="228">D196+11</f>
        <v>45658</v>
      </c>
      <c r="H196" s="828">
        <f t="shared" ref="H196:H199" si="229">D196+12</f>
        <v>45659</v>
      </c>
      <c r="I196" s="828">
        <f t="shared" ref="I196:I200" si="230">D196+14</f>
        <v>45661</v>
      </c>
      <c r="J196" s="828">
        <f t="shared" ref="J196:J199" si="231">D196+15</f>
        <v>45662</v>
      </c>
      <c r="K196" s="828">
        <f t="shared" ref="K196:K200" si="232">D196+16</f>
        <v>45663</v>
      </c>
      <c r="L196" s="828">
        <f t="shared" ref="L196:L200" si="233">D196+17</f>
        <v>45664</v>
      </c>
      <c r="M196" s="195"/>
      <c r="N196" s="763">
        <f t="shared" ref="N196:N197" si="234">N195+7</f>
        <v>45645</v>
      </c>
    </row>
    <row r="197" spans="1:14" s="146" customFormat="1" ht="20.100000000000001" hidden="1" customHeight="1" x14ac:dyDescent="0.2">
      <c r="A197" s="1045"/>
      <c r="B197" s="988" t="s">
        <v>1603</v>
      </c>
      <c r="C197" s="974" t="s">
        <v>1749</v>
      </c>
      <c r="D197" s="971">
        <v>45655</v>
      </c>
      <c r="E197" s="828">
        <f t="shared" ref="E197:E201" si="235">D197+1</f>
        <v>45656</v>
      </c>
      <c r="F197" s="828">
        <f t="shared" si="227"/>
        <v>45661</v>
      </c>
      <c r="G197" s="828">
        <f t="shared" si="228"/>
        <v>45666</v>
      </c>
      <c r="H197" s="828">
        <f t="shared" si="229"/>
        <v>45667</v>
      </c>
      <c r="I197" s="828">
        <f t="shared" si="230"/>
        <v>45669</v>
      </c>
      <c r="J197" s="828">
        <f t="shared" si="231"/>
        <v>45670</v>
      </c>
      <c r="K197" s="828">
        <f t="shared" si="232"/>
        <v>45671</v>
      </c>
      <c r="L197" s="828">
        <f t="shared" si="233"/>
        <v>45672</v>
      </c>
      <c r="M197" s="195"/>
      <c r="N197" s="763">
        <f t="shared" si="234"/>
        <v>45652</v>
      </c>
    </row>
    <row r="198" spans="1:14" s="146" customFormat="1" ht="20.100000000000001" hidden="1" customHeight="1" x14ac:dyDescent="0.2">
      <c r="A198" s="1045"/>
      <c r="B198" s="988" t="s">
        <v>1682</v>
      </c>
      <c r="C198" s="974" t="s">
        <v>1750</v>
      </c>
      <c r="D198" s="971">
        <v>45664</v>
      </c>
      <c r="E198" s="828">
        <f t="shared" si="235"/>
        <v>45665</v>
      </c>
      <c r="F198" s="828">
        <f t="shared" si="227"/>
        <v>45670</v>
      </c>
      <c r="G198" s="828">
        <f t="shared" si="228"/>
        <v>45675</v>
      </c>
      <c r="H198" s="828">
        <f t="shared" si="229"/>
        <v>45676</v>
      </c>
      <c r="I198" s="828">
        <f t="shared" si="230"/>
        <v>45678</v>
      </c>
      <c r="J198" s="828">
        <f t="shared" si="231"/>
        <v>45679</v>
      </c>
      <c r="K198" s="828">
        <f t="shared" si="232"/>
        <v>45680</v>
      </c>
      <c r="L198" s="828">
        <f t="shared" si="233"/>
        <v>45681</v>
      </c>
      <c r="M198" s="195"/>
      <c r="N198" s="763">
        <f>N197+7</f>
        <v>45659</v>
      </c>
    </row>
    <row r="199" spans="1:14" s="146" customFormat="1" ht="20.100000000000001" hidden="1" customHeight="1" x14ac:dyDescent="0.2">
      <c r="A199" s="1045"/>
      <c r="B199" s="988" t="s">
        <v>1630</v>
      </c>
      <c r="C199" s="974" t="s">
        <v>1751</v>
      </c>
      <c r="D199" s="971">
        <v>45668</v>
      </c>
      <c r="E199" s="828">
        <f t="shared" si="235"/>
        <v>45669</v>
      </c>
      <c r="F199" s="828">
        <f t="shared" si="227"/>
        <v>45674</v>
      </c>
      <c r="G199" s="828">
        <f t="shared" si="228"/>
        <v>45679</v>
      </c>
      <c r="H199" s="828">
        <f t="shared" si="229"/>
        <v>45680</v>
      </c>
      <c r="I199" s="828">
        <f t="shared" si="230"/>
        <v>45682</v>
      </c>
      <c r="J199" s="828">
        <f t="shared" si="231"/>
        <v>45683</v>
      </c>
      <c r="K199" s="828">
        <f t="shared" si="232"/>
        <v>45684</v>
      </c>
      <c r="L199" s="828">
        <f t="shared" si="233"/>
        <v>45685</v>
      </c>
      <c r="M199" s="195"/>
      <c r="N199" s="763">
        <f>N198+7</f>
        <v>45666</v>
      </c>
    </row>
    <row r="200" spans="1:14" s="146" customFormat="1" ht="20.100000000000001" hidden="1" customHeight="1" x14ac:dyDescent="0.2">
      <c r="A200" s="1045"/>
      <c r="B200" s="988" t="s">
        <v>1703</v>
      </c>
      <c r="C200" s="974" t="s">
        <v>1752</v>
      </c>
      <c r="D200" s="971">
        <v>45681</v>
      </c>
      <c r="E200" s="828">
        <f t="shared" si="235"/>
        <v>45682</v>
      </c>
      <c r="F200" s="886" t="s">
        <v>344</v>
      </c>
      <c r="G200" s="886" t="s">
        <v>344</v>
      </c>
      <c r="H200" s="886" t="s">
        <v>344</v>
      </c>
      <c r="I200" s="828">
        <f t="shared" si="230"/>
        <v>45695</v>
      </c>
      <c r="J200" s="886" t="s">
        <v>344</v>
      </c>
      <c r="K200" s="828">
        <f t="shared" si="232"/>
        <v>45697</v>
      </c>
      <c r="L200" s="828">
        <f t="shared" si="233"/>
        <v>45698</v>
      </c>
      <c r="M200" s="195"/>
      <c r="N200" s="763">
        <f>N199+7</f>
        <v>45673</v>
      </c>
    </row>
    <row r="201" spans="1:14" s="146" customFormat="1" ht="20.100000000000001" hidden="1" customHeight="1" x14ac:dyDescent="0.2">
      <c r="A201" s="1045"/>
      <c r="B201" s="988" t="s">
        <v>1282</v>
      </c>
      <c r="C201" s="974" t="s">
        <v>1753</v>
      </c>
      <c r="D201" s="971">
        <v>45682</v>
      </c>
      <c r="E201" s="828">
        <f t="shared" si="235"/>
        <v>45683</v>
      </c>
      <c r="F201" s="828">
        <f t="shared" ref="F201:F205" si="236">D201+6</f>
        <v>45688</v>
      </c>
      <c r="G201" s="828">
        <f t="shared" ref="G201:G205" si="237">D201+11</f>
        <v>45693</v>
      </c>
      <c r="H201" s="828">
        <f t="shared" ref="H201:H205" si="238">D201+12</f>
        <v>45694</v>
      </c>
      <c r="I201" s="886" t="s">
        <v>344</v>
      </c>
      <c r="J201" s="828">
        <f t="shared" ref="J201:J205" si="239">D201+15</f>
        <v>45697</v>
      </c>
      <c r="K201" s="828">
        <f t="shared" ref="K201:K205" si="240">D201+16</f>
        <v>45698</v>
      </c>
      <c r="L201" s="886" t="s">
        <v>344</v>
      </c>
      <c r="M201" s="195"/>
      <c r="N201" s="763">
        <f t="shared" ref="N201:N202" si="241">N200+7</f>
        <v>45680</v>
      </c>
    </row>
    <row r="202" spans="1:14" s="146" customFormat="1" ht="20.100000000000001" hidden="1" customHeight="1" x14ac:dyDescent="0.2">
      <c r="A202" s="1045"/>
      <c r="B202" s="988" t="s">
        <v>1603</v>
      </c>
      <c r="C202" s="974" t="s">
        <v>1754</v>
      </c>
      <c r="D202" s="971">
        <v>45688</v>
      </c>
      <c r="E202" s="828">
        <f t="shared" ref="E202:E206" si="242">D202+1</f>
        <v>45689</v>
      </c>
      <c r="F202" s="886" t="s">
        <v>344</v>
      </c>
      <c r="G202" s="886" t="s">
        <v>344</v>
      </c>
      <c r="H202" s="886" t="s">
        <v>344</v>
      </c>
      <c r="I202" s="886" t="s">
        <v>344</v>
      </c>
      <c r="J202" s="886" t="s">
        <v>344</v>
      </c>
      <c r="K202" s="886" t="s">
        <v>344</v>
      </c>
      <c r="L202" s="886" t="s">
        <v>344</v>
      </c>
      <c r="M202" s="195"/>
      <c r="N202" s="763">
        <f t="shared" si="241"/>
        <v>45687</v>
      </c>
    </row>
    <row r="203" spans="1:14" s="146" customFormat="1" ht="20.100000000000001" hidden="1" customHeight="1" x14ac:dyDescent="0.2">
      <c r="A203" s="1045"/>
      <c r="B203" s="988" t="s">
        <v>1682</v>
      </c>
      <c r="C203" s="974" t="s">
        <v>1755</v>
      </c>
      <c r="D203" s="886" t="s">
        <v>344</v>
      </c>
      <c r="E203" s="886" t="s">
        <v>344</v>
      </c>
      <c r="F203" s="828">
        <v>45700</v>
      </c>
      <c r="G203" s="828">
        <f>F203+5</f>
        <v>45705</v>
      </c>
      <c r="H203" s="828">
        <f>+G203+1</f>
        <v>45706</v>
      </c>
      <c r="I203" s="828">
        <f>H203+2</f>
        <v>45708</v>
      </c>
      <c r="J203" s="828">
        <f t="shared" ref="J203:L203" si="243">I203+1</f>
        <v>45709</v>
      </c>
      <c r="K203" s="828">
        <f t="shared" si="243"/>
        <v>45710</v>
      </c>
      <c r="L203" s="828">
        <f t="shared" si="243"/>
        <v>45711</v>
      </c>
      <c r="M203" s="195"/>
      <c r="N203" s="763">
        <f>N202+7</f>
        <v>45694</v>
      </c>
    </row>
    <row r="204" spans="1:14" s="146" customFormat="1" ht="20.100000000000001" customHeight="1" x14ac:dyDescent="0.2">
      <c r="A204" s="1045"/>
      <c r="B204" s="988" t="s">
        <v>1630</v>
      </c>
      <c r="C204" s="974" t="s">
        <v>1756</v>
      </c>
      <c r="D204" s="886" t="s">
        <v>344</v>
      </c>
      <c r="E204" s="886" t="s">
        <v>344</v>
      </c>
      <c r="F204" s="886" t="s">
        <v>344</v>
      </c>
      <c r="G204" s="886" t="s">
        <v>344</v>
      </c>
      <c r="H204" s="886" t="s">
        <v>344</v>
      </c>
      <c r="I204" s="828">
        <v>45715</v>
      </c>
      <c r="J204" s="828">
        <f>I204+1</f>
        <v>45716</v>
      </c>
      <c r="K204" s="828">
        <f>J204+1</f>
        <v>45717</v>
      </c>
      <c r="L204" s="828">
        <f>K204+1</f>
        <v>45718</v>
      </c>
      <c r="M204" s="195"/>
      <c r="N204" s="763">
        <f>N203+7</f>
        <v>45701</v>
      </c>
    </row>
    <row r="205" spans="1:14" s="146" customFormat="1" ht="20.100000000000001" customHeight="1" x14ac:dyDescent="0.2">
      <c r="A205" s="1045"/>
      <c r="B205" s="988" t="s">
        <v>1703</v>
      </c>
      <c r="C205" s="974" t="s">
        <v>1757</v>
      </c>
      <c r="D205" s="971">
        <v>45714</v>
      </c>
      <c r="E205" s="828">
        <f t="shared" si="242"/>
        <v>45715</v>
      </c>
      <c r="F205" s="828">
        <f t="shared" si="236"/>
        <v>45720</v>
      </c>
      <c r="G205" s="828">
        <f t="shared" si="237"/>
        <v>45725</v>
      </c>
      <c r="H205" s="828">
        <f t="shared" si="238"/>
        <v>45726</v>
      </c>
      <c r="I205" s="828">
        <f t="shared" ref="I205" si="244">D205+14</f>
        <v>45728</v>
      </c>
      <c r="J205" s="828">
        <f t="shared" si="239"/>
        <v>45729</v>
      </c>
      <c r="K205" s="828">
        <f t="shared" si="240"/>
        <v>45730</v>
      </c>
      <c r="L205" s="828">
        <f t="shared" ref="L205" si="245">D205+17</f>
        <v>45731</v>
      </c>
      <c r="M205" s="195"/>
      <c r="N205" s="763">
        <f>N204+7</f>
        <v>45708</v>
      </c>
    </row>
    <row r="206" spans="1:14" s="146" customFormat="1" ht="20.100000000000001" customHeight="1" x14ac:dyDescent="0.2">
      <c r="A206" s="1045"/>
      <c r="B206" s="988" t="s">
        <v>1282</v>
      </c>
      <c r="C206" s="974" t="s">
        <v>1758</v>
      </c>
      <c r="D206" s="971">
        <v>45349</v>
      </c>
      <c r="E206" s="828">
        <f t="shared" si="242"/>
        <v>45350</v>
      </c>
      <c r="F206" s="828">
        <f t="shared" ref="F206:F211" si="246">D206+6</f>
        <v>45355</v>
      </c>
      <c r="G206" s="828">
        <f t="shared" ref="G206:G211" si="247">D206+11</f>
        <v>45360</v>
      </c>
      <c r="H206" s="828">
        <f t="shared" ref="H206:H211" si="248">D206+12</f>
        <v>45361</v>
      </c>
      <c r="I206" s="828">
        <f t="shared" ref="I206:I211" si="249">D206+14</f>
        <v>45363</v>
      </c>
      <c r="J206" s="828">
        <f t="shared" ref="J206:J211" si="250">D206+15</f>
        <v>45364</v>
      </c>
      <c r="K206" s="828">
        <f t="shared" ref="K206:K211" si="251">D206+16</f>
        <v>45365</v>
      </c>
      <c r="L206" s="828">
        <f t="shared" ref="L206:L211" si="252">D206+17</f>
        <v>45366</v>
      </c>
      <c r="M206" s="195"/>
      <c r="N206" s="763">
        <f t="shared" ref="N206" si="253">N205+7</f>
        <v>45715</v>
      </c>
    </row>
    <row r="207" spans="1:14" s="146" customFormat="1" ht="20.100000000000001" customHeight="1" x14ac:dyDescent="0.2">
      <c r="A207" s="1045" t="s">
        <v>1603</v>
      </c>
      <c r="B207" s="988" t="s">
        <v>1540</v>
      </c>
      <c r="C207" s="974" t="s">
        <v>4318</v>
      </c>
      <c r="D207" s="971">
        <v>45723</v>
      </c>
      <c r="E207" s="828">
        <f t="shared" ref="E207:E212" si="254">D207+1</f>
        <v>45724</v>
      </c>
      <c r="F207" s="828">
        <f t="shared" si="246"/>
        <v>45729</v>
      </c>
      <c r="G207" s="828">
        <f t="shared" si="247"/>
        <v>45734</v>
      </c>
      <c r="H207" s="828">
        <f t="shared" si="248"/>
        <v>45735</v>
      </c>
      <c r="I207" s="828">
        <f t="shared" si="249"/>
        <v>45737</v>
      </c>
      <c r="J207" s="828">
        <f t="shared" si="250"/>
        <v>45738</v>
      </c>
      <c r="K207" s="828">
        <f t="shared" si="251"/>
        <v>45739</v>
      </c>
      <c r="L207" s="828">
        <f t="shared" si="252"/>
        <v>45740</v>
      </c>
      <c r="M207" s="195"/>
      <c r="N207" s="763">
        <v>45724</v>
      </c>
    </row>
    <row r="208" spans="1:14" s="146" customFormat="1" ht="20.100000000000001" customHeight="1" x14ac:dyDescent="0.2">
      <c r="A208" s="1045"/>
      <c r="B208" s="988" t="s">
        <v>1682</v>
      </c>
      <c r="C208" s="974" t="s">
        <v>4319</v>
      </c>
      <c r="D208" s="971">
        <v>45730</v>
      </c>
      <c r="E208" s="828">
        <f t="shared" si="254"/>
        <v>45731</v>
      </c>
      <c r="F208" s="828">
        <f t="shared" si="246"/>
        <v>45736</v>
      </c>
      <c r="G208" s="828">
        <f t="shared" si="247"/>
        <v>45741</v>
      </c>
      <c r="H208" s="828">
        <f t="shared" si="248"/>
        <v>45742</v>
      </c>
      <c r="I208" s="828">
        <f t="shared" si="249"/>
        <v>45744</v>
      </c>
      <c r="J208" s="828">
        <f t="shared" si="250"/>
        <v>45745</v>
      </c>
      <c r="K208" s="828">
        <f t="shared" si="251"/>
        <v>45746</v>
      </c>
      <c r="L208" s="828">
        <f t="shared" si="252"/>
        <v>45747</v>
      </c>
      <c r="M208" s="195"/>
      <c r="N208" s="763">
        <f>N207+7</f>
        <v>45731</v>
      </c>
    </row>
    <row r="209" spans="1:14" s="146" customFormat="1" ht="20.100000000000001" customHeight="1" x14ac:dyDescent="0.2">
      <c r="A209" s="1045"/>
      <c r="B209" s="988" t="s">
        <v>1630</v>
      </c>
      <c r="C209" s="974" t="s">
        <v>4320</v>
      </c>
      <c r="D209" s="971">
        <v>45737</v>
      </c>
      <c r="E209" s="828">
        <f t="shared" si="254"/>
        <v>45738</v>
      </c>
      <c r="F209" s="828">
        <f t="shared" si="246"/>
        <v>45743</v>
      </c>
      <c r="G209" s="828">
        <f t="shared" si="247"/>
        <v>45748</v>
      </c>
      <c r="H209" s="828">
        <f t="shared" si="248"/>
        <v>45749</v>
      </c>
      <c r="I209" s="828">
        <f t="shared" si="249"/>
        <v>45751</v>
      </c>
      <c r="J209" s="828">
        <f t="shared" si="250"/>
        <v>45752</v>
      </c>
      <c r="K209" s="828">
        <f t="shared" si="251"/>
        <v>45753</v>
      </c>
      <c r="L209" s="828">
        <f t="shared" si="252"/>
        <v>45754</v>
      </c>
      <c r="M209" s="195"/>
      <c r="N209" s="763">
        <f>N208+7</f>
        <v>45738</v>
      </c>
    </row>
    <row r="210" spans="1:14" s="146" customFormat="1" ht="20.100000000000001" customHeight="1" x14ac:dyDescent="0.2">
      <c r="A210" s="1045"/>
      <c r="B210" s="988" t="s">
        <v>1703</v>
      </c>
      <c r="C210" s="974" t="s">
        <v>4321</v>
      </c>
      <c r="D210" s="971">
        <v>45744</v>
      </c>
      <c r="E210" s="828">
        <f t="shared" si="254"/>
        <v>45745</v>
      </c>
      <c r="F210" s="828">
        <f t="shared" si="246"/>
        <v>45750</v>
      </c>
      <c r="G210" s="828">
        <f t="shared" si="247"/>
        <v>45755</v>
      </c>
      <c r="H210" s="828">
        <f t="shared" si="248"/>
        <v>45756</v>
      </c>
      <c r="I210" s="828">
        <f t="shared" si="249"/>
        <v>45758</v>
      </c>
      <c r="J210" s="828">
        <f t="shared" si="250"/>
        <v>45759</v>
      </c>
      <c r="K210" s="828">
        <f t="shared" si="251"/>
        <v>45760</v>
      </c>
      <c r="L210" s="828">
        <f t="shared" si="252"/>
        <v>45761</v>
      </c>
      <c r="M210" s="195"/>
      <c r="N210" s="763">
        <f>N209+7</f>
        <v>45745</v>
      </c>
    </row>
    <row r="211" spans="1:14" s="146" customFormat="1" ht="20.100000000000001" customHeight="1" x14ac:dyDescent="0.2">
      <c r="A211" s="1045"/>
      <c r="B211" s="988" t="s">
        <v>623</v>
      </c>
      <c r="C211" s="974" t="s">
        <v>4457</v>
      </c>
      <c r="D211" s="971">
        <v>45751</v>
      </c>
      <c r="E211" s="828">
        <f t="shared" si="254"/>
        <v>45752</v>
      </c>
      <c r="F211" s="828">
        <f t="shared" si="246"/>
        <v>45757</v>
      </c>
      <c r="G211" s="828">
        <f t="shared" si="247"/>
        <v>45762</v>
      </c>
      <c r="H211" s="828">
        <f t="shared" si="248"/>
        <v>45763</v>
      </c>
      <c r="I211" s="828">
        <f t="shared" si="249"/>
        <v>45765</v>
      </c>
      <c r="J211" s="828">
        <f t="shared" si="250"/>
        <v>45766</v>
      </c>
      <c r="K211" s="828">
        <f t="shared" si="251"/>
        <v>45767</v>
      </c>
      <c r="L211" s="828">
        <f t="shared" si="252"/>
        <v>45768</v>
      </c>
      <c r="M211" s="195"/>
      <c r="N211" s="763">
        <f>N210+7</f>
        <v>45752</v>
      </c>
    </row>
    <row r="212" spans="1:14" s="146" customFormat="1" ht="20.100000000000001" customHeight="1" x14ac:dyDescent="0.2">
      <c r="A212" s="1045"/>
      <c r="B212" s="988" t="s">
        <v>1282</v>
      </c>
      <c r="C212" s="974" t="s">
        <v>4458</v>
      </c>
      <c r="D212" s="971">
        <v>45758</v>
      </c>
      <c r="E212" s="828">
        <f t="shared" si="254"/>
        <v>45759</v>
      </c>
      <c r="F212" s="828">
        <f t="shared" ref="F212:F214" si="255">D212+6</f>
        <v>45764</v>
      </c>
      <c r="G212" s="828">
        <f t="shared" ref="G212:G214" si="256">D212+11</f>
        <v>45769</v>
      </c>
      <c r="H212" s="828">
        <f t="shared" ref="H212:H214" si="257">D212+12</f>
        <v>45770</v>
      </c>
      <c r="I212" s="828">
        <f t="shared" ref="I212:I214" si="258">D212+14</f>
        <v>45772</v>
      </c>
      <c r="J212" s="828">
        <f t="shared" ref="J212:J214" si="259">D212+15</f>
        <v>45773</v>
      </c>
      <c r="K212" s="828">
        <f t="shared" ref="K212:K214" si="260">D212+16</f>
        <v>45774</v>
      </c>
      <c r="L212" s="828">
        <f t="shared" ref="L212:L214" si="261">D212+17</f>
        <v>45775</v>
      </c>
      <c r="M212" s="195"/>
      <c r="N212" s="763">
        <f t="shared" ref="N212:N213" si="262">N211+7</f>
        <v>45759</v>
      </c>
    </row>
    <row r="213" spans="1:14" s="146" customFormat="1" ht="20.100000000000001" customHeight="1" x14ac:dyDescent="0.2">
      <c r="A213" s="1045"/>
      <c r="B213" s="988" t="s">
        <v>1540</v>
      </c>
      <c r="C213" s="974" t="s">
        <v>4459</v>
      </c>
      <c r="D213" s="971">
        <v>45765</v>
      </c>
      <c r="E213" s="828">
        <f t="shared" ref="E213:E214" si="263">D213+1</f>
        <v>45766</v>
      </c>
      <c r="F213" s="828">
        <f t="shared" si="255"/>
        <v>45771</v>
      </c>
      <c r="G213" s="828">
        <f t="shared" si="256"/>
        <v>45776</v>
      </c>
      <c r="H213" s="828">
        <f t="shared" si="257"/>
        <v>45777</v>
      </c>
      <c r="I213" s="828">
        <f t="shared" si="258"/>
        <v>45779</v>
      </c>
      <c r="J213" s="828">
        <f t="shared" si="259"/>
        <v>45780</v>
      </c>
      <c r="K213" s="828">
        <f t="shared" si="260"/>
        <v>45781</v>
      </c>
      <c r="L213" s="828">
        <f t="shared" si="261"/>
        <v>45782</v>
      </c>
      <c r="M213" s="195"/>
      <c r="N213" s="763">
        <f t="shared" si="262"/>
        <v>45766</v>
      </c>
    </row>
    <row r="214" spans="1:14" s="146" customFormat="1" ht="20.100000000000001" customHeight="1" x14ac:dyDescent="0.2">
      <c r="A214" s="1045"/>
      <c r="B214" s="988" t="s">
        <v>1682</v>
      </c>
      <c r="C214" s="974" t="s">
        <v>4460</v>
      </c>
      <c r="D214" s="971">
        <v>45772</v>
      </c>
      <c r="E214" s="828">
        <f t="shared" si="263"/>
        <v>45773</v>
      </c>
      <c r="F214" s="828">
        <f t="shared" si="255"/>
        <v>45778</v>
      </c>
      <c r="G214" s="828">
        <f t="shared" si="256"/>
        <v>45783</v>
      </c>
      <c r="H214" s="828">
        <f t="shared" si="257"/>
        <v>45784</v>
      </c>
      <c r="I214" s="828">
        <f t="shared" si="258"/>
        <v>45786</v>
      </c>
      <c r="J214" s="828">
        <f t="shared" si="259"/>
        <v>45787</v>
      </c>
      <c r="K214" s="828">
        <f t="shared" si="260"/>
        <v>45788</v>
      </c>
      <c r="L214" s="828">
        <f t="shared" si="261"/>
        <v>45789</v>
      </c>
      <c r="M214" s="195"/>
      <c r="N214" s="763">
        <f>N213+7</f>
        <v>45773</v>
      </c>
    </row>
    <row r="215" spans="1:14" s="146" customFormat="1" ht="18" customHeight="1" x14ac:dyDescent="0.2">
      <c r="A215" s="1045"/>
      <c r="B215" s="147" t="s">
        <v>1304</v>
      </c>
      <c r="C215" s="806"/>
      <c r="D215" s="806"/>
      <c r="E215" s="806"/>
      <c r="F215" s="806"/>
      <c r="G215" s="806"/>
      <c r="H215" s="806"/>
      <c r="I215" s="426"/>
      <c r="J215" s="806"/>
      <c r="K215" s="806"/>
      <c r="L215" s="825"/>
      <c r="M215" s="773"/>
      <c r="N215" s="193"/>
    </row>
    <row r="216" spans="1:14" s="146" customFormat="1" ht="18" customHeight="1" x14ac:dyDescent="0.2">
      <c r="A216" s="1045"/>
      <c r="B216" s="967"/>
      <c r="C216" s="9"/>
      <c r="D216" s="9"/>
      <c r="E216" s="9"/>
      <c r="F216" s="9"/>
      <c r="G216" s="9"/>
      <c r="H216" s="9"/>
      <c r="I216" s="639"/>
      <c r="J216" s="9"/>
      <c r="K216" s="9"/>
      <c r="L216" s="638"/>
      <c r="M216" s="438"/>
      <c r="N216" s="159"/>
    </row>
    <row r="217" spans="1:14" s="159" customFormat="1" ht="18" customHeight="1" x14ac:dyDescent="0.2">
      <c r="A217" s="1045"/>
      <c r="B217" s="192"/>
      <c r="C217" s="193"/>
      <c r="D217" s="193"/>
      <c r="E217" s="194"/>
      <c r="F217" s="195"/>
      <c r="G217" s="195"/>
      <c r="H217" s="193"/>
      <c r="I217" s="193"/>
      <c r="J217" s="195"/>
      <c r="K217" s="195"/>
      <c r="L217" s="195"/>
      <c r="M217" s="331"/>
      <c r="N217" s="196"/>
    </row>
    <row r="218" spans="1:14" s="159" customFormat="1" ht="18" customHeight="1" thickBot="1" x14ac:dyDescent="0.25">
      <c r="A218" s="1045"/>
      <c r="B218" s="197"/>
      <c r="C218" s="193"/>
      <c r="D218" s="198"/>
      <c r="E218" s="199"/>
      <c r="F218" s="197"/>
      <c r="G218" s="193"/>
      <c r="H218" s="198"/>
      <c r="I218" s="193"/>
      <c r="J218" s="197"/>
      <c r="K218" s="193"/>
      <c r="L218" s="198"/>
      <c r="M218" s="331"/>
      <c r="N218" s="196"/>
    </row>
    <row r="219" spans="1:14" s="147" customFormat="1" ht="18.75" customHeight="1" x14ac:dyDescent="0.2">
      <c r="A219" s="869"/>
      <c r="B219" s="776"/>
      <c r="C219" s="777"/>
      <c r="D219" s="778"/>
      <c r="E219" s="779"/>
      <c r="F219" s="780"/>
      <c r="G219" s="781"/>
      <c r="H219" s="782"/>
      <c r="I219" s="757"/>
      <c r="J219" s="145"/>
      <c r="K219" s="145"/>
      <c r="L219" s="145"/>
      <c r="M219" s="145"/>
      <c r="N219" s="145"/>
    </row>
    <row r="220" spans="1:14" s="147" customFormat="1" ht="18.75" customHeight="1" x14ac:dyDescent="0.2">
      <c r="A220" s="869"/>
      <c r="B220" s="783" t="s">
        <v>447</v>
      </c>
      <c r="C220" s="145"/>
      <c r="D220" s="147" t="s">
        <v>448</v>
      </c>
      <c r="G220" s="147" t="s">
        <v>449</v>
      </c>
      <c r="H220" s="784"/>
      <c r="J220" s="145"/>
      <c r="K220" s="145"/>
      <c r="L220" s="145"/>
      <c r="M220" s="145"/>
    </row>
    <row r="221" spans="1:14" s="147" customFormat="1" ht="18.75" customHeight="1" x14ac:dyDescent="0.2">
      <c r="A221" s="869"/>
      <c r="B221" s="785" t="s">
        <v>450</v>
      </c>
      <c r="C221" s="786" t="s">
        <v>451</v>
      </c>
      <c r="D221" s="133" t="s">
        <v>452</v>
      </c>
      <c r="F221" s="786" t="s">
        <v>453</v>
      </c>
      <c r="G221" s="145" t="s">
        <v>454</v>
      </c>
      <c r="H221" s="787" t="s">
        <v>455</v>
      </c>
      <c r="J221" s="145"/>
      <c r="K221" s="145"/>
      <c r="L221" s="145"/>
      <c r="M221" s="145"/>
    </row>
    <row r="222" spans="1:14" s="147" customFormat="1" ht="18.75" customHeight="1" x14ac:dyDescent="0.2">
      <c r="A222" s="869"/>
      <c r="B222" s="785" t="s">
        <v>456</v>
      </c>
      <c r="C222" s="786" t="s">
        <v>457</v>
      </c>
      <c r="D222" s="133" t="s">
        <v>458</v>
      </c>
      <c r="E222" s="148" t="s">
        <v>459</v>
      </c>
      <c r="F222" s="790" t="s">
        <v>460</v>
      </c>
      <c r="G222" s="145" t="s">
        <v>461</v>
      </c>
      <c r="H222" s="787" t="s">
        <v>462</v>
      </c>
      <c r="J222" s="145"/>
      <c r="K222" s="145"/>
      <c r="L222" s="145"/>
      <c r="M222" s="145"/>
    </row>
    <row r="223" spans="1:14" s="147" customFormat="1" ht="18.75" customHeight="1" x14ac:dyDescent="0.2">
      <c r="A223" s="869"/>
      <c r="B223" s="788" t="s">
        <v>463</v>
      </c>
      <c r="C223" s="789" t="s">
        <v>464</v>
      </c>
      <c r="D223" s="133" t="s">
        <v>465</v>
      </c>
      <c r="E223" s="148" t="s">
        <v>466</v>
      </c>
      <c r="F223" s="790" t="s">
        <v>467</v>
      </c>
      <c r="G223" s="591" t="s">
        <v>468</v>
      </c>
      <c r="H223" s="791" t="s">
        <v>469</v>
      </c>
      <c r="J223" s="145"/>
      <c r="K223" s="145"/>
      <c r="L223" s="145"/>
      <c r="M223" s="145"/>
    </row>
    <row r="224" spans="1:14" s="147" customFormat="1" ht="18.75" customHeight="1" x14ac:dyDescent="0.2">
      <c r="A224" s="869"/>
      <c r="B224" s="788" t="s">
        <v>470</v>
      </c>
      <c r="C224" s="789" t="s">
        <v>471</v>
      </c>
      <c r="D224" s="133" t="s">
        <v>472</v>
      </c>
      <c r="E224" s="148" t="s">
        <v>473</v>
      </c>
      <c r="F224" s="790" t="s">
        <v>474</v>
      </c>
      <c r="G224" s="591" t="s">
        <v>475</v>
      </c>
      <c r="H224" s="791" t="s">
        <v>476</v>
      </c>
      <c r="J224" s="145"/>
      <c r="K224" s="145"/>
      <c r="L224" s="145"/>
      <c r="M224" s="145"/>
    </row>
    <row r="225" spans="1:13" s="147" customFormat="1" ht="18.75" customHeight="1" x14ac:dyDescent="0.2">
      <c r="A225" s="869"/>
      <c r="B225" s="788" t="s">
        <v>477</v>
      </c>
      <c r="C225" s="789" t="s">
        <v>478</v>
      </c>
      <c r="D225" s="133" t="s">
        <v>479</v>
      </c>
      <c r="E225" s="148" t="s">
        <v>480</v>
      </c>
      <c r="F225" s="790" t="s">
        <v>481</v>
      </c>
      <c r="G225" s="591" t="s">
        <v>482</v>
      </c>
      <c r="H225" s="791" t="s">
        <v>483</v>
      </c>
      <c r="J225" s="145"/>
      <c r="K225" s="145"/>
      <c r="L225" s="145"/>
      <c r="M225" s="145"/>
    </row>
    <row r="226" spans="1:13" s="147" customFormat="1" ht="18.75" customHeight="1" x14ac:dyDescent="0.2">
      <c r="A226" s="869"/>
      <c r="B226" s="788" t="s">
        <v>484</v>
      </c>
      <c r="C226" s="789" t="s">
        <v>485</v>
      </c>
      <c r="D226" s="133" t="s">
        <v>486</v>
      </c>
      <c r="E226" s="148" t="s">
        <v>487</v>
      </c>
      <c r="F226" s="790" t="s">
        <v>488</v>
      </c>
      <c r="G226" s="591" t="s">
        <v>489</v>
      </c>
      <c r="H226" s="791" t="s">
        <v>490</v>
      </c>
      <c r="J226" s="145"/>
      <c r="K226" s="145"/>
      <c r="L226" s="145"/>
      <c r="M226" s="145"/>
    </row>
    <row r="227" spans="1:13" s="147" customFormat="1" ht="18.75" customHeight="1" x14ac:dyDescent="0.2">
      <c r="A227" s="869"/>
      <c r="B227" s="788" t="s">
        <v>491</v>
      </c>
      <c r="C227" s="789" t="s">
        <v>492</v>
      </c>
      <c r="D227" s="133" t="s">
        <v>493</v>
      </c>
      <c r="E227" s="148" t="s">
        <v>494</v>
      </c>
      <c r="F227" s="744" t="s">
        <v>495</v>
      </c>
      <c r="G227" s="591" t="s">
        <v>496</v>
      </c>
      <c r="H227" s="792" t="s">
        <v>497</v>
      </c>
      <c r="J227" s="145"/>
      <c r="K227" s="145"/>
      <c r="L227" s="145"/>
      <c r="M227" s="145"/>
    </row>
    <row r="228" spans="1:13" s="147" customFormat="1" ht="18.75" customHeight="1" x14ac:dyDescent="0.2">
      <c r="B228" s="788" t="s">
        <v>498</v>
      </c>
      <c r="C228" s="789" t="s">
        <v>499</v>
      </c>
      <c r="D228" s="133"/>
      <c r="E228" s="145"/>
      <c r="F228" s="591"/>
      <c r="H228" s="793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9">
    <mergeCell ref="F183:H183"/>
    <mergeCell ref="D112:D178"/>
    <mergeCell ref="B2:G2"/>
    <mergeCell ref="B4:G4"/>
    <mergeCell ref="B6:G6"/>
    <mergeCell ref="B110:G110"/>
    <mergeCell ref="D8:D9"/>
    <mergeCell ref="B8:C8"/>
    <mergeCell ref="B112:C178"/>
  </mergeCells>
  <phoneticPr fontId="81" type="noConversion"/>
  <hyperlinks>
    <hyperlink ref="I2" location="HOME!Print_Area" display="HOME" xr:uid="{AE82298C-3330-4150-AB40-079BCC1CB536}"/>
    <hyperlink ref="H221" r:id="rId14" xr:uid="{9C0DC31D-6CCA-4CE6-9CFC-564BA67065EB}"/>
    <hyperlink ref="C221" r:id="rId15" xr:uid="{57FB66A0-E1DD-4677-B2F3-11324DAD4693}"/>
    <hyperlink ref="H226" r:id="rId16" xr:uid="{324A6607-737D-4741-B335-E69ECBF5E49F}"/>
    <hyperlink ref="H225" r:id="rId17" xr:uid="{61222FBC-4F2D-4D0B-B030-7D34992A84D6}"/>
    <hyperlink ref="C225" r:id="rId18" xr:uid="{244939CF-5B21-4137-8E3C-56EA98EA29AA}"/>
    <hyperlink ref="C226" r:id="rId19" xr:uid="{00DCBBF1-1EAF-4491-AC67-F9E7893E07C9}"/>
    <hyperlink ref="C223" r:id="rId20" xr:uid="{A9C08267-E856-4302-852B-779E39D56ED3}"/>
    <hyperlink ref="C222" r:id="rId21" xr:uid="{4DAE1D5F-D87B-4E10-B5C9-62F69233BF3F}"/>
    <hyperlink ref="C228" r:id="rId22" xr:uid="{D6D18F51-F4FE-4AF0-8961-86D6FCB07F99}"/>
    <hyperlink ref="H224" r:id="rId23" xr:uid="{79CC1BE6-69CD-4073-A644-9F9D03BD4204}"/>
    <hyperlink ref="H227" r:id="rId24" xr:uid="{806BBAF9-3EFF-42DA-82DA-B4B406DAE2D1}"/>
    <hyperlink ref="C224" r:id="rId25" xr:uid="{1DCB74A9-A3B3-4EF0-9297-5EBEEA565002}"/>
    <hyperlink ref="F221" r:id="rId26" xr:uid="{35450142-AC55-4DD7-984F-9264952A6665}"/>
    <hyperlink ref="F226" r:id="rId27" xr:uid="{78AFF868-4C11-458C-9C69-3EF71167D99C}"/>
    <hyperlink ref="F222" r:id="rId28" xr:uid="{4E2AE81D-547C-423C-8282-065402C5986F}"/>
    <hyperlink ref="F223" r:id="rId29" xr:uid="{5F124483-468A-4DB2-A359-DCE19A7EC91B}"/>
    <hyperlink ref="F224" r:id="rId30" xr:uid="{9E8FB4AF-B0DE-493C-9F1A-87DCE24B4F8E}"/>
    <hyperlink ref="F225" r:id="rId31" xr:uid="{15FAF01B-9473-4281-8011-21EAF7004045}"/>
    <hyperlink ref="H222" r:id="rId32" xr:uid="{31E380E1-A3B0-4292-B4F5-9B403F5929EF}"/>
    <hyperlink ref="H223" r:id="rId33" xr:uid="{7D489BC9-D8F7-4BB5-A4BD-18839020B96D}"/>
    <hyperlink ref="F227" r:id="rId34" xr:uid="{C487D12A-D965-448F-B987-FA782430ABAA}"/>
  </hyperlinks>
  <pageMargins left="0.70866141732283472" right="0.70866141732283472" top="0.74803149606299213" bottom="0.74803149606299213" header="0.31496062992125984" footer="0.31496062992125984"/>
  <pageSetup paperSize="9" scale="33" orientation="portrait" r:id="rId35"/>
  <headerFooter>
    <oddFooter>&amp;L_x000D_&amp;1#&amp;"Calibri"&amp;10&amp;K000000 Sensitivity: Public</oddFooter>
  </headerFooter>
  <ignoredErrors>
    <ignoredError sqref="E174:L174 F175" evalError="1"/>
    <ignoredError sqref="G175:L175" evalError="1" formula="1"/>
    <ignoredError sqref="G181:H18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85"/>
  <sheetViews>
    <sheetView showGridLines="0" zoomScale="130" zoomScaleNormal="130" zoomScaleSheetLayoutView="85" workbookViewId="0">
      <selection activeCell="H54" sqref="H54"/>
    </sheetView>
  </sheetViews>
  <sheetFormatPr defaultColWidth="9.140625" defaultRowHeight="17.25" customHeight="1" x14ac:dyDescent="0.2"/>
  <cols>
    <col min="1" max="1" width="16.7109375" style="888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5" t="s">
        <v>116</v>
      </c>
      <c r="C2" s="1145"/>
      <c r="D2" s="1145"/>
      <c r="E2" s="1145"/>
      <c r="F2" s="1145"/>
      <c r="H2" s="966" t="s">
        <v>304</v>
      </c>
    </row>
    <row r="3" spans="1:17" ht="17.25" customHeight="1" thickBot="1" x14ac:dyDescent="0.25">
      <c r="B3" s="165"/>
    </row>
    <row r="4" spans="1:17" ht="30" customHeight="1" thickBot="1" x14ac:dyDescent="0.25">
      <c r="B4" s="1130" t="s">
        <v>1759</v>
      </c>
      <c r="C4" s="1131"/>
      <c r="D4" s="1131"/>
      <c r="E4" s="1131"/>
      <c r="F4" s="1132"/>
      <c r="G4" s="147"/>
      <c r="H4" s="147"/>
      <c r="K4" s="605"/>
      <c r="L4" s="606"/>
      <c r="M4" s="606"/>
      <c r="N4" s="606"/>
      <c r="O4" s="606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5"/>
      <c r="L5" s="606"/>
      <c r="M5" s="606"/>
      <c r="N5" s="607"/>
      <c r="O5" s="607"/>
      <c r="P5" s="146"/>
      <c r="Q5" s="146"/>
    </row>
    <row r="6" spans="1:17" ht="17.25" customHeight="1" x14ac:dyDescent="0.2">
      <c r="B6" s="403"/>
      <c r="C6" s="155"/>
      <c r="D6" s="155"/>
      <c r="E6" s="180"/>
      <c r="F6" s="180"/>
      <c r="G6" s="180"/>
      <c r="H6" s="149"/>
      <c r="K6" s="605"/>
      <c r="L6" s="606"/>
      <c r="M6" s="606"/>
      <c r="N6" s="607"/>
      <c r="O6" s="607"/>
      <c r="P6" s="146"/>
      <c r="Q6" s="146"/>
    </row>
    <row r="7" spans="1:17" ht="50.1" customHeight="1" x14ac:dyDescent="0.2">
      <c r="A7" s="1052"/>
      <c r="B7" s="1135" t="s">
        <v>1760</v>
      </c>
      <c r="C7" s="1136"/>
      <c r="D7" s="1172" t="s">
        <v>306</v>
      </c>
      <c r="E7" s="950" t="s">
        <v>1761</v>
      </c>
      <c r="F7" s="950" t="s">
        <v>1762</v>
      </c>
      <c r="G7" s="950" t="s">
        <v>1763</v>
      </c>
      <c r="H7" s="950" t="s">
        <v>162</v>
      </c>
      <c r="I7" s="950" t="s">
        <v>1764</v>
      </c>
      <c r="J7" s="950" t="s">
        <v>1765</v>
      </c>
      <c r="K7" s="950" t="s">
        <v>296</v>
      </c>
      <c r="L7" s="950" t="s">
        <v>231</v>
      </c>
      <c r="M7" s="331"/>
      <c r="N7" s="887"/>
      <c r="O7" s="146"/>
    </row>
    <row r="8" spans="1:17" ht="20.100000000000001" customHeight="1" x14ac:dyDescent="0.2">
      <c r="A8" s="1052"/>
      <c r="B8" s="953" t="s">
        <v>310</v>
      </c>
      <c r="C8" s="954" t="s">
        <v>311</v>
      </c>
      <c r="D8" s="1173"/>
      <c r="E8" s="949" t="s">
        <v>193</v>
      </c>
      <c r="F8" s="949" t="s">
        <v>154</v>
      </c>
      <c r="G8" s="949" t="s">
        <v>210</v>
      </c>
      <c r="H8" s="949" t="s">
        <v>283</v>
      </c>
      <c r="I8" s="949" t="s">
        <v>182</v>
      </c>
      <c r="J8" s="949" t="s">
        <v>397</v>
      </c>
      <c r="K8" s="949" t="s">
        <v>1766</v>
      </c>
      <c r="L8" s="949" t="s">
        <v>1767</v>
      </c>
      <c r="M8" s="331"/>
      <c r="N8" s="1071" t="s">
        <v>312</v>
      </c>
      <c r="O8" s="1065" t="s">
        <v>398</v>
      </c>
    </row>
    <row r="9" spans="1:17" ht="16.5" hidden="1" customHeight="1" x14ac:dyDescent="0.2">
      <c r="A9" s="1052"/>
      <c r="B9" s="991" t="s">
        <v>1768</v>
      </c>
      <c r="C9" s="992" t="s">
        <v>1769</v>
      </c>
      <c r="D9" s="965">
        <v>45391</v>
      </c>
      <c r="E9" s="1139" t="s">
        <v>344</v>
      </c>
      <c r="F9" s="1140"/>
      <c r="G9" s="1141"/>
      <c r="H9" s="886" t="s">
        <v>344</v>
      </c>
      <c r="I9" s="763">
        <f>D9+19</f>
        <v>45410</v>
      </c>
      <c r="J9" s="763">
        <f>D9+26</f>
        <v>45417</v>
      </c>
      <c r="K9" s="763">
        <f>D9+27</f>
        <v>45418</v>
      </c>
      <c r="L9" s="763">
        <f>D9+29</f>
        <v>45420</v>
      </c>
      <c r="M9" s="763">
        <f>D9+30</f>
        <v>45421</v>
      </c>
      <c r="N9" s="331"/>
      <c r="O9" s="763">
        <v>45385</v>
      </c>
      <c r="P9" s="763">
        <v>45385</v>
      </c>
    </row>
    <row r="10" spans="1:17" ht="16.5" hidden="1" customHeight="1" x14ac:dyDescent="0.2">
      <c r="A10" s="1016" t="s">
        <v>1770</v>
      </c>
      <c r="B10" s="991" t="s">
        <v>1771</v>
      </c>
      <c r="C10" s="992" t="s">
        <v>1772</v>
      </c>
      <c r="D10" s="965">
        <v>45396</v>
      </c>
      <c r="E10" s="763">
        <v>45404</v>
      </c>
      <c r="F10" s="763">
        <v>45402</v>
      </c>
      <c r="G10" s="763">
        <v>45403</v>
      </c>
      <c r="H10" s="763">
        <f>D10+16</f>
        <v>45412</v>
      </c>
      <c r="I10" s="763">
        <f>D10+19</f>
        <v>45415</v>
      </c>
      <c r="J10" s="763">
        <f>D10+26</f>
        <v>45422</v>
      </c>
      <c r="K10" s="763">
        <f>D10+27</f>
        <v>45423</v>
      </c>
      <c r="L10" s="763">
        <f>D10+29</f>
        <v>45425</v>
      </c>
      <c r="M10" s="763">
        <f>D10+30</f>
        <v>45426</v>
      </c>
      <c r="N10" s="331"/>
      <c r="O10" s="763">
        <f t="shared" ref="O10:P29" si="0">O9+7</f>
        <v>45392</v>
      </c>
      <c r="P10" s="763">
        <f t="shared" si="0"/>
        <v>45392</v>
      </c>
    </row>
    <row r="11" spans="1:17" ht="16.5" hidden="1" customHeight="1" x14ac:dyDescent="0.2">
      <c r="A11" s="1052" t="s">
        <v>1773</v>
      </c>
      <c r="B11" s="991" t="s">
        <v>1774</v>
      </c>
      <c r="C11" s="992" t="s">
        <v>1775</v>
      </c>
      <c r="D11" s="965">
        <v>45402</v>
      </c>
      <c r="E11" s="763">
        <v>45411</v>
      </c>
      <c r="F11" s="763">
        <v>45409</v>
      </c>
      <c r="G11" s="763">
        <v>45410</v>
      </c>
      <c r="H11" s="886" t="s">
        <v>344</v>
      </c>
      <c r="I11" s="763">
        <f>D11+19</f>
        <v>45421</v>
      </c>
      <c r="J11" s="763">
        <f>D11+26</f>
        <v>45428</v>
      </c>
      <c r="K11" s="763">
        <f>D11+27</f>
        <v>45429</v>
      </c>
      <c r="L11" s="763">
        <f>D11+29</f>
        <v>45431</v>
      </c>
      <c r="M11" s="763">
        <f>D11+30</f>
        <v>45432</v>
      </c>
      <c r="N11" s="331"/>
      <c r="O11" s="763">
        <f t="shared" si="0"/>
        <v>45399</v>
      </c>
      <c r="P11" s="763">
        <f t="shared" si="0"/>
        <v>45399</v>
      </c>
    </row>
    <row r="12" spans="1:17" ht="16.5" hidden="1" customHeight="1" x14ac:dyDescent="0.2">
      <c r="A12" s="1052" t="s">
        <v>1776</v>
      </c>
      <c r="B12" s="991" t="s">
        <v>1777</v>
      </c>
      <c r="C12" s="992" t="s">
        <v>1778</v>
      </c>
      <c r="D12" s="965">
        <v>45410</v>
      </c>
      <c r="E12" s="763">
        <v>45417</v>
      </c>
      <c r="F12" s="763">
        <v>45415</v>
      </c>
      <c r="G12" s="763">
        <v>45416</v>
      </c>
      <c r="H12" s="763">
        <f>D12+16</f>
        <v>45426</v>
      </c>
      <c r="I12" s="763">
        <f>D12+19</f>
        <v>45429</v>
      </c>
      <c r="J12" s="763">
        <f>D12+26</f>
        <v>45436</v>
      </c>
      <c r="K12" s="763">
        <f>D12+27</f>
        <v>45437</v>
      </c>
      <c r="L12" s="763">
        <f>D12+29</f>
        <v>45439</v>
      </c>
      <c r="M12" s="763">
        <f>D12+30</f>
        <v>45440</v>
      </c>
      <c r="N12" s="331"/>
      <c r="O12" s="763">
        <f t="shared" si="0"/>
        <v>45406</v>
      </c>
      <c r="P12" s="763">
        <f t="shared" si="0"/>
        <v>45406</v>
      </c>
    </row>
    <row r="13" spans="1:17" ht="16.5" hidden="1" customHeight="1" x14ac:dyDescent="0.2">
      <c r="A13" s="1052" t="s">
        <v>1773</v>
      </c>
      <c r="B13" s="991" t="s">
        <v>1779</v>
      </c>
      <c r="C13" s="992" t="s">
        <v>1780</v>
      </c>
      <c r="D13" s="965">
        <v>45416</v>
      </c>
      <c r="E13" s="763">
        <v>45423</v>
      </c>
      <c r="F13" s="763">
        <v>45421</v>
      </c>
      <c r="G13" s="763">
        <v>45422</v>
      </c>
      <c r="H13" s="763">
        <f>D13+16</f>
        <v>45432</v>
      </c>
      <c r="I13" s="763">
        <f>D13+19</f>
        <v>45435</v>
      </c>
      <c r="J13" s="763">
        <f>D13+26</f>
        <v>45442</v>
      </c>
      <c r="K13" s="763">
        <f>D13+27</f>
        <v>45443</v>
      </c>
      <c r="L13" s="763">
        <f>D13+29</f>
        <v>45445</v>
      </c>
      <c r="M13" s="763">
        <f>D13+30</f>
        <v>45446</v>
      </c>
      <c r="N13" s="331"/>
      <c r="O13" s="763">
        <f t="shared" si="0"/>
        <v>45413</v>
      </c>
      <c r="P13" s="763">
        <f t="shared" si="0"/>
        <v>45413</v>
      </c>
    </row>
    <row r="14" spans="1:17" ht="16.5" hidden="1" customHeight="1" x14ac:dyDescent="0.2">
      <c r="A14" s="1052"/>
      <c r="B14" s="1046" t="s">
        <v>1781</v>
      </c>
      <c r="C14" s="992" t="s">
        <v>1782</v>
      </c>
      <c r="D14" s="965">
        <v>45425</v>
      </c>
      <c r="E14" s="886" t="s">
        <v>344</v>
      </c>
      <c r="F14" s="886" t="s">
        <v>344</v>
      </c>
      <c r="G14" s="886" t="s">
        <v>344</v>
      </c>
      <c r="H14" s="763">
        <f>D14+16</f>
        <v>45441</v>
      </c>
      <c r="I14" s="763">
        <f>D14+19</f>
        <v>45444</v>
      </c>
      <c r="J14" s="763">
        <f>D14+26</f>
        <v>45451</v>
      </c>
      <c r="K14" s="763">
        <f>D14+27</f>
        <v>45452</v>
      </c>
      <c r="L14" s="763">
        <f>D14+29</f>
        <v>45454</v>
      </c>
      <c r="M14" s="763">
        <f>D14+30</f>
        <v>45455</v>
      </c>
      <c r="N14" s="331"/>
      <c r="O14" s="763">
        <f t="shared" si="0"/>
        <v>45420</v>
      </c>
      <c r="P14" s="763">
        <f t="shared" si="0"/>
        <v>45420</v>
      </c>
    </row>
    <row r="15" spans="1:17" ht="16.5" hidden="1" customHeight="1" x14ac:dyDescent="0.2">
      <c r="A15" s="1052" t="s">
        <v>1783</v>
      </c>
      <c r="B15" s="991" t="s">
        <v>1768</v>
      </c>
      <c r="C15" s="992" t="s">
        <v>1784</v>
      </c>
      <c r="D15" s="965">
        <v>45434</v>
      </c>
      <c r="E15" s="763">
        <v>45439</v>
      </c>
      <c r="F15" s="763">
        <v>45442</v>
      </c>
      <c r="G15" s="763">
        <v>45440</v>
      </c>
      <c r="H15" s="763">
        <f>D15+16</f>
        <v>45450</v>
      </c>
      <c r="I15" s="763">
        <f>D15+19</f>
        <v>45453</v>
      </c>
      <c r="J15" s="763">
        <f>D15+26</f>
        <v>45460</v>
      </c>
      <c r="K15" s="763">
        <f>D15+27</f>
        <v>45461</v>
      </c>
      <c r="L15" s="763">
        <f>D15+29</f>
        <v>45463</v>
      </c>
      <c r="M15" s="763">
        <f>D15+30</f>
        <v>45464</v>
      </c>
      <c r="N15" s="331"/>
      <c r="O15" s="763">
        <f t="shared" si="0"/>
        <v>45427</v>
      </c>
      <c r="P15" s="763">
        <f t="shared" si="0"/>
        <v>45427</v>
      </c>
    </row>
    <row r="16" spans="1:17" ht="16.5" hidden="1" customHeight="1" x14ac:dyDescent="0.2">
      <c r="A16" s="1016" t="s">
        <v>1771</v>
      </c>
      <c r="B16" s="991" t="s">
        <v>1774</v>
      </c>
      <c r="C16" s="992" t="s">
        <v>1785</v>
      </c>
      <c r="D16" s="965">
        <v>45451</v>
      </c>
      <c r="E16" s="886" t="s">
        <v>344</v>
      </c>
      <c r="F16" s="886" t="s">
        <v>344</v>
      </c>
      <c r="G16" s="886" t="s">
        <v>344</v>
      </c>
      <c r="H16" s="886" t="s">
        <v>344</v>
      </c>
      <c r="I16" s="763">
        <f>D16+19</f>
        <v>45470</v>
      </c>
      <c r="J16" s="763">
        <f>D16+26</f>
        <v>45477</v>
      </c>
      <c r="K16" s="763">
        <f>D16+27</f>
        <v>45478</v>
      </c>
      <c r="L16" s="763">
        <f>D16+29</f>
        <v>45480</v>
      </c>
      <c r="M16" s="763">
        <f>D16+30</f>
        <v>45481</v>
      </c>
      <c r="N16" s="331"/>
      <c r="O16" s="763">
        <f t="shared" si="0"/>
        <v>45434</v>
      </c>
      <c r="P16" s="763">
        <f t="shared" si="0"/>
        <v>45434</v>
      </c>
    </row>
    <row r="17" spans="1:16" ht="16.5" hidden="1" customHeight="1" x14ac:dyDescent="0.2">
      <c r="A17" s="1052" t="s">
        <v>1786</v>
      </c>
      <c r="B17" s="991" t="s">
        <v>1771</v>
      </c>
      <c r="C17" s="992" t="s">
        <v>1787</v>
      </c>
      <c r="D17" s="965">
        <v>45441</v>
      </c>
      <c r="E17" s="763">
        <v>45453</v>
      </c>
      <c r="F17" s="763">
        <v>45450</v>
      </c>
      <c r="G17" s="763">
        <v>45451</v>
      </c>
      <c r="H17" s="763">
        <f>D17+16</f>
        <v>45457</v>
      </c>
      <c r="I17" s="763">
        <f>D17+19</f>
        <v>45460</v>
      </c>
      <c r="J17" s="763">
        <f>D17+26</f>
        <v>45467</v>
      </c>
      <c r="K17" s="763">
        <f>D17+27</f>
        <v>45468</v>
      </c>
      <c r="L17" s="763">
        <f>D17+29</f>
        <v>45470</v>
      </c>
      <c r="M17" s="763">
        <f>D17+30</f>
        <v>45471</v>
      </c>
      <c r="N17" s="331"/>
      <c r="O17" s="763">
        <f t="shared" si="0"/>
        <v>45441</v>
      </c>
      <c r="P17" s="763">
        <f t="shared" si="0"/>
        <v>45441</v>
      </c>
    </row>
    <row r="18" spans="1:16" ht="16.5" hidden="1" customHeight="1" x14ac:dyDescent="0.2">
      <c r="A18" s="1052"/>
      <c r="B18" s="991" t="s">
        <v>1777</v>
      </c>
      <c r="C18" s="992" t="s">
        <v>1788</v>
      </c>
      <c r="D18" s="965">
        <v>45456</v>
      </c>
      <c r="E18" s="886" t="s">
        <v>344</v>
      </c>
      <c r="F18" s="886" t="s">
        <v>344</v>
      </c>
      <c r="G18" s="886" t="s">
        <v>344</v>
      </c>
      <c r="H18" s="763">
        <f>D18+16</f>
        <v>45472</v>
      </c>
      <c r="I18" s="763">
        <f>D18+19</f>
        <v>45475</v>
      </c>
      <c r="J18" s="763">
        <f>D18+26</f>
        <v>45482</v>
      </c>
      <c r="K18" s="763">
        <f>D18+27</f>
        <v>45483</v>
      </c>
      <c r="L18" s="763">
        <f>D18+29</f>
        <v>45485</v>
      </c>
      <c r="M18" s="763">
        <f>D18+30</f>
        <v>45486</v>
      </c>
      <c r="N18" s="331"/>
      <c r="O18" s="763">
        <f t="shared" si="0"/>
        <v>45448</v>
      </c>
      <c r="P18" s="763">
        <f t="shared" si="0"/>
        <v>45448</v>
      </c>
    </row>
    <row r="19" spans="1:16" ht="16.5" hidden="1" customHeight="1" x14ac:dyDescent="0.2">
      <c r="A19" s="1052" t="s">
        <v>1789</v>
      </c>
      <c r="B19" s="991" t="s">
        <v>1779</v>
      </c>
      <c r="C19" s="992" t="s">
        <v>1790</v>
      </c>
      <c r="D19" s="965">
        <v>45462</v>
      </c>
      <c r="E19" s="763">
        <v>45471</v>
      </c>
      <c r="F19" s="763">
        <v>45467</v>
      </c>
      <c r="G19" s="763">
        <v>45470</v>
      </c>
      <c r="H19" s="886" t="s">
        <v>344</v>
      </c>
      <c r="I19" s="763">
        <f>D19+19</f>
        <v>45481</v>
      </c>
      <c r="J19" s="763">
        <f>D19+26</f>
        <v>45488</v>
      </c>
      <c r="K19" s="763">
        <f>D19+27</f>
        <v>45489</v>
      </c>
      <c r="L19" s="763">
        <f>D19+29</f>
        <v>45491</v>
      </c>
      <c r="M19" s="763">
        <f>D19+30</f>
        <v>45492</v>
      </c>
      <c r="N19" s="331"/>
      <c r="O19" s="763">
        <f t="shared" si="0"/>
        <v>45455</v>
      </c>
      <c r="P19" s="763">
        <f t="shared" si="0"/>
        <v>45455</v>
      </c>
    </row>
    <row r="20" spans="1:16" ht="16.5" hidden="1" customHeight="1" x14ac:dyDescent="0.2">
      <c r="A20" s="1052"/>
      <c r="B20" s="991" t="s">
        <v>1781</v>
      </c>
      <c r="C20" s="992" t="s">
        <v>1791</v>
      </c>
      <c r="D20" s="965">
        <v>45465</v>
      </c>
      <c r="E20" s="886" t="s">
        <v>344</v>
      </c>
      <c r="F20" s="886" t="s">
        <v>344</v>
      </c>
      <c r="G20" s="886" t="s">
        <v>344</v>
      </c>
      <c r="H20" s="763">
        <f>D20+16</f>
        <v>45481</v>
      </c>
      <c r="I20" s="763">
        <f>D20+19</f>
        <v>45484</v>
      </c>
      <c r="J20" s="763">
        <f>D20+26</f>
        <v>45491</v>
      </c>
      <c r="K20" s="763">
        <f>D20+27</f>
        <v>45492</v>
      </c>
      <c r="L20" s="763">
        <f>D20+29</f>
        <v>45494</v>
      </c>
      <c r="M20" s="763">
        <f>D20+30</f>
        <v>45495</v>
      </c>
      <c r="N20" s="331"/>
      <c r="O20" s="763">
        <f t="shared" si="0"/>
        <v>45462</v>
      </c>
      <c r="P20" s="763">
        <f t="shared" si="0"/>
        <v>45462</v>
      </c>
    </row>
    <row r="21" spans="1:16" ht="16.5" hidden="1" customHeight="1" x14ac:dyDescent="0.2">
      <c r="A21" s="1052" t="s">
        <v>1792</v>
      </c>
      <c r="B21" s="991" t="s">
        <v>1445</v>
      </c>
      <c r="C21" s="992" t="s">
        <v>1793</v>
      </c>
      <c r="D21" s="965">
        <v>45479</v>
      </c>
      <c r="E21" s="763">
        <v>45486</v>
      </c>
      <c r="F21" s="763">
        <v>45485</v>
      </c>
      <c r="G21" s="763">
        <v>45486</v>
      </c>
      <c r="H21" s="886" t="s">
        <v>344</v>
      </c>
      <c r="I21" s="763">
        <f>D21+19</f>
        <v>45498</v>
      </c>
      <c r="J21" s="763">
        <f>D21+26</f>
        <v>45505</v>
      </c>
      <c r="K21" s="763">
        <f>D21+27</f>
        <v>45506</v>
      </c>
      <c r="L21" s="763">
        <f>D21+29</f>
        <v>45508</v>
      </c>
      <c r="M21" s="763">
        <f>D21+30</f>
        <v>45509</v>
      </c>
      <c r="N21" s="331"/>
      <c r="O21" s="763">
        <f t="shared" si="0"/>
        <v>45469</v>
      </c>
      <c r="P21" s="1021">
        <f>WEEKNUM(O21)</f>
        <v>26</v>
      </c>
    </row>
    <row r="22" spans="1:16" ht="16.5" hidden="1" customHeight="1" x14ac:dyDescent="0.2">
      <c r="A22" s="1016"/>
      <c r="B22" s="991" t="s">
        <v>1774</v>
      </c>
      <c r="C22" s="992" t="s">
        <v>1794</v>
      </c>
      <c r="D22" s="965">
        <v>45491</v>
      </c>
      <c r="E22" s="886" t="s">
        <v>344</v>
      </c>
      <c r="F22" s="886" t="s">
        <v>344</v>
      </c>
      <c r="G22" s="886" t="s">
        <v>344</v>
      </c>
      <c r="H22" s="886" t="s">
        <v>344</v>
      </c>
      <c r="I22" s="763">
        <f>D22+19</f>
        <v>45510</v>
      </c>
      <c r="J22" s="763">
        <f>D22+26</f>
        <v>45517</v>
      </c>
      <c r="K22" s="763">
        <f>D22+27</f>
        <v>45518</v>
      </c>
      <c r="L22" s="763">
        <f>D22+29</f>
        <v>45520</v>
      </c>
      <c r="M22" s="763">
        <f>D22+30</f>
        <v>45521</v>
      </c>
      <c r="N22" s="331"/>
      <c r="O22" s="763">
        <f t="shared" si="0"/>
        <v>45476</v>
      </c>
      <c r="P22" s="1021">
        <f t="shared" ref="P22:P29" si="1">WEEKNUM(O22)</f>
        <v>27</v>
      </c>
    </row>
    <row r="23" spans="1:16" ht="16.5" hidden="1" customHeight="1" x14ac:dyDescent="0.2">
      <c r="A23" s="1052" t="s">
        <v>1795</v>
      </c>
      <c r="B23" s="991" t="s">
        <v>1768</v>
      </c>
      <c r="C23" s="992" t="s">
        <v>1796</v>
      </c>
      <c r="D23" s="965">
        <v>45480</v>
      </c>
      <c r="E23" s="763">
        <f t="shared" ref="E23" si="2">D23+6</f>
        <v>45486</v>
      </c>
      <c r="F23" s="763">
        <f t="shared" ref="F23" si="3">D23+9</f>
        <v>45489</v>
      </c>
      <c r="G23" s="763">
        <f t="shared" ref="G23" si="4">D23+10</f>
        <v>45490</v>
      </c>
      <c r="H23" s="763">
        <f>D23+16</f>
        <v>45496</v>
      </c>
      <c r="I23" s="763">
        <f>D23+19</f>
        <v>45499</v>
      </c>
      <c r="J23" s="763">
        <f>D23+26</f>
        <v>45506</v>
      </c>
      <c r="K23" s="763">
        <f>D23+27</f>
        <v>45507</v>
      </c>
      <c r="L23" s="763">
        <f>D23+29</f>
        <v>45509</v>
      </c>
      <c r="M23" s="763">
        <f>D23+30</f>
        <v>45510</v>
      </c>
      <c r="N23" s="331"/>
      <c r="O23" s="763">
        <f t="shared" si="0"/>
        <v>45483</v>
      </c>
      <c r="P23" s="1021">
        <f t="shared" si="1"/>
        <v>28</v>
      </c>
    </row>
    <row r="24" spans="1:16" ht="16.5" hidden="1" customHeight="1" x14ac:dyDescent="0.2">
      <c r="A24" s="1052"/>
      <c r="B24" s="991" t="s">
        <v>1777</v>
      </c>
      <c r="C24" s="992" t="s">
        <v>1797</v>
      </c>
      <c r="D24" s="965">
        <v>45495</v>
      </c>
      <c r="E24" s="763">
        <f t="shared" ref="E24" si="5">D24+6</f>
        <v>45501</v>
      </c>
      <c r="F24" s="763">
        <f t="shared" ref="F24" si="6">D24+9</f>
        <v>45504</v>
      </c>
      <c r="G24" s="763">
        <f t="shared" ref="G24" si="7">D24+10</f>
        <v>45505</v>
      </c>
      <c r="H24" s="886" t="s">
        <v>344</v>
      </c>
      <c r="I24" s="763">
        <f>D24+19</f>
        <v>45514</v>
      </c>
      <c r="J24" s="763">
        <f>D24+26</f>
        <v>45521</v>
      </c>
      <c r="K24" s="763">
        <f>D24+27</f>
        <v>45522</v>
      </c>
      <c r="L24" s="763">
        <f>D24+29</f>
        <v>45524</v>
      </c>
      <c r="M24" s="763">
        <f>D24+30</f>
        <v>45525</v>
      </c>
      <c r="N24" s="331"/>
      <c r="O24" s="763">
        <f t="shared" si="0"/>
        <v>45490</v>
      </c>
      <c r="P24" s="1021">
        <f t="shared" si="1"/>
        <v>29</v>
      </c>
    </row>
    <row r="25" spans="1:16" ht="16.5" hidden="1" customHeight="1" x14ac:dyDescent="0.2">
      <c r="A25" s="1052"/>
      <c r="B25" s="991" t="s">
        <v>1779</v>
      </c>
      <c r="C25" s="992" t="s">
        <v>1798</v>
      </c>
      <c r="D25" s="965">
        <v>45505</v>
      </c>
      <c r="E25" s="886" t="s">
        <v>344</v>
      </c>
      <c r="F25" s="886" t="s">
        <v>344</v>
      </c>
      <c r="G25" s="886" t="s">
        <v>344</v>
      </c>
      <c r="H25" s="763">
        <f>D25+16</f>
        <v>45521</v>
      </c>
      <c r="I25" s="763">
        <f>D25+19</f>
        <v>45524</v>
      </c>
      <c r="J25" s="763">
        <f>D25+26</f>
        <v>45531</v>
      </c>
      <c r="K25" s="763">
        <f>D25+27</f>
        <v>45532</v>
      </c>
      <c r="L25" s="763">
        <f>D25+29</f>
        <v>45534</v>
      </c>
      <c r="M25" s="763">
        <f>D25+30</f>
        <v>45535</v>
      </c>
      <c r="N25" s="331"/>
      <c r="O25" s="763">
        <f t="shared" si="0"/>
        <v>45497</v>
      </c>
      <c r="P25" s="1021">
        <f t="shared" si="1"/>
        <v>30</v>
      </c>
    </row>
    <row r="26" spans="1:16" ht="16.5" hidden="1" customHeight="1" x14ac:dyDescent="0.2">
      <c r="A26" s="1052"/>
      <c r="B26" s="991" t="s">
        <v>1799</v>
      </c>
      <c r="C26" s="992" t="s">
        <v>1800</v>
      </c>
      <c r="D26" s="965">
        <v>45510</v>
      </c>
      <c r="E26" s="763">
        <f t="shared" ref="E26" si="8">D26+6</f>
        <v>45516</v>
      </c>
      <c r="F26" s="763">
        <f t="shared" ref="F26" si="9">D26+9</f>
        <v>45519</v>
      </c>
      <c r="G26" s="763">
        <f t="shared" ref="G26" si="10">D26+10</f>
        <v>45520</v>
      </c>
      <c r="H26" s="886" t="s">
        <v>344</v>
      </c>
      <c r="I26" s="763">
        <f>D26+19</f>
        <v>45529</v>
      </c>
      <c r="J26" s="763">
        <f>D26+26</f>
        <v>45536</v>
      </c>
      <c r="K26" s="763">
        <f>D26+27</f>
        <v>45537</v>
      </c>
      <c r="L26" s="763">
        <f>D26+29</f>
        <v>45539</v>
      </c>
      <c r="M26" s="763">
        <f>D26+30</f>
        <v>45540</v>
      </c>
      <c r="N26" s="331"/>
      <c r="O26" s="763">
        <f t="shared" si="0"/>
        <v>45504</v>
      </c>
      <c r="P26" s="1021">
        <f t="shared" si="1"/>
        <v>31</v>
      </c>
    </row>
    <row r="27" spans="1:16" ht="20.100000000000001" hidden="1" customHeight="1" x14ac:dyDescent="0.2">
      <c r="A27" s="1052" t="s">
        <v>1768</v>
      </c>
      <c r="B27" s="991" t="s">
        <v>1445</v>
      </c>
      <c r="C27" s="992" t="s">
        <v>1801</v>
      </c>
      <c r="D27" s="965">
        <v>45516</v>
      </c>
      <c r="E27" s="763">
        <f t="shared" ref="E27" si="11">D27+6</f>
        <v>45522</v>
      </c>
      <c r="F27" s="763">
        <f t="shared" ref="F27" si="12">D27+9</f>
        <v>45525</v>
      </c>
      <c r="G27" s="763">
        <f t="shared" ref="G27" si="13">D27+10</f>
        <v>45526</v>
      </c>
      <c r="H27" s="763">
        <f>D27+16</f>
        <v>45532</v>
      </c>
      <c r="I27" s="763">
        <f>D27+19</f>
        <v>45535</v>
      </c>
      <c r="J27" s="763">
        <f>D27+26</f>
        <v>45542</v>
      </c>
      <c r="K27" s="763">
        <f>D27+27</f>
        <v>45543</v>
      </c>
      <c r="L27" s="763">
        <f>D27+29</f>
        <v>45545</v>
      </c>
      <c r="M27" s="763">
        <f>D27+30</f>
        <v>45546</v>
      </c>
      <c r="N27" s="331"/>
      <c r="O27" s="763">
        <f t="shared" si="0"/>
        <v>45511</v>
      </c>
      <c r="P27" s="1021">
        <f t="shared" si="1"/>
        <v>32</v>
      </c>
    </row>
    <row r="28" spans="1:16" ht="20.100000000000001" hidden="1" customHeight="1" x14ac:dyDescent="0.2">
      <c r="A28" s="1016"/>
      <c r="B28" s="991" t="s">
        <v>1774</v>
      </c>
      <c r="C28" s="992" t="s">
        <v>1802</v>
      </c>
      <c r="D28" s="965">
        <v>45525</v>
      </c>
      <c r="E28" s="886" t="s">
        <v>344</v>
      </c>
      <c r="F28" s="886" t="s">
        <v>344</v>
      </c>
      <c r="G28" s="886" t="s">
        <v>344</v>
      </c>
      <c r="H28" s="763">
        <f>D28+16</f>
        <v>45541</v>
      </c>
      <c r="I28" s="763">
        <f>D28+19</f>
        <v>45544</v>
      </c>
      <c r="J28" s="763">
        <f>D28+26</f>
        <v>45551</v>
      </c>
      <c r="K28" s="763">
        <f>D28+27</f>
        <v>45552</v>
      </c>
      <c r="L28" s="763">
        <f>D28+29</f>
        <v>45554</v>
      </c>
      <c r="M28" s="763">
        <f>D28+30</f>
        <v>45555</v>
      </c>
      <c r="N28" s="331"/>
      <c r="O28" s="763">
        <f t="shared" si="0"/>
        <v>45518</v>
      </c>
      <c r="P28" s="1021">
        <f t="shared" si="1"/>
        <v>33</v>
      </c>
    </row>
    <row r="29" spans="1:16" ht="20.100000000000001" hidden="1" customHeight="1" x14ac:dyDescent="0.2">
      <c r="A29" s="1052" t="s">
        <v>1771</v>
      </c>
      <c r="B29" s="991" t="s">
        <v>1768</v>
      </c>
      <c r="C29" s="992" t="s">
        <v>1803</v>
      </c>
      <c r="D29" s="965">
        <v>45528</v>
      </c>
      <c r="E29" s="763">
        <f t="shared" ref="E29:E33" si="14">D29+6</f>
        <v>45534</v>
      </c>
      <c r="F29" s="763">
        <f t="shared" ref="F29:F34" si="15">D29+9</f>
        <v>45537</v>
      </c>
      <c r="G29" s="763">
        <f t="shared" ref="G29:G34" si="16">D29+10</f>
        <v>45538</v>
      </c>
      <c r="H29" s="886" t="s">
        <v>344</v>
      </c>
      <c r="I29" s="763">
        <f>D29+19</f>
        <v>45547</v>
      </c>
      <c r="J29" s="763">
        <f>D29+26</f>
        <v>45554</v>
      </c>
      <c r="K29" s="763">
        <f>D29+27</f>
        <v>45555</v>
      </c>
      <c r="L29" s="763">
        <f>D29+29</f>
        <v>45557</v>
      </c>
      <c r="M29" s="763">
        <f>D29+30</f>
        <v>45558</v>
      </c>
      <c r="N29" s="331"/>
      <c r="O29" s="763">
        <f t="shared" si="0"/>
        <v>45525</v>
      </c>
      <c r="P29" s="1021">
        <f t="shared" si="1"/>
        <v>34</v>
      </c>
    </row>
    <row r="30" spans="1:16" ht="20.100000000000001" hidden="1" customHeight="1" x14ac:dyDescent="0.2">
      <c r="A30" s="1052"/>
      <c r="B30" s="991" t="s">
        <v>1777</v>
      </c>
      <c r="C30" s="992" t="s">
        <v>1804</v>
      </c>
      <c r="D30" s="965">
        <v>45535</v>
      </c>
      <c r="E30" s="886" t="s">
        <v>344</v>
      </c>
      <c r="F30" s="886" t="s">
        <v>344</v>
      </c>
      <c r="G30" s="886" t="s">
        <v>344</v>
      </c>
      <c r="H30" s="763">
        <f>D30+16</f>
        <v>45551</v>
      </c>
      <c r="I30" s="763">
        <f>D30+19</f>
        <v>45554</v>
      </c>
      <c r="J30" s="763">
        <f>D30+26</f>
        <v>45561</v>
      </c>
      <c r="K30" s="763">
        <f>D30+27</f>
        <v>45562</v>
      </c>
      <c r="L30" s="763">
        <f>D30+29</f>
        <v>45564</v>
      </c>
      <c r="M30" s="763">
        <f>D30+30</f>
        <v>45565</v>
      </c>
      <c r="N30" s="331"/>
      <c r="O30" s="763">
        <f t="shared" ref="O30" si="17">O29+7</f>
        <v>45532</v>
      </c>
      <c r="P30" s="1021">
        <f t="shared" ref="P30:P35" si="18">WEEKNUM(O30)</f>
        <v>35</v>
      </c>
    </row>
    <row r="31" spans="1:16" ht="20.100000000000001" hidden="1" customHeight="1" x14ac:dyDescent="0.2">
      <c r="A31" s="1052"/>
      <c r="B31" s="991" t="s">
        <v>1779</v>
      </c>
      <c r="C31" s="992" t="s">
        <v>1805</v>
      </c>
      <c r="D31" s="965">
        <v>45552</v>
      </c>
      <c r="E31" s="763">
        <f t="shared" si="14"/>
        <v>45558</v>
      </c>
      <c r="F31" s="763">
        <f>D31+9</f>
        <v>45561</v>
      </c>
      <c r="G31" s="763">
        <f t="shared" si="16"/>
        <v>45562</v>
      </c>
      <c r="H31" s="886" t="s">
        <v>344</v>
      </c>
      <c r="I31" s="763">
        <f>D31+19</f>
        <v>45571</v>
      </c>
      <c r="J31" s="763">
        <f>D31+26</f>
        <v>45578</v>
      </c>
      <c r="K31" s="763">
        <f>D31+27</f>
        <v>45579</v>
      </c>
      <c r="L31" s="763">
        <f>D31+29</f>
        <v>45581</v>
      </c>
      <c r="M31" s="763">
        <f>D31+30</f>
        <v>45582</v>
      </c>
      <c r="N31" s="331"/>
      <c r="O31" s="763">
        <f t="shared" ref="O31" si="19">O30+7</f>
        <v>45539</v>
      </c>
      <c r="P31" s="1021">
        <f t="shared" si="18"/>
        <v>36</v>
      </c>
    </row>
    <row r="32" spans="1:16" ht="20.100000000000001" hidden="1" customHeight="1" x14ac:dyDescent="0.2">
      <c r="A32" s="1052"/>
      <c r="B32" s="991" t="s">
        <v>1799</v>
      </c>
      <c r="C32" s="992" t="s">
        <v>1806</v>
      </c>
      <c r="D32" s="965">
        <v>45557</v>
      </c>
      <c r="E32" s="886" t="s">
        <v>344</v>
      </c>
      <c r="F32" s="886" t="s">
        <v>344</v>
      </c>
      <c r="G32" s="886" t="s">
        <v>344</v>
      </c>
      <c r="H32" s="763">
        <v>45561</v>
      </c>
      <c r="I32" s="763">
        <v>45564</v>
      </c>
      <c r="J32" s="763">
        <v>45571</v>
      </c>
      <c r="K32" s="763">
        <v>45572</v>
      </c>
      <c r="L32" s="763">
        <v>45574</v>
      </c>
      <c r="M32" s="763">
        <v>45575</v>
      </c>
      <c r="N32" s="331"/>
      <c r="O32" s="763">
        <f t="shared" ref="O32" si="20">O31+7</f>
        <v>45546</v>
      </c>
      <c r="P32" s="1021">
        <f t="shared" si="18"/>
        <v>37</v>
      </c>
    </row>
    <row r="33" spans="1:16" ht="20.100000000000001" hidden="1" customHeight="1" x14ac:dyDescent="0.2">
      <c r="A33" s="1052" t="s">
        <v>1807</v>
      </c>
      <c r="B33" s="991" t="s">
        <v>1808</v>
      </c>
      <c r="C33" s="992" t="s">
        <v>1809</v>
      </c>
      <c r="D33" s="965">
        <v>45557</v>
      </c>
      <c r="E33" s="763">
        <f t="shared" si="14"/>
        <v>45563</v>
      </c>
      <c r="F33" s="763">
        <f t="shared" si="15"/>
        <v>45566</v>
      </c>
      <c r="G33" s="763">
        <f t="shared" si="16"/>
        <v>45567</v>
      </c>
      <c r="H33" s="886" t="s">
        <v>344</v>
      </c>
      <c r="I33" s="763">
        <f>D33+19</f>
        <v>45576</v>
      </c>
      <c r="J33" s="763">
        <f>D33+26</f>
        <v>45583</v>
      </c>
      <c r="K33" s="763">
        <f>D33+27</f>
        <v>45584</v>
      </c>
      <c r="L33" s="763">
        <f>D33+29</f>
        <v>45586</v>
      </c>
      <c r="M33" s="763">
        <f>D33+30</f>
        <v>45587</v>
      </c>
      <c r="N33" s="331"/>
      <c r="O33" s="763">
        <f t="shared" ref="O33:O34" si="21">O32+7</f>
        <v>45553</v>
      </c>
      <c r="P33" s="1021">
        <f t="shared" si="18"/>
        <v>38</v>
      </c>
    </row>
    <row r="34" spans="1:16" ht="20.100000000000001" hidden="1" customHeight="1" x14ac:dyDescent="0.2">
      <c r="A34" s="1016"/>
      <c r="B34" s="991" t="s">
        <v>1774</v>
      </c>
      <c r="C34" s="992" t="s">
        <v>1810</v>
      </c>
      <c r="D34" s="965">
        <v>45564</v>
      </c>
      <c r="E34" s="886" t="s">
        <v>344</v>
      </c>
      <c r="F34" s="763">
        <f t="shared" si="15"/>
        <v>45573</v>
      </c>
      <c r="G34" s="763">
        <f t="shared" si="16"/>
        <v>45574</v>
      </c>
      <c r="H34" s="886" t="s">
        <v>344</v>
      </c>
      <c r="I34" s="763">
        <f>D34+19</f>
        <v>45583</v>
      </c>
      <c r="J34" s="763">
        <f>D34+26</f>
        <v>45590</v>
      </c>
      <c r="K34" s="763">
        <f>D34+27</f>
        <v>45591</v>
      </c>
      <c r="L34" s="763">
        <f>D34+29</f>
        <v>45593</v>
      </c>
      <c r="M34" s="763">
        <f>D34+30</f>
        <v>45594</v>
      </c>
      <c r="N34" s="331"/>
      <c r="O34" s="763">
        <f t="shared" si="21"/>
        <v>45560</v>
      </c>
      <c r="P34" s="1021">
        <f t="shared" si="18"/>
        <v>39</v>
      </c>
    </row>
    <row r="35" spans="1:16" ht="20.100000000000001" hidden="1" customHeight="1" x14ac:dyDescent="0.2">
      <c r="A35" s="1052"/>
      <c r="B35" s="991" t="s">
        <v>1768</v>
      </c>
      <c r="C35" s="992" t="s">
        <v>1811</v>
      </c>
      <c r="D35" s="965">
        <v>45568</v>
      </c>
      <c r="E35" s="763">
        <f t="shared" ref="E35:E36" si="22">D35+6</f>
        <v>45574</v>
      </c>
      <c r="F35" s="763">
        <f t="shared" ref="F35:F36" si="23">D35+9</f>
        <v>45577</v>
      </c>
      <c r="G35" s="763">
        <f t="shared" ref="G35:G36" si="24">D35+10</f>
        <v>45578</v>
      </c>
      <c r="H35" s="763">
        <f>D35+16</f>
        <v>45584</v>
      </c>
      <c r="I35" s="763">
        <f>D35+19</f>
        <v>45587</v>
      </c>
      <c r="J35" s="763">
        <f>D35+26</f>
        <v>45594</v>
      </c>
      <c r="K35" s="763">
        <f>D35+27</f>
        <v>45595</v>
      </c>
      <c r="L35" s="763">
        <f>D35+29</f>
        <v>45597</v>
      </c>
      <c r="M35" s="763">
        <f>D35+30</f>
        <v>45598</v>
      </c>
      <c r="N35" s="331"/>
      <c r="O35" s="763">
        <f t="shared" ref="O35:O43" si="25">O34+7</f>
        <v>45567</v>
      </c>
      <c r="P35" s="1021">
        <f t="shared" si="18"/>
        <v>40</v>
      </c>
    </row>
    <row r="36" spans="1:16" ht="20.100000000000001" hidden="1" customHeight="1" x14ac:dyDescent="0.2">
      <c r="A36" s="1052"/>
      <c r="B36" s="991" t="s">
        <v>1777</v>
      </c>
      <c r="C36" s="992" t="s">
        <v>1812</v>
      </c>
      <c r="D36" s="965">
        <v>45574</v>
      </c>
      <c r="E36" s="763">
        <f t="shared" si="22"/>
        <v>45580</v>
      </c>
      <c r="F36" s="763">
        <f t="shared" si="23"/>
        <v>45583</v>
      </c>
      <c r="G36" s="763">
        <f t="shared" si="24"/>
        <v>45584</v>
      </c>
      <c r="H36" s="763">
        <f>D36+16</f>
        <v>45590</v>
      </c>
      <c r="I36" s="763">
        <f>D36+19</f>
        <v>45593</v>
      </c>
      <c r="J36" s="763">
        <f>D36+26</f>
        <v>45600</v>
      </c>
      <c r="K36" s="763">
        <f>D36+27</f>
        <v>45601</v>
      </c>
      <c r="L36" s="763">
        <f>D36+29</f>
        <v>45603</v>
      </c>
      <c r="M36" s="763">
        <f>D36+30</f>
        <v>45604</v>
      </c>
      <c r="N36" s="331"/>
      <c r="O36" s="763">
        <f t="shared" si="25"/>
        <v>45574</v>
      </c>
      <c r="P36" s="1021">
        <f t="shared" ref="P36:P41" si="26">WEEKNUM(O36)</f>
        <v>41</v>
      </c>
    </row>
    <row r="37" spans="1:16" ht="20.100000000000001" hidden="1" customHeight="1" x14ac:dyDescent="0.2">
      <c r="A37" s="1052"/>
      <c r="B37" s="991" t="s">
        <v>1779</v>
      </c>
      <c r="C37" s="992" t="s">
        <v>1813</v>
      </c>
      <c r="D37" s="965">
        <v>45598</v>
      </c>
      <c r="E37" s="1139" t="s">
        <v>344</v>
      </c>
      <c r="F37" s="1140"/>
      <c r="G37" s="1141"/>
      <c r="H37" s="763">
        <f>D37+16</f>
        <v>45614</v>
      </c>
      <c r="I37" s="763">
        <f>D37+19</f>
        <v>45617</v>
      </c>
      <c r="J37" s="763">
        <f>D37+26</f>
        <v>45624</v>
      </c>
      <c r="K37" s="763">
        <f>D37+27</f>
        <v>45625</v>
      </c>
      <c r="L37" s="763">
        <f>D37+29</f>
        <v>45627</v>
      </c>
      <c r="M37" s="763">
        <f>D37+30</f>
        <v>45628</v>
      </c>
      <c r="N37" s="331"/>
      <c r="O37" s="763">
        <f t="shared" si="25"/>
        <v>45581</v>
      </c>
      <c r="P37" s="1021">
        <f t="shared" si="26"/>
        <v>42</v>
      </c>
    </row>
    <row r="38" spans="1:16" ht="20.100000000000001" hidden="1" customHeight="1" x14ac:dyDescent="0.2">
      <c r="A38" s="1052" t="s">
        <v>1814</v>
      </c>
      <c r="B38" s="991" t="s">
        <v>1815</v>
      </c>
      <c r="C38" s="992" t="s">
        <v>1816</v>
      </c>
      <c r="D38" s="965">
        <v>45587</v>
      </c>
      <c r="E38" s="763">
        <f t="shared" ref="E38" si="27">D38+6</f>
        <v>45593</v>
      </c>
      <c r="F38" s="763">
        <f t="shared" ref="F38" si="28">D38+9</f>
        <v>45596</v>
      </c>
      <c r="G38" s="763">
        <f t="shared" ref="G38" si="29">D38+10</f>
        <v>45597</v>
      </c>
      <c r="H38" s="763">
        <f>D38+16</f>
        <v>45603</v>
      </c>
      <c r="I38" s="763">
        <f>D38+19</f>
        <v>45606</v>
      </c>
      <c r="J38" s="763">
        <f>D38+26</f>
        <v>45613</v>
      </c>
      <c r="K38" s="763">
        <f>D38+27</f>
        <v>45614</v>
      </c>
      <c r="L38" s="763">
        <f>D38+29</f>
        <v>45616</v>
      </c>
      <c r="M38" s="763">
        <f>D38+30</f>
        <v>45617</v>
      </c>
      <c r="N38" s="331"/>
      <c r="O38" s="763">
        <f t="shared" si="25"/>
        <v>45588</v>
      </c>
      <c r="P38" s="1021">
        <f t="shared" si="26"/>
        <v>43</v>
      </c>
    </row>
    <row r="39" spans="1:16" ht="20.100000000000001" hidden="1" customHeight="1" x14ac:dyDescent="0.2">
      <c r="A39" s="1052"/>
      <c r="B39" s="991" t="s">
        <v>1808</v>
      </c>
      <c r="C39" s="992" t="s">
        <v>1817</v>
      </c>
      <c r="D39" s="965">
        <v>45599</v>
      </c>
      <c r="E39" s="763">
        <f t="shared" ref="E39:E43" si="30">D39+6</f>
        <v>45605</v>
      </c>
      <c r="F39" s="763">
        <f t="shared" ref="F39:F40" si="31">D39+9</f>
        <v>45608</v>
      </c>
      <c r="G39" s="763">
        <f t="shared" ref="G39:G40" si="32">D39+10</f>
        <v>45609</v>
      </c>
      <c r="H39" s="886" t="s">
        <v>344</v>
      </c>
      <c r="I39" s="763">
        <f>D39+19</f>
        <v>45618</v>
      </c>
      <c r="J39" s="763">
        <f>D39+26</f>
        <v>45625</v>
      </c>
      <c r="K39" s="763">
        <f>D39+27</f>
        <v>45626</v>
      </c>
      <c r="L39" s="763">
        <f>D39+29</f>
        <v>45628</v>
      </c>
      <c r="M39" s="763">
        <f>D39+30</f>
        <v>45629</v>
      </c>
      <c r="N39" s="331"/>
      <c r="O39" s="763">
        <f t="shared" si="25"/>
        <v>45595</v>
      </c>
      <c r="P39" s="1021">
        <f t="shared" si="26"/>
        <v>44</v>
      </c>
    </row>
    <row r="40" spans="1:16" ht="20.100000000000001" hidden="1" customHeight="1" x14ac:dyDescent="0.2">
      <c r="A40" s="1016"/>
      <c r="B40" s="991" t="s">
        <v>1774</v>
      </c>
      <c r="C40" s="992" t="s">
        <v>1818</v>
      </c>
      <c r="D40" s="965">
        <v>45612</v>
      </c>
      <c r="E40" s="763">
        <f t="shared" si="30"/>
        <v>45618</v>
      </c>
      <c r="F40" s="763">
        <f t="shared" si="31"/>
        <v>45621</v>
      </c>
      <c r="G40" s="763">
        <f t="shared" si="32"/>
        <v>45622</v>
      </c>
      <c r="H40" s="886" t="s">
        <v>344</v>
      </c>
      <c r="I40" s="763">
        <f>D40+19</f>
        <v>45631</v>
      </c>
      <c r="J40" s="763">
        <f>D40+26</f>
        <v>45638</v>
      </c>
      <c r="K40" s="763">
        <f>D40+27</f>
        <v>45639</v>
      </c>
      <c r="L40" s="763">
        <f>D40+29</f>
        <v>45641</v>
      </c>
      <c r="M40" s="763">
        <f>D40+30</f>
        <v>45642</v>
      </c>
      <c r="N40" s="331"/>
      <c r="O40" s="763">
        <f t="shared" si="25"/>
        <v>45602</v>
      </c>
      <c r="P40" s="1021">
        <f t="shared" si="26"/>
        <v>45</v>
      </c>
    </row>
    <row r="41" spans="1:16" ht="20.100000000000001" hidden="1" customHeight="1" x14ac:dyDescent="0.2">
      <c r="A41" s="1052"/>
      <c r="B41" s="991" t="s">
        <v>1768</v>
      </c>
      <c r="C41" s="992" t="s">
        <v>1819</v>
      </c>
      <c r="D41" s="965">
        <v>45623</v>
      </c>
      <c r="E41" s="886" t="s">
        <v>344</v>
      </c>
      <c r="F41" s="886" t="s">
        <v>344</v>
      </c>
      <c r="G41" s="1110" t="s">
        <v>344</v>
      </c>
      <c r="H41" s="763">
        <v>45629</v>
      </c>
      <c r="I41" s="763">
        <v>45632</v>
      </c>
      <c r="J41" s="763">
        <v>45639</v>
      </c>
      <c r="K41" s="763">
        <f>D41+27</f>
        <v>45650</v>
      </c>
      <c r="L41" s="763">
        <f>D41+29</f>
        <v>45652</v>
      </c>
      <c r="M41" s="763">
        <f>D41+30</f>
        <v>45653</v>
      </c>
      <c r="N41" s="331"/>
      <c r="O41" s="763">
        <f t="shared" si="25"/>
        <v>45609</v>
      </c>
      <c r="P41" s="1021">
        <f t="shared" si="26"/>
        <v>46</v>
      </c>
    </row>
    <row r="42" spans="1:16" ht="20.100000000000001" hidden="1" customHeight="1" x14ac:dyDescent="0.2">
      <c r="A42" s="1052" t="s">
        <v>1820</v>
      </c>
      <c r="B42" s="991" t="s">
        <v>1777</v>
      </c>
      <c r="C42" s="992" t="s">
        <v>1821</v>
      </c>
      <c r="D42" s="965">
        <v>45619</v>
      </c>
      <c r="E42" s="763">
        <v>45632</v>
      </c>
      <c r="F42" s="763">
        <v>45622</v>
      </c>
      <c r="G42" s="1110" t="s">
        <v>344</v>
      </c>
      <c r="H42" s="886" t="s">
        <v>344</v>
      </c>
      <c r="I42" s="763">
        <v>45638</v>
      </c>
      <c r="J42" s="763">
        <v>45641</v>
      </c>
      <c r="K42" s="763">
        <v>45642</v>
      </c>
      <c r="L42" s="763">
        <v>45644</v>
      </c>
      <c r="M42" s="763">
        <v>45645</v>
      </c>
      <c r="N42" s="331"/>
      <c r="O42" s="763">
        <f t="shared" si="25"/>
        <v>45616</v>
      </c>
      <c r="P42" s="1021">
        <f t="shared" ref="P42:P43" si="33">WEEKNUM(O42)</f>
        <v>47</v>
      </c>
    </row>
    <row r="43" spans="1:16" ht="20.100000000000001" hidden="1" customHeight="1" x14ac:dyDescent="0.2">
      <c r="A43" s="1052"/>
      <c r="B43" s="991" t="s">
        <v>1779</v>
      </c>
      <c r="C43" s="992" t="s">
        <v>1822</v>
      </c>
      <c r="D43" s="965">
        <v>45635</v>
      </c>
      <c r="E43" s="763">
        <f t="shared" si="30"/>
        <v>45641</v>
      </c>
      <c r="F43" s="886" t="s">
        <v>344</v>
      </c>
      <c r="G43" s="1110" t="s">
        <v>344</v>
      </c>
      <c r="H43" s="886" t="s">
        <v>344</v>
      </c>
      <c r="I43" s="763">
        <f>D43+19</f>
        <v>45654</v>
      </c>
      <c r="J43" s="763">
        <f>D43+26</f>
        <v>45661</v>
      </c>
      <c r="K43" s="763">
        <f>D43+27</f>
        <v>45662</v>
      </c>
      <c r="L43" s="886" t="s">
        <v>344</v>
      </c>
      <c r="M43" s="886" t="s">
        <v>344</v>
      </c>
      <c r="N43" s="331"/>
      <c r="O43" s="763">
        <f t="shared" si="25"/>
        <v>45623</v>
      </c>
      <c r="P43" s="1021">
        <f t="shared" si="33"/>
        <v>48</v>
      </c>
    </row>
    <row r="44" spans="1:16" ht="20.100000000000001" hidden="1" customHeight="1" x14ac:dyDescent="0.2">
      <c r="A44" s="1052" t="s">
        <v>1815</v>
      </c>
      <c r="B44" s="991" t="s">
        <v>1823</v>
      </c>
      <c r="C44" s="992" t="s">
        <v>1824</v>
      </c>
      <c r="D44" s="965">
        <v>45631</v>
      </c>
      <c r="E44" s="886" t="s">
        <v>344</v>
      </c>
      <c r="F44" s="763">
        <f>D44+9</f>
        <v>45640</v>
      </c>
      <c r="G44" s="1110" t="s">
        <v>344</v>
      </c>
      <c r="H44" s="763">
        <f>D44+16</f>
        <v>45647</v>
      </c>
      <c r="I44" s="805"/>
      <c r="J44" s="805"/>
      <c r="K44" s="805"/>
      <c r="L44" s="805"/>
      <c r="M44" s="805"/>
      <c r="N44" s="331"/>
      <c r="O44" s="763">
        <f>O43+7</f>
        <v>45630</v>
      </c>
      <c r="P44" s="1021">
        <f>WEEKNUM(O44)</f>
        <v>49</v>
      </c>
    </row>
    <row r="45" spans="1:16" ht="20.100000000000001" hidden="1" customHeight="1" x14ac:dyDescent="0.2">
      <c r="A45" s="1052"/>
      <c r="B45" s="991" t="s">
        <v>1808</v>
      </c>
      <c r="C45" s="992" t="s">
        <v>1825</v>
      </c>
      <c r="D45" s="965">
        <v>45645</v>
      </c>
      <c r="E45" s="763">
        <f>D45+6</f>
        <v>45651</v>
      </c>
      <c r="F45" s="763">
        <f>D45+9</f>
        <v>45654</v>
      </c>
      <c r="G45" s="763">
        <f>D45+14</f>
        <v>45659</v>
      </c>
      <c r="H45" s="763">
        <f>D45+19</f>
        <v>45664</v>
      </c>
      <c r="I45" s="763">
        <f>D45+26</f>
        <v>45671</v>
      </c>
      <c r="J45" s="763">
        <f>D45+27</f>
        <v>45672</v>
      </c>
      <c r="K45" s="763">
        <f>D45+29</f>
        <v>45674</v>
      </c>
      <c r="L45" s="763">
        <f>D45+30</f>
        <v>45675</v>
      </c>
      <c r="M45" s="331"/>
      <c r="N45" s="763">
        <f>O44+7</f>
        <v>45637</v>
      </c>
      <c r="O45" s="1021">
        <f>WEEKNUM(N45)</f>
        <v>50</v>
      </c>
    </row>
    <row r="46" spans="1:16" ht="20.100000000000001" hidden="1" customHeight="1" x14ac:dyDescent="0.2">
      <c r="A46" s="1052"/>
      <c r="B46" s="1046" t="s">
        <v>368</v>
      </c>
      <c r="C46" s="992" t="s">
        <v>1826</v>
      </c>
      <c r="D46" s="965">
        <v>45643</v>
      </c>
      <c r="E46" s="805"/>
      <c r="F46" s="805"/>
      <c r="G46" s="805"/>
      <c r="H46" s="805"/>
      <c r="I46" s="805"/>
      <c r="J46" s="805"/>
      <c r="K46" s="805"/>
      <c r="L46" s="805"/>
      <c r="M46" s="331"/>
      <c r="N46" s="763">
        <f>N45+7</f>
        <v>45644</v>
      </c>
      <c r="O46" s="1021">
        <f>WEEKNUM(N46)</f>
        <v>51</v>
      </c>
    </row>
    <row r="47" spans="1:16" ht="20.100000000000001" hidden="1" customHeight="1" x14ac:dyDescent="0.2">
      <c r="A47" s="1052"/>
      <c r="B47" s="991" t="s">
        <v>1827</v>
      </c>
      <c r="C47" s="992" t="s">
        <v>1828</v>
      </c>
      <c r="D47" s="965">
        <v>45660</v>
      </c>
      <c r="E47" s="763">
        <f>D47+6</f>
        <v>45666</v>
      </c>
      <c r="F47" s="763">
        <f>D47+9</f>
        <v>45669</v>
      </c>
      <c r="G47" s="763">
        <f>D47+14</f>
        <v>45674</v>
      </c>
      <c r="H47" s="763">
        <f>D47+19</f>
        <v>45679</v>
      </c>
      <c r="I47" s="763">
        <f>D47+26</f>
        <v>45686</v>
      </c>
      <c r="J47" s="763">
        <f>D47+27</f>
        <v>45687</v>
      </c>
      <c r="K47" s="763">
        <f>D47+29</f>
        <v>45689</v>
      </c>
      <c r="L47" s="763">
        <f>D47+30</f>
        <v>45690</v>
      </c>
      <c r="M47" s="331"/>
      <c r="N47" s="763">
        <f>N46+7</f>
        <v>45651</v>
      </c>
      <c r="O47" s="1021">
        <f>WEEKNUM(N47)</f>
        <v>52</v>
      </c>
    </row>
    <row r="48" spans="1:16" ht="20.100000000000001" hidden="1" customHeight="1" x14ac:dyDescent="0.2">
      <c r="A48" s="1052"/>
      <c r="B48" s="1046" t="s">
        <v>368</v>
      </c>
      <c r="C48" s="992" t="s">
        <v>1829</v>
      </c>
      <c r="D48" s="965">
        <v>45657</v>
      </c>
      <c r="E48" s="805"/>
      <c r="F48" s="805"/>
      <c r="G48" s="805"/>
      <c r="H48" s="805"/>
      <c r="I48" s="805"/>
      <c r="J48" s="805"/>
      <c r="K48" s="805"/>
      <c r="L48" s="805"/>
      <c r="M48" s="331"/>
      <c r="N48" s="763">
        <f>N47+7</f>
        <v>45658</v>
      </c>
      <c r="O48" s="1021">
        <f>WEEKNUM(N48)</f>
        <v>1</v>
      </c>
    </row>
    <row r="49" spans="1:17" ht="20.100000000000001" hidden="1" customHeight="1" x14ac:dyDescent="0.2">
      <c r="A49" s="1052" t="s">
        <v>1779</v>
      </c>
      <c r="B49" s="991" t="s">
        <v>1777</v>
      </c>
      <c r="C49" s="992" t="s">
        <v>1830</v>
      </c>
      <c r="D49" s="965">
        <v>45667</v>
      </c>
      <c r="E49" s="763">
        <f t="shared" ref="E49" si="34">D49+6</f>
        <v>45673</v>
      </c>
      <c r="F49" s="763">
        <f t="shared" ref="F49" si="35">D49+9</f>
        <v>45676</v>
      </c>
      <c r="G49" s="763">
        <f>D49+14</f>
        <v>45681</v>
      </c>
      <c r="H49" s="763">
        <f>D49+19</f>
        <v>45686</v>
      </c>
      <c r="I49" s="763">
        <f>D49+26</f>
        <v>45693</v>
      </c>
      <c r="J49" s="763">
        <f>D49+27</f>
        <v>45694</v>
      </c>
      <c r="K49" s="763">
        <f>D49+29</f>
        <v>45696</v>
      </c>
      <c r="L49" s="763">
        <f>D49+30</f>
        <v>45697</v>
      </c>
      <c r="M49" s="331"/>
      <c r="N49" s="763">
        <f t="shared" ref="N49" si="36">N48+7</f>
        <v>45665</v>
      </c>
      <c r="O49" s="1021">
        <f t="shared" ref="O49" si="37">WEEKNUM(N49)</f>
        <v>2</v>
      </c>
    </row>
    <row r="50" spans="1:17" ht="20.100000000000001" hidden="1" customHeight="1" x14ac:dyDescent="0.2">
      <c r="A50" s="1052"/>
      <c r="B50" s="991" t="s">
        <v>1779</v>
      </c>
      <c r="C50" s="992" t="s">
        <v>1831</v>
      </c>
      <c r="D50" s="965">
        <v>45671</v>
      </c>
      <c r="E50" s="763">
        <f t="shared" ref="E50" si="38">D50+6</f>
        <v>45677</v>
      </c>
      <c r="F50" s="763">
        <f t="shared" ref="F50" si="39">D50+9</f>
        <v>45680</v>
      </c>
      <c r="G50" s="763">
        <f t="shared" ref="G50" si="40">D50+14</f>
        <v>45685</v>
      </c>
      <c r="H50" s="763">
        <f>D50+19</f>
        <v>45690</v>
      </c>
      <c r="I50" s="763">
        <f>D50+26</f>
        <v>45697</v>
      </c>
      <c r="J50" s="763">
        <f>D50+27</f>
        <v>45698</v>
      </c>
      <c r="K50" s="763">
        <f>D50+29</f>
        <v>45700</v>
      </c>
      <c r="L50" s="763">
        <f>D50+30</f>
        <v>45701</v>
      </c>
      <c r="M50" s="331"/>
      <c r="N50" s="763">
        <f>N49+7</f>
        <v>45672</v>
      </c>
      <c r="O50" s="1021">
        <f>WEEKNUM(N50)</f>
        <v>3</v>
      </c>
    </row>
    <row r="51" spans="1:17" ht="20.100000000000001" hidden="1" customHeight="1" x14ac:dyDescent="0.2">
      <c r="A51" s="1052" t="s">
        <v>1832</v>
      </c>
      <c r="B51" s="991" t="s">
        <v>1808</v>
      </c>
      <c r="C51" s="992" t="s">
        <v>4395</v>
      </c>
      <c r="D51" s="965">
        <v>45683</v>
      </c>
      <c r="E51" s="763">
        <f>D51+6</f>
        <v>45689</v>
      </c>
      <c r="F51" s="763">
        <f>D51+9</f>
        <v>45692</v>
      </c>
      <c r="G51" s="886" t="s">
        <v>344</v>
      </c>
      <c r="H51" s="763">
        <v>45699</v>
      </c>
      <c r="I51" s="763">
        <v>45711</v>
      </c>
      <c r="J51" s="763">
        <v>45712</v>
      </c>
      <c r="K51" s="763">
        <v>45714</v>
      </c>
      <c r="L51" s="763">
        <v>45715</v>
      </c>
      <c r="M51" s="331"/>
      <c r="N51" s="763">
        <f>N50+7</f>
        <v>45679</v>
      </c>
      <c r="O51" s="1021">
        <f>WEEKNUM(N51)</f>
        <v>4</v>
      </c>
    </row>
    <row r="52" spans="1:17" ht="20.100000000000001" hidden="1" customHeight="1" x14ac:dyDescent="0.2">
      <c r="A52" s="1052" t="s">
        <v>4345</v>
      </c>
      <c r="B52" s="1046" t="s">
        <v>368</v>
      </c>
      <c r="C52" s="992" t="s">
        <v>1833</v>
      </c>
      <c r="D52" s="805">
        <v>45695</v>
      </c>
      <c r="E52" s="805">
        <f>D52+6</f>
        <v>45701</v>
      </c>
      <c r="F52" s="805">
        <f>D52+9</f>
        <v>45704</v>
      </c>
      <c r="G52" s="805">
        <f>D52+14</f>
        <v>45709</v>
      </c>
      <c r="H52" s="805">
        <f>D52+19</f>
        <v>45714</v>
      </c>
      <c r="I52" s="805">
        <f>D52+26</f>
        <v>45721</v>
      </c>
      <c r="J52" s="805">
        <f>D52+27</f>
        <v>45722</v>
      </c>
      <c r="K52" s="805">
        <f>D52+29</f>
        <v>45724</v>
      </c>
      <c r="L52" s="805">
        <f>D52+30</f>
        <v>45725</v>
      </c>
      <c r="M52" s="331"/>
      <c r="N52" s="763">
        <f>N51+7</f>
        <v>45686</v>
      </c>
      <c r="O52" s="1021">
        <f>WEEKNUM(N52)</f>
        <v>5</v>
      </c>
    </row>
    <row r="53" spans="1:17" ht="20.100000000000001" hidden="1" customHeight="1" x14ac:dyDescent="0.2">
      <c r="A53" s="1052" t="s">
        <v>4344</v>
      </c>
      <c r="B53" s="991" t="s">
        <v>1827</v>
      </c>
      <c r="C53" s="992" t="s">
        <v>1834</v>
      </c>
      <c r="D53" s="965">
        <v>45711</v>
      </c>
      <c r="E53" s="763">
        <v>45718</v>
      </c>
      <c r="F53" s="886" t="s">
        <v>344</v>
      </c>
      <c r="G53" s="886" t="s">
        <v>344</v>
      </c>
      <c r="H53" s="763">
        <v>45722</v>
      </c>
      <c r="I53" s="763">
        <v>45725</v>
      </c>
      <c r="J53" s="763">
        <v>45726</v>
      </c>
      <c r="K53" s="763">
        <v>45728</v>
      </c>
      <c r="L53" s="763">
        <v>45729</v>
      </c>
      <c r="M53" s="331"/>
      <c r="N53" s="763">
        <f>N52+7</f>
        <v>45693</v>
      </c>
      <c r="O53" s="1021">
        <f>WEEKNUM(N53)</f>
        <v>6</v>
      </c>
    </row>
    <row r="54" spans="1:17" ht="20.100000000000001" customHeight="1" x14ac:dyDescent="0.2">
      <c r="A54" s="1052" t="s">
        <v>1835</v>
      </c>
      <c r="B54" s="991" t="s">
        <v>1678</v>
      </c>
      <c r="C54" s="992" t="s">
        <v>1836</v>
      </c>
      <c r="D54" s="965">
        <v>45708</v>
      </c>
      <c r="E54" s="763">
        <f>D54+6</f>
        <v>45714</v>
      </c>
      <c r="F54" s="763">
        <f>D54+9</f>
        <v>45717</v>
      </c>
      <c r="G54" s="763">
        <f>D54+14</f>
        <v>45722</v>
      </c>
      <c r="H54" s="763">
        <f>D54+19</f>
        <v>45727</v>
      </c>
      <c r="I54" s="763">
        <f>D54+26</f>
        <v>45734</v>
      </c>
      <c r="J54" s="763">
        <f>D54+27</f>
        <v>45735</v>
      </c>
      <c r="K54" s="763">
        <f>D54+29</f>
        <v>45737</v>
      </c>
      <c r="L54" s="763">
        <f>D54+30</f>
        <v>45738</v>
      </c>
      <c r="M54" s="331"/>
      <c r="N54" s="763">
        <f>N53+7</f>
        <v>45700</v>
      </c>
      <c r="O54" s="1021">
        <f>WEEKNUM(N54)</f>
        <v>7</v>
      </c>
    </row>
    <row r="55" spans="1:17" ht="20.100000000000001" customHeight="1" x14ac:dyDescent="0.2">
      <c r="A55" s="1052" t="s">
        <v>1779</v>
      </c>
      <c r="B55" s="991" t="s">
        <v>1777</v>
      </c>
      <c r="C55" s="992" t="s">
        <v>1837</v>
      </c>
      <c r="D55" s="965">
        <v>45712</v>
      </c>
      <c r="E55" s="886" t="s">
        <v>344</v>
      </c>
      <c r="F55" s="886" t="s">
        <v>344</v>
      </c>
      <c r="G55" s="886" t="s">
        <v>344</v>
      </c>
      <c r="H55" s="763">
        <f>D55+19</f>
        <v>45731</v>
      </c>
      <c r="I55" s="763">
        <f>D55+26</f>
        <v>45738</v>
      </c>
      <c r="J55" s="763">
        <f>D55+27</f>
        <v>45739</v>
      </c>
      <c r="K55" s="763">
        <f>D55+29</f>
        <v>45741</v>
      </c>
      <c r="L55" s="763">
        <f>D55+30</f>
        <v>45742</v>
      </c>
      <c r="M55" s="331"/>
      <c r="N55" s="763">
        <f t="shared" ref="N55:N57" si="41">N54+7</f>
        <v>45707</v>
      </c>
      <c r="O55" s="1021">
        <f t="shared" ref="O55" si="42">WEEKNUM(N55)</f>
        <v>8</v>
      </c>
    </row>
    <row r="56" spans="1:17" ht="20.100000000000001" customHeight="1" x14ac:dyDescent="0.2">
      <c r="A56" s="1052"/>
      <c r="B56" s="991" t="s">
        <v>1832</v>
      </c>
      <c r="C56" s="992" t="s">
        <v>1838</v>
      </c>
      <c r="D56" s="965">
        <v>45719</v>
      </c>
      <c r="E56" s="763">
        <f>D56+6</f>
        <v>45725</v>
      </c>
      <c r="F56" s="763">
        <f>D56+9</f>
        <v>45728</v>
      </c>
      <c r="G56" s="763">
        <f>D56+14</f>
        <v>45733</v>
      </c>
      <c r="H56" s="886" t="s">
        <v>344</v>
      </c>
      <c r="I56" s="763">
        <v>45726</v>
      </c>
      <c r="J56" s="763">
        <v>45728</v>
      </c>
      <c r="K56" s="763">
        <v>45729</v>
      </c>
      <c r="L56" s="763">
        <f t="shared" ref="L56:L57" si="43">D56+30</f>
        <v>45749</v>
      </c>
      <c r="M56" s="331"/>
      <c r="N56" s="763">
        <f t="shared" si="41"/>
        <v>45714</v>
      </c>
      <c r="O56" s="1021">
        <f>WEEKNUM(N56)</f>
        <v>9</v>
      </c>
    </row>
    <row r="57" spans="1:17" ht="20.100000000000001" customHeight="1" x14ac:dyDescent="0.2">
      <c r="A57" s="1052"/>
      <c r="B57" s="991" t="s">
        <v>1779</v>
      </c>
      <c r="C57" s="992" t="s">
        <v>4273</v>
      </c>
      <c r="D57" s="965">
        <v>45720</v>
      </c>
      <c r="E57" s="763">
        <f>D57+6</f>
        <v>45726</v>
      </c>
      <c r="F57" s="763">
        <f>D57+9</f>
        <v>45729</v>
      </c>
      <c r="G57" s="763">
        <f>D57+14</f>
        <v>45734</v>
      </c>
      <c r="H57" s="886" t="s">
        <v>344</v>
      </c>
      <c r="I57" s="763">
        <f>D57+27</f>
        <v>45747</v>
      </c>
      <c r="J57" s="763">
        <f>D57+29</f>
        <v>45749</v>
      </c>
      <c r="K57" s="763">
        <f>D57+30</f>
        <v>45750</v>
      </c>
      <c r="L57" s="763">
        <f t="shared" si="43"/>
        <v>45750</v>
      </c>
      <c r="M57" s="331"/>
      <c r="N57" s="763">
        <f t="shared" si="41"/>
        <v>45721</v>
      </c>
      <c r="O57" s="1021">
        <f>WEEKNUM(N57)</f>
        <v>10</v>
      </c>
    </row>
    <row r="58" spans="1:17" s="1220" customFormat="1" ht="20.100000000000001" customHeight="1" x14ac:dyDescent="0.2">
      <c r="A58" s="1223"/>
      <c r="B58" s="1224"/>
      <c r="C58" s="1225"/>
      <c r="D58" s="1208"/>
      <c r="E58" s="1226"/>
      <c r="F58" s="1226"/>
      <c r="G58" s="1226"/>
      <c r="H58" s="1208"/>
      <c r="I58" s="1208"/>
      <c r="J58" s="1208"/>
      <c r="K58" s="1208"/>
      <c r="L58" s="1208"/>
      <c r="M58" s="1227"/>
      <c r="N58" s="1208"/>
      <c r="O58" s="1228"/>
    </row>
    <row r="59" spans="1:17" ht="24.95" customHeight="1" x14ac:dyDescent="0.2">
      <c r="A59" s="1052"/>
      <c r="B59" s="147" t="s">
        <v>1304</v>
      </c>
      <c r="C59" s="755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4"/>
      <c r="P59" s="146"/>
      <c r="Q59" s="146"/>
    </row>
    <row r="60" spans="1:17" ht="24.95" customHeight="1" x14ac:dyDescent="0.2">
      <c r="A60" s="1052"/>
      <c r="B60" s="147"/>
      <c r="C60" s="755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604"/>
      <c r="P60" s="146"/>
      <c r="Q60" s="146"/>
    </row>
    <row r="61" spans="1:17" ht="50.1" customHeight="1" x14ac:dyDescent="0.2">
      <c r="A61" s="1052"/>
      <c r="B61" s="1135" t="s">
        <v>1760</v>
      </c>
      <c r="C61" s="1136"/>
      <c r="D61" s="1172" t="s">
        <v>306</v>
      </c>
      <c r="E61" s="950" t="s">
        <v>1763</v>
      </c>
      <c r="F61" s="950" t="s">
        <v>4482</v>
      </c>
      <c r="G61" s="950" t="s">
        <v>1764</v>
      </c>
      <c r="H61" s="950" t="s">
        <v>1765</v>
      </c>
      <c r="I61" s="950" t="s">
        <v>296</v>
      </c>
      <c r="J61" s="950" t="s">
        <v>231</v>
      </c>
      <c r="K61" s="331"/>
      <c r="L61" s="887"/>
      <c r="M61" s="146"/>
    </row>
    <row r="62" spans="1:17" ht="20.100000000000001" customHeight="1" x14ac:dyDescent="0.2">
      <c r="A62" s="1052"/>
      <c r="B62" s="953" t="s">
        <v>310</v>
      </c>
      <c r="C62" s="954" t="s">
        <v>311</v>
      </c>
      <c r="D62" s="1173"/>
      <c r="E62" s="949" t="s">
        <v>193</v>
      </c>
      <c r="F62" s="949" t="s">
        <v>167</v>
      </c>
      <c r="G62" s="949" t="s">
        <v>237</v>
      </c>
      <c r="H62" s="949" t="s">
        <v>283</v>
      </c>
      <c r="I62" s="949" t="s">
        <v>396</v>
      </c>
      <c r="J62" s="949" t="s">
        <v>298</v>
      </c>
      <c r="K62" s="331"/>
      <c r="L62" s="1071" t="s">
        <v>312</v>
      </c>
      <c r="M62" s="1065" t="s">
        <v>398</v>
      </c>
    </row>
    <row r="63" spans="1:17" ht="20.100000000000001" customHeight="1" x14ac:dyDescent="0.2">
      <c r="A63" s="1052"/>
      <c r="B63" s="991" t="s">
        <v>1835</v>
      </c>
      <c r="C63" s="992" t="s">
        <v>4274</v>
      </c>
      <c r="D63" s="965">
        <v>45728</v>
      </c>
      <c r="E63" s="763">
        <f>D63+6</f>
        <v>45734</v>
      </c>
      <c r="F63" s="763">
        <f>E63+5</f>
        <v>45739</v>
      </c>
      <c r="G63" s="763">
        <f>F63+7</f>
        <v>45746</v>
      </c>
      <c r="H63" s="763">
        <f>G63+1</f>
        <v>45747</v>
      </c>
      <c r="I63" s="763">
        <f>H63+2</f>
        <v>45749</v>
      </c>
      <c r="J63" s="763">
        <f>I63+1</f>
        <v>45750</v>
      </c>
      <c r="K63" s="331"/>
      <c r="L63" s="763">
        <v>45729</v>
      </c>
      <c r="M63" s="1021">
        <f>WEEKNUM(L63)</f>
        <v>11</v>
      </c>
    </row>
    <row r="64" spans="1:17" ht="20.100000000000001" customHeight="1" x14ac:dyDescent="0.2">
      <c r="A64" s="1052"/>
      <c r="B64" s="991" t="s">
        <v>1808</v>
      </c>
      <c r="C64" s="992" t="s">
        <v>4275</v>
      </c>
      <c r="D64" s="965">
        <v>45735</v>
      </c>
      <c r="E64" s="763">
        <f t="shared" ref="E64:E70" si="44">D64+6</f>
        <v>45741</v>
      </c>
      <c r="F64" s="763">
        <f t="shared" ref="F64:F70" si="45">E64+5</f>
        <v>45746</v>
      </c>
      <c r="G64" s="763">
        <f t="shared" ref="G64:G70" si="46">F64+7</f>
        <v>45753</v>
      </c>
      <c r="H64" s="763">
        <f t="shared" ref="H64:H70" si="47">G64+1</f>
        <v>45754</v>
      </c>
      <c r="I64" s="763">
        <f t="shared" ref="I64:I70" si="48">H64+2</f>
        <v>45756</v>
      </c>
      <c r="J64" s="763">
        <f t="shared" ref="J64:J70" si="49">I64+1</f>
        <v>45757</v>
      </c>
      <c r="K64" s="331"/>
      <c r="L64" s="763">
        <f>L63+7</f>
        <v>45736</v>
      </c>
      <c r="M64" s="1021">
        <f>WEEKNUM(L64)</f>
        <v>12</v>
      </c>
    </row>
    <row r="65" spans="1:17" ht="20.100000000000001" customHeight="1" x14ac:dyDescent="0.2">
      <c r="A65" s="1052"/>
      <c r="B65" s="991" t="s">
        <v>1827</v>
      </c>
      <c r="C65" s="992" t="s">
        <v>4399</v>
      </c>
      <c r="D65" s="965">
        <v>45742</v>
      </c>
      <c r="E65" s="763">
        <f t="shared" si="44"/>
        <v>45748</v>
      </c>
      <c r="F65" s="763">
        <f t="shared" si="45"/>
        <v>45753</v>
      </c>
      <c r="G65" s="763">
        <f t="shared" si="46"/>
        <v>45760</v>
      </c>
      <c r="H65" s="763">
        <f t="shared" si="47"/>
        <v>45761</v>
      </c>
      <c r="I65" s="763">
        <f t="shared" si="48"/>
        <v>45763</v>
      </c>
      <c r="J65" s="763">
        <f t="shared" si="49"/>
        <v>45764</v>
      </c>
      <c r="K65" s="331"/>
      <c r="L65" s="763">
        <f t="shared" ref="L65:L70" si="50">L64+7</f>
        <v>45743</v>
      </c>
      <c r="M65" s="1021">
        <f t="shared" ref="M65" si="51">WEEKNUM(L65)</f>
        <v>13</v>
      </c>
    </row>
    <row r="66" spans="1:17" ht="20.100000000000001" customHeight="1" x14ac:dyDescent="0.2">
      <c r="A66" s="1052"/>
      <c r="B66" s="991" t="s">
        <v>1678</v>
      </c>
      <c r="C66" s="992" t="s">
        <v>4483</v>
      </c>
      <c r="D66" s="965">
        <v>45749</v>
      </c>
      <c r="E66" s="763">
        <f t="shared" si="44"/>
        <v>45755</v>
      </c>
      <c r="F66" s="763">
        <f t="shared" si="45"/>
        <v>45760</v>
      </c>
      <c r="G66" s="763">
        <f t="shared" si="46"/>
        <v>45767</v>
      </c>
      <c r="H66" s="763">
        <f t="shared" si="47"/>
        <v>45768</v>
      </c>
      <c r="I66" s="763">
        <f t="shared" si="48"/>
        <v>45770</v>
      </c>
      <c r="J66" s="763">
        <f t="shared" si="49"/>
        <v>45771</v>
      </c>
      <c r="K66" s="331"/>
      <c r="L66" s="763">
        <f t="shared" si="50"/>
        <v>45750</v>
      </c>
      <c r="M66" s="1021">
        <f>WEEKNUM(L66)</f>
        <v>14</v>
      </c>
    </row>
    <row r="67" spans="1:17" ht="20.100000000000001" customHeight="1" x14ac:dyDescent="0.2">
      <c r="A67" s="1052"/>
      <c r="B67" s="991" t="s">
        <v>1777</v>
      </c>
      <c r="C67" s="992" t="s">
        <v>4484</v>
      </c>
      <c r="D67" s="965">
        <v>45756</v>
      </c>
      <c r="E67" s="763">
        <f t="shared" si="44"/>
        <v>45762</v>
      </c>
      <c r="F67" s="763">
        <f t="shared" si="45"/>
        <v>45767</v>
      </c>
      <c r="G67" s="763">
        <f t="shared" si="46"/>
        <v>45774</v>
      </c>
      <c r="H67" s="763">
        <f t="shared" si="47"/>
        <v>45775</v>
      </c>
      <c r="I67" s="763">
        <f t="shared" si="48"/>
        <v>45777</v>
      </c>
      <c r="J67" s="763">
        <f t="shared" si="49"/>
        <v>45778</v>
      </c>
      <c r="K67" s="331"/>
      <c r="L67" s="763">
        <f t="shared" si="50"/>
        <v>45757</v>
      </c>
      <c r="M67" s="1021">
        <f>WEEKNUM(L67)</f>
        <v>15</v>
      </c>
    </row>
    <row r="68" spans="1:17" ht="20.100000000000001" customHeight="1" x14ac:dyDescent="0.2">
      <c r="A68" s="1052"/>
      <c r="B68" s="991" t="s">
        <v>1835</v>
      </c>
      <c r="C68" s="992" t="s">
        <v>4485</v>
      </c>
      <c r="D68" s="965">
        <v>45763</v>
      </c>
      <c r="E68" s="763">
        <f t="shared" si="44"/>
        <v>45769</v>
      </c>
      <c r="F68" s="763">
        <f t="shared" si="45"/>
        <v>45774</v>
      </c>
      <c r="G68" s="763">
        <f t="shared" si="46"/>
        <v>45781</v>
      </c>
      <c r="H68" s="763">
        <f t="shared" si="47"/>
        <v>45782</v>
      </c>
      <c r="I68" s="763">
        <f t="shared" si="48"/>
        <v>45784</v>
      </c>
      <c r="J68" s="763">
        <f t="shared" si="49"/>
        <v>45785</v>
      </c>
      <c r="K68" s="331"/>
      <c r="L68" s="763">
        <f t="shared" si="50"/>
        <v>45764</v>
      </c>
      <c r="M68" s="1021">
        <f t="shared" ref="M68" si="52">WEEKNUM(L68)</f>
        <v>16</v>
      </c>
    </row>
    <row r="69" spans="1:17" ht="20.100000000000001" customHeight="1" x14ac:dyDescent="0.2">
      <c r="A69" s="1052"/>
      <c r="B69" s="991" t="s">
        <v>1808</v>
      </c>
      <c r="C69" s="992" t="s">
        <v>4486</v>
      </c>
      <c r="D69" s="965">
        <v>45770</v>
      </c>
      <c r="E69" s="763">
        <f t="shared" si="44"/>
        <v>45776</v>
      </c>
      <c r="F69" s="763">
        <f t="shared" si="45"/>
        <v>45781</v>
      </c>
      <c r="G69" s="763">
        <f t="shared" si="46"/>
        <v>45788</v>
      </c>
      <c r="H69" s="763">
        <f t="shared" si="47"/>
        <v>45789</v>
      </c>
      <c r="I69" s="763">
        <f t="shared" si="48"/>
        <v>45791</v>
      </c>
      <c r="J69" s="763">
        <f t="shared" si="49"/>
        <v>45792</v>
      </c>
      <c r="K69" s="331"/>
      <c r="L69" s="763">
        <f t="shared" si="50"/>
        <v>45771</v>
      </c>
      <c r="M69" s="1021">
        <f>WEEKNUM(L69)</f>
        <v>17</v>
      </c>
    </row>
    <row r="70" spans="1:17" ht="20.100000000000001" customHeight="1" x14ac:dyDescent="0.2">
      <c r="A70" s="1052"/>
      <c r="B70" s="991" t="s">
        <v>1827</v>
      </c>
      <c r="C70" s="992" t="s">
        <v>4487</v>
      </c>
      <c r="D70" s="965">
        <v>45777</v>
      </c>
      <c r="E70" s="763">
        <f t="shared" si="44"/>
        <v>45783</v>
      </c>
      <c r="F70" s="763">
        <f t="shared" si="45"/>
        <v>45788</v>
      </c>
      <c r="G70" s="763">
        <f t="shared" si="46"/>
        <v>45795</v>
      </c>
      <c r="H70" s="763">
        <f t="shared" si="47"/>
        <v>45796</v>
      </c>
      <c r="I70" s="763">
        <f t="shared" si="48"/>
        <v>45798</v>
      </c>
      <c r="J70" s="763">
        <f t="shared" si="49"/>
        <v>45799</v>
      </c>
      <c r="K70" s="331"/>
      <c r="L70" s="763">
        <f t="shared" si="50"/>
        <v>45778</v>
      </c>
      <c r="M70" s="1021">
        <f t="shared" ref="M70" si="53">WEEKNUM(L70)</f>
        <v>18</v>
      </c>
    </row>
    <row r="71" spans="1:17" ht="17.25" customHeight="1" x14ac:dyDescent="0.2">
      <c r="B71" s="403"/>
      <c r="C71" s="155"/>
      <c r="D71" s="155"/>
      <c r="E71" s="180"/>
      <c r="F71" s="180"/>
      <c r="G71" s="180"/>
      <c r="H71" s="149"/>
      <c r="K71" s="605"/>
      <c r="L71" s="606"/>
      <c r="M71" s="606"/>
      <c r="N71" s="607"/>
      <c r="O71" s="607"/>
      <c r="P71" s="146"/>
      <c r="Q71" s="146"/>
    </row>
    <row r="72" spans="1:17" ht="24.95" customHeight="1" x14ac:dyDescent="0.2">
      <c r="A72" s="1052"/>
      <c r="B72" s="147" t="s">
        <v>1304</v>
      </c>
      <c r="C72" s="755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604"/>
      <c r="P72" s="146"/>
      <c r="Q72" s="146"/>
    </row>
    <row r="73" spans="1:17" s="159" customFormat="1" ht="17.25" customHeight="1" x14ac:dyDescent="0.2">
      <c r="A73" s="1052"/>
      <c r="C73" s="145"/>
      <c r="D73" s="145"/>
      <c r="E73" s="145"/>
      <c r="F73" s="145"/>
      <c r="G73" s="145"/>
      <c r="H73" s="145"/>
      <c r="I73" s="145"/>
      <c r="N73" s="147"/>
      <c r="O73" s="145"/>
    </row>
    <row r="74" spans="1:17" s="159" customFormat="1" ht="17.25" customHeight="1" thickBot="1" x14ac:dyDescent="0.25">
      <c r="A74" s="1052"/>
      <c r="B74" s="425"/>
      <c r="C74" s="145"/>
      <c r="D74" s="145"/>
      <c r="E74" s="145"/>
      <c r="F74" s="145"/>
      <c r="G74" s="145"/>
      <c r="H74" s="145"/>
      <c r="I74" s="145"/>
      <c r="N74" s="147"/>
      <c r="O74" s="145"/>
    </row>
    <row r="75" spans="1:17" s="147" customFormat="1" ht="18.75" customHeight="1" x14ac:dyDescent="0.2">
      <c r="A75" s="869"/>
      <c r="B75" s="776"/>
      <c r="C75" s="777"/>
      <c r="D75" s="778"/>
      <c r="E75" s="779"/>
      <c r="F75" s="780"/>
      <c r="G75" s="781"/>
      <c r="H75" s="782"/>
      <c r="I75" s="757"/>
      <c r="J75" s="145"/>
      <c r="K75" s="145"/>
      <c r="L75" s="145"/>
      <c r="M75" s="145"/>
      <c r="N75" s="145"/>
      <c r="O75" s="145"/>
    </row>
    <row r="76" spans="1:17" s="147" customFormat="1" ht="18.75" customHeight="1" x14ac:dyDescent="0.2">
      <c r="A76" s="869"/>
      <c r="B76" s="783" t="s">
        <v>447</v>
      </c>
      <c r="C76" s="145"/>
      <c r="D76" s="147" t="s">
        <v>448</v>
      </c>
      <c r="G76" s="147" t="s">
        <v>449</v>
      </c>
      <c r="H76" s="784"/>
      <c r="J76" s="145"/>
      <c r="K76" s="145"/>
      <c r="L76" s="145"/>
      <c r="M76" s="145"/>
    </row>
    <row r="77" spans="1:17" s="147" customFormat="1" ht="18.75" customHeight="1" x14ac:dyDescent="0.2">
      <c r="A77" s="869"/>
      <c r="B77" s="785" t="s">
        <v>450</v>
      </c>
      <c r="C77" s="786" t="s">
        <v>451</v>
      </c>
      <c r="D77" s="133" t="s">
        <v>452</v>
      </c>
      <c r="F77" s="786" t="s">
        <v>453</v>
      </c>
      <c r="G77" s="145" t="s">
        <v>454</v>
      </c>
      <c r="H77" s="787" t="s">
        <v>455</v>
      </c>
      <c r="J77" s="145"/>
      <c r="K77" s="145"/>
      <c r="L77" s="145"/>
      <c r="M77" s="145"/>
    </row>
    <row r="78" spans="1:17" s="147" customFormat="1" ht="18.75" customHeight="1" x14ac:dyDescent="0.2">
      <c r="A78" s="869"/>
      <c r="B78" s="785" t="s">
        <v>456</v>
      </c>
      <c r="C78" s="786" t="s">
        <v>457</v>
      </c>
      <c r="D78" s="133" t="s">
        <v>458</v>
      </c>
      <c r="E78" s="148" t="s">
        <v>459</v>
      </c>
      <c r="F78" s="790" t="s">
        <v>460</v>
      </c>
      <c r="G78" s="145" t="s">
        <v>461</v>
      </c>
      <c r="H78" s="787" t="s">
        <v>462</v>
      </c>
      <c r="J78" s="145"/>
      <c r="K78" s="145"/>
      <c r="L78" s="145"/>
      <c r="M78" s="145"/>
    </row>
    <row r="79" spans="1:17" s="147" customFormat="1" ht="18.75" customHeight="1" x14ac:dyDescent="0.2">
      <c r="B79" s="788" t="s">
        <v>463</v>
      </c>
      <c r="C79" s="789" t="s">
        <v>464</v>
      </c>
      <c r="D79" s="133" t="s">
        <v>465</v>
      </c>
      <c r="E79" s="148" t="s">
        <v>466</v>
      </c>
      <c r="F79" s="790" t="s">
        <v>467</v>
      </c>
      <c r="G79" s="591" t="s">
        <v>468</v>
      </c>
      <c r="H79" s="791" t="s">
        <v>469</v>
      </c>
    </row>
    <row r="80" spans="1:17" s="147" customFormat="1" ht="18.75" customHeight="1" x14ac:dyDescent="0.2">
      <c r="B80" s="788" t="s">
        <v>470</v>
      </c>
      <c r="C80" s="789" t="s">
        <v>471</v>
      </c>
      <c r="D80" s="133" t="s">
        <v>472</v>
      </c>
      <c r="E80" s="148" t="s">
        <v>473</v>
      </c>
      <c r="F80" s="790" t="s">
        <v>474</v>
      </c>
      <c r="G80" s="591" t="s">
        <v>475</v>
      </c>
      <c r="H80" s="791" t="s">
        <v>476</v>
      </c>
    </row>
    <row r="81" spans="2:8" s="147" customFormat="1" ht="18.75" customHeight="1" x14ac:dyDescent="0.2">
      <c r="B81" s="788" t="s">
        <v>477</v>
      </c>
      <c r="C81" s="789" t="s">
        <v>478</v>
      </c>
      <c r="D81" s="133" t="s">
        <v>479</v>
      </c>
      <c r="E81" s="148" t="s">
        <v>480</v>
      </c>
      <c r="F81" s="790" t="s">
        <v>481</v>
      </c>
      <c r="G81" s="591" t="s">
        <v>482</v>
      </c>
      <c r="H81" s="791" t="s">
        <v>483</v>
      </c>
    </row>
    <row r="82" spans="2:8" s="147" customFormat="1" ht="18.75" customHeight="1" x14ac:dyDescent="0.2">
      <c r="B82" s="788" t="s">
        <v>484</v>
      </c>
      <c r="C82" s="789" t="s">
        <v>485</v>
      </c>
      <c r="D82" s="133" t="s">
        <v>486</v>
      </c>
      <c r="E82" s="148" t="s">
        <v>487</v>
      </c>
      <c r="F82" s="790" t="s">
        <v>488</v>
      </c>
      <c r="G82" s="591" t="s">
        <v>489</v>
      </c>
      <c r="H82" s="791" t="s">
        <v>490</v>
      </c>
    </row>
    <row r="83" spans="2:8" s="147" customFormat="1" ht="18.75" customHeight="1" x14ac:dyDescent="0.2">
      <c r="B83" s="788" t="s">
        <v>491</v>
      </c>
      <c r="C83" s="789" t="s">
        <v>492</v>
      </c>
      <c r="D83" s="133" t="s">
        <v>493</v>
      </c>
      <c r="E83" s="148" t="s">
        <v>494</v>
      </c>
      <c r="F83" s="744" t="s">
        <v>495</v>
      </c>
      <c r="G83" s="591" t="s">
        <v>496</v>
      </c>
      <c r="H83" s="792" t="s">
        <v>497</v>
      </c>
    </row>
    <row r="84" spans="2:8" s="147" customFormat="1" ht="18.75" customHeight="1" x14ac:dyDescent="0.2">
      <c r="B84" s="788" t="s">
        <v>498</v>
      </c>
      <c r="C84" s="789" t="s">
        <v>499</v>
      </c>
      <c r="D84" s="133"/>
      <c r="E84" s="145"/>
      <c r="F84" s="591"/>
      <c r="H84" s="793"/>
    </row>
    <row r="85" spans="2:8" ht="17.25" customHeight="1" thickBot="1" x14ac:dyDescent="0.25">
      <c r="B85" s="794"/>
      <c r="C85" s="795"/>
      <c r="D85" s="795"/>
      <c r="E85" s="796"/>
      <c r="F85" s="796"/>
      <c r="G85" s="796"/>
      <c r="H85" s="797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1:C61"/>
    <mergeCell ref="D61:D62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77" r:id="rId10" xr:uid="{1B6A734C-7A72-416E-BDED-A040AB0235F6}"/>
    <hyperlink ref="C77" r:id="rId11" xr:uid="{1DBC014F-0416-4052-842D-224ADABA9A01}"/>
    <hyperlink ref="H82" r:id="rId12" xr:uid="{D3FD0745-2F2E-47DF-8409-C68BD759D401}"/>
    <hyperlink ref="H81" r:id="rId13" xr:uid="{8A153B3D-865B-4C69-AD4E-94E050770AA6}"/>
    <hyperlink ref="C81" r:id="rId14" xr:uid="{331B6A87-C896-4424-BB80-6C69EAAE0A4F}"/>
    <hyperlink ref="C82" r:id="rId15" xr:uid="{9D9C5D8A-4A51-4A40-B7B3-E395E4D111F1}"/>
    <hyperlink ref="C79" r:id="rId16" xr:uid="{E3BA0858-2486-4397-9D84-646BF5DA144D}"/>
    <hyperlink ref="C78" r:id="rId17" xr:uid="{8BCADC00-08D8-4A89-BB9E-3A92E1B5F8E0}"/>
    <hyperlink ref="C84" r:id="rId18" xr:uid="{CE5FB450-CD3C-4C7B-BAB9-02ADAACE98AB}"/>
    <hyperlink ref="H80" r:id="rId19" xr:uid="{319169A7-7508-40F3-82FE-3AC5E1D6CFDA}"/>
    <hyperlink ref="H83" r:id="rId20" xr:uid="{4917F8B1-9810-4046-8C5E-31F264861742}"/>
    <hyperlink ref="C80" r:id="rId21" xr:uid="{DD0A57E0-B5F2-4A06-A034-AC7D3C706A0A}"/>
    <hyperlink ref="F77" r:id="rId22" xr:uid="{66621209-6C7E-4ACF-8282-FA92FA66EC0F}"/>
    <hyperlink ref="F82" r:id="rId23" xr:uid="{7B1D8494-0FDF-498C-9FAA-677510C27BDB}"/>
    <hyperlink ref="F78" r:id="rId24" xr:uid="{BA4E909C-6F69-4343-B597-90B4D8F16293}"/>
    <hyperlink ref="F79" r:id="rId25" xr:uid="{AE1D85DE-C3B7-48EF-8EF5-A0F9D3F6A021}"/>
    <hyperlink ref="F80" r:id="rId26" xr:uid="{76589FBE-ACD7-4909-B7B0-3A1F985DD9C8}"/>
    <hyperlink ref="F81" r:id="rId27" xr:uid="{AF421BEC-AD9B-40AB-B64E-E4EED0ABD102}"/>
    <hyperlink ref="H78" r:id="rId28" xr:uid="{184B163A-5347-4989-A65D-8B1C66538894}"/>
    <hyperlink ref="H79" r:id="rId29" xr:uid="{82812098-1AA2-4607-84DC-A27E52F11A34}"/>
    <hyperlink ref="F83" r:id="rId30" xr:uid="{86945846-3F9A-4DE8-88D6-F5875C8B5208}"/>
  </hyperlinks>
  <pageMargins left="0.7" right="0.7" top="0.75" bottom="0.75" header="0.3" footer="0.3"/>
  <pageSetup paperSize="9" scale="32" orientation="landscape" r:id="rId31"/>
  <headerFooter>
    <oddFooter>&amp;L_x000D_&amp;1#&amp;"Calibri"&amp;10&amp;K000000 Sensitivity: Public</oddFooter>
  </headerFooter>
  <ignoredErrors>
    <ignoredError sqref="F63 I63 I64:I70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N239"/>
  <sheetViews>
    <sheetView showGridLines="0" topLeftCell="A164" zoomScale="115" zoomScaleNormal="115" zoomScaleSheetLayoutView="85" workbookViewId="0">
      <selection activeCell="E214" sqref="E214"/>
    </sheetView>
  </sheetViews>
  <sheetFormatPr defaultColWidth="9.140625" defaultRowHeight="18" customHeight="1" x14ac:dyDescent="0.2"/>
  <cols>
    <col min="1" max="1" width="27.7109375" style="867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5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5"/>
      <c r="B2" s="1181" t="s">
        <v>116</v>
      </c>
      <c r="C2" s="1181"/>
      <c r="D2" s="1181"/>
      <c r="E2" s="1181"/>
      <c r="F2" s="1181"/>
      <c r="G2" s="614"/>
      <c r="H2" s="966" t="s">
        <v>304</v>
      </c>
      <c r="I2" s="418"/>
      <c r="J2" s="418"/>
      <c r="K2" s="418"/>
    </row>
    <row r="3" spans="1:11" s="124" customFormat="1" ht="18" customHeight="1" thickBot="1" x14ac:dyDescent="0.25">
      <c r="A3" s="865"/>
      <c r="B3" s="612"/>
      <c r="C3" s="613"/>
      <c r="D3" s="613"/>
      <c r="E3" s="613"/>
      <c r="F3" s="613"/>
      <c r="G3" s="418"/>
      <c r="H3" s="418"/>
      <c r="I3" s="418"/>
      <c r="J3" s="418"/>
      <c r="K3" s="418"/>
    </row>
    <row r="4" spans="1:11" s="149" customFormat="1" ht="21" thickBot="1" x14ac:dyDescent="0.25">
      <c r="A4" s="865"/>
      <c r="B4" s="1178" t="s">
        <v>124</v>
      </c>
      <c r="C4" s="1179"/>
      <c r="D4" s="1179"/>
      <c r="E4" s="1179"/>
      <c r="F4" s="1180"/>
      <c r="G4" s="1057"/>
      <c r="H4" s="418"/>
      <c r="I4" s="418"/>
      <c r="J4" s="418"/>
      <c r="K4" s="418"/>
    </row>
    <row r="5" spans="1:11" s="149" customFormat="1" ht="20.25" x14ac:dyDescent="0.2">
      <c r="A5" s="1058"/>
      <c r="B5" s="1059"/>
      <c r="C5" s="1059"/>
      <c r="D5" s="1059"/>
      <c r="E5" s="1059"/>
      <c r="F5" s="1059"/>
      <c r="G5" s="1060"/>
      <c r="H5" s="205"/>
      <c r="I5" s="205"/>
      <c r="J5" s="205"/>
      <c r="K5" s="205"/>
    </row>
    <row r="6" spans="1:11" s="149" customFormat="1" ht="20.100000000000001" customHeight="1" x14ac:dyDescent="0.2">
      <c r="A6" s="1049"/>
      <c r="B6" s="1134" t="s">
        <v>305</v>
      </c>
      <c r="C6" s="1134"/>
      <c r="D6" s="1134"/>
      <c r="E6" s="1134"/>
      <c r="F6" s="1134"/>
      <c r="G6" s="1054"/>
      <c r="H6" s="145"/>
      <c r="I6" s="145"/>
      <c r="J6" s="145"/>
      <c r="K6" s="145"/>
    </row>
    <row r="7" spans="1:11" s="149" customFormat="1" ht="19.5" customHeight="1" x14ac:dyDescent="0.2">
      <c r="A7" s="1049"/>
      <c r="B7" s="1051"/>
      <c r="C7" s="1051"/>
      <c r="D7" s="1051"/>
      <c r="E7" s="1051"/>
      <c r="F7" s="1051"/>
      <c r="G7" s="1051"/>
      <c r="H7" s="145"/>
      <c r="I7" s="145"/>
      <c r="J7" s="145"/>
      <c r="K7" s="145"/>
    </row>
    <row r="8" spans="1:11" s="146" customFormat="1" ht="27.75" customHeight="1" x14ac:dyDescent="0.2">
      <c r="A8" s="865"/>
      <c r="B8" s="1135" t="s">
        <v>124</v>
      </c>
      <c r="C8" s="1136"/>
      <c r="D8" s="1182" t="s">
        <v>306</v>
      </c>
      <c r="E8" s="978" t="s">
        <v>307</v>
      </c>
      <c r="F8" s="979" t="s">
        <v>240</v>
      </c>
      <c r="G8" s="979" t="s">
        <v>212</v>
      </c>
      <c r="I8" s="922"/>
      <c r="K8" s="418"/>
    </row>
    <row r="9" spans="1:11" s="146" customFormat="1" ht="18" customHeight="1" x14ac:dyDescent="0.2">
      <c r="A9" s="865"/>
      <c r="B9" s="978" t="s">
        <v>310</v>
      </c>
      <c r="C9" s="978" t="s">
        <v>311</v>
      </c>
      <c r="D9" s="1183"/>
      <c r="E9" s="980" t="s">
        <v>276</v>
      </c>
      <c r="F9" s="981" t="s">
        <v>193</v>
      </c>
      <c r="G9" s="981" t="s">
        <v>173</v>
      </c>
      <c r="I9" s="1067" t="s">
        <v>312</v>
      </c>
      <c r="J9" s="418"/>
      <c r="K9" s="418"/>
    </row>
    <row r="10" spans="1:11" s="146" customFormat="1" ht="19.5" hidden="1" customHeight="1" x14ac:dyDescent="0.2">
      <c r="A10" s="853" t="s">
        <v>1840</v>
      </c>
      <c r="B10" s="633" t="s">
        <v>1781</v>
      </c>
      <c r="C10" s="634" t="s">
        <v>1841</v>
      </c>
      <c r="D10" s="634">
        <v>45200</v>
      </c>
      <c r="E10" s="636">
        <f t="shared" ref="E10" si="0">D10+2</f>
        <v>45202</v>
      </c>
      <c r="F10" s="634">
        <f t="shared" ref="F10" si="1">D10+6</f>
        <v>45206</v>
      </c>
      <c r="G10" s="634">
        <f t="shared" ref="G10" si="2">D10+7</f>
        <v>45207</v>
      </c>
      <c r="I10" s="916">
        <v>45201</v>
      </c>
      <c r="J10" s="614"/>
      <c r="K10" s="418"/>
    </row>
    <row r="11" spans="1:11" s="146" customFormat="1" ht="19.5" hidden="1" customHeight="1" x14ac:dyDescent="0.2">
      <c r="A11" s="853"/>
      <c r="B11" s="633" t="s">
        <v>1426</v>
      </c>
      <c r="C11" s="634" t="s">
        <v>1842</v>
      </c>
      <c r="D11" s="634">
        <f t="shared" ref="D11:D29" si="3">D10+7</f>
        <v>45207</v>
      </c>
      <c r="E11" s="634">
        <f t="shared" ref="E11" si="4">D11+2</f>
        <v>45209</v>
      </c>
      <c r="F11" s="634">
        <f t="shared" ref="F11" si="5">D11+6</f>
        <v>45213</v>
      </c>
      <c r="G11" s="634">
        <f t="shared" ref="G11" si="6">D11+7</f>
        <v>45214</v>
      </c>
      <c r="I11" s="916">
        <f t="shared" ref="I11:I23" si="7">D11+1</f>
        <v>45208</v>
      </c>
      <c r="J11" s="614"/>
      <c r="K11" s="418"/>
    </row>
    <row r="12" spans="1:11" s="146" customFormat="1" ht="19.5" hidden="1" customHeight="1" x14ac:dyDescent="0.2">
      <c r="A12" s="853"/>
      <c r="B12" s="633" t="s">
        <v>1422</v>
      </c>
      <c r="C12" s="634" t="s">
        <v>1843</v>
      </c>
      <c r="D12" s="634">
        <v>45215</v>
      </c>
      <c r="E12" s="634">
        <f t="shared" ref="E12" si="8">D12+2</f>
        <v>45217</v>
      </c>
      <c r="F12" s="634">
        <f t="shared" ref="F12" si="9">D12+6</f>
        <v>45221</v>
      </c>
      <c r="G12" s="634">
        <f t="shared" ref="G12" si="10">D12+7</f>
        <v>45222</v>
      </c>
      <c r="I12" s="916">
        <f t="shared" si="7"/>
        <v>45216</v>
      </c>
      <c r="J12" s="614"/>
      <c r="K12" s="418"/>
    </row>
    <row r="13" spans="1:11" s="146" customFormat="1" ht="19.5" hidden="1" customHeight="1" x14ac:dyDescent="0.2">
      <c r="A13" s="853" t="s">
        <v>1844</v>
      </c>
      <c r="B13" s="633" t="s">
        <v>1845</v>
      </c>
      <c r="C13" s="634" t="s">
        <v>1846</v>
      </c>
      <c r="D13" s="634">
        <v>45221</v>
      </c>
      <c r="E13" s="634">
        <f t="shared" ref="E13" si="11">D13+2</f>
        <v>45223</v>
      </c>
      <c r="F13" s="634">
        <f t="shared" ref="F13" si="12">D13+6</f>
        <v>45227</v>
      </c>
      <c r="G13" s="634">
        <f t="shared" ref="G13" si="13">D13+7</f>
        <v>45228</v>
      </c>
      <c r="I13" s="916">
        <f t="shared" si="7"/>
        <v>45222</v>
      </c>
      <c r="J13" s="614"/>
      <c r="K13" s="418"/>
    </row>
    <row r="14" spans="1:11" s="146" customFormat="1" ht="19.5" hidden="1" customHeight="1" x14ac:dyDescent="0.2">
      <c r="A14" s="853"/>
      <c r="B14" s="633" t="s">
        <v>1847</v>
      </c>
      <c r="C14" s="634" t="s">
        <v>1848</v>
      </c>
      <c r="D14" s="634">
        <f t="shared" si="3"/>
        <v>45228</v>
      </c>
      <c r="E14" s="634">
        <f t="shared" ref="E14" si="14">D14+2</f>
        <v>45230</v>
      </c>
      <c r="F14" s="634">
        <f t="shared" ref="F14" si="15">D14+6</f>
        <v>45234</v>
      </c>
      <c r="G14" s="634">
        <f t="shared" ref="G14" si="16">D14+7</f>
        <v>45235</v>
      </c>
      <c r="I14" s="916">
        <f t="shared" si="7"/>
        <v>45229</v>
      </c>
      <c r="J14" s="614"/>
      <c r="K14" s="418"/>
    </row>
    <row r="15" spans="1:11" s="146" customFormat="1" ht="19.5" hidden="1" customHeight="1" x14ac:dyDescent="0.2">
      <c r="A15" s="853"/>
      <c r="B15" s="633" t="s">
        <v>1434</v>
      </c>
      <c r="C15" s="634" t="s">
        <v>1849</v>
      </c>
      <c r="D15" s="634">
        <f t="shared" si="3"/>
        <v>45235</v>
      </c>
      <c r="E15" s="634">
        <f t="shared" ref="E15:E18" si="17">D15+2</f>
        <v>45237</v>
      </c>
      <c r="F15" s="634">
        <f t="shared" ref="F15:F18" si="18">D15+6</f>
        <v>45241</v>
      </c>
      <c r="G15" s="634">
        <f t="shared" ref="G15:G18" si="19">D15+7</f>
        <v>45242</v>
      </c>
      <c r="I15" s="916">
        <f t="shared" si="7"/>
        <v>45236</v>
      </c>
      <c r="J15" s="614"/>
      <c r="K15" s="418"/>
    </row>
    <row r="16" spans="1:11" s="146" customFormat="1" ht="19.5" hidden="1" customHeight="1" x14ac:dyDescent="0.2">
      <c r="A16" s="853"/>
      <c r="B16" s="633" t="s">
        <v>1781</v>
      </c>
      <c r="C16" s="634" t="s">
        <v>1850</v>
      </c>
      <c r="D16" s="634">
        <f t="shared" si="3"/>
        <v>45242</v>
      </c>
      <c r="E16" s="634">
        <f t="shared" si="17"/>
        <v>45244</v>
      </c>
      <c r="F16" s="634">
        <f t="shared" si="18"/>
        <v>45248</v>
      </c>
      <c r="G16" s="634">
        <f t="shared" si="19"/>
        <v>45249</v>
      </c>
      <c r="I16" s="916">
        <f t="shared" si="7"/>
        <v>45243</v>
      </c>
      <c r="J16" s="614"/>
      <c r="K16" s="418"/>
    </row>
    <row r="17" spans="1:11" s="146" customFormat="1" ht="19.5" hidden="1" customHeight="1" x14ac:dyDescent="0.2">
      <c r="A17" s="853"/>
      <c r="B17" s="633" t="s">
        <v>1426</v>
      </c>
      <c r="C17" s="634" t="s">
        <v>1851</v>
      </c>
      <c r="D17" s="634">
        <f t="shared" si="3"/>
        <v>45249</v>
      </c>
      <c r="E17" s="634">
        <f t="shared" si="17"/>
        <v>45251</v>
      </c>
      <c r="F17" s="634">
        <f t="shared" si="18"/>
        <v>45255</v>
      </c>
      <c r="G17" s="634">
        <f t="shared" si="19"/>
        <v>45256</v>
      </c>
      <c r="I17" s="916">
        <f t="shared" si="7"/>
        <v>45250</v>
      </c>
      <c r="J17" s="614"/>
      <c r="K17" s="418"/>
    </row>
    <row r="18" spans="1:11" s="146" customFormat="1" ht="19.5" hidden="1" customHeight="1" x14ac:dyDescent="0.2">
      <c r="A18" s="853"/>
      <c r="B18" s="633" t="s">
        <v>1422</v>
      </c>
      <c r="C18" s="634" t="s">
        <v>1852</v>
      </c>
      <c r="D18" s="634">
        <f t="shared" si="3"/>
        <v>45256</v>
      </c>
      <c r="E18" s="634">
        <f t="shared" si="17"/>
        <v>45258</v>
      </c>
      <c r="F18" s="634">
        <f t="shared" si="18"/>
        <v>45262</v>
      </c>
      <c r="G18" s="634">
        <f t="shared" si="19"/>
        <v>45263</v>
      </c>
      <c r="I18" s="916">
        <f t="shared" si="7"/>
        <v>45257</v>
      </c>
      <c r="J18" s="614"/>
      <c r="K18" s="418"/>
    </row>
    <row r="19" spans="1:11" s="146" customFormat="1" ht="19.5" hidden="1" customHeight="1" x14ac:dyDescent="0.2">
      <c r="A19" s="853" t="s">
        <v>1853</v>
      </c>
      <c r="B19" s="633" t="s">
        <v>1445</v>
      </c>
      <c r="C19" s="634" t="s">
        <v>1854</v>
      </c>
      <c r="D19" s="634">
        <f t="shared" si="3"/>
        <v>45263</v>
      </c>
      <c r="E19" s="634">
        <f t="shared" ref="E19" si="20">D19+2</f>
        <v>45265</v>
      </c>
      <c r="F19" s="634">
        <f t="shared" ref="F19" si="21">D19+6</f>
        <v>45269</v>
      </c>
      <c r="G19" s="634">
        <f t="shared" ref="G19" si="22">D19+7</f>
        <v>45270</v>
      </c>
      <c r="I19" s="916">
        <f t="shared" si="7"/>
        <v>45264</v>
      </c>
      <c r="J19" s="614"/>
      <c r="K19" s="418"/>
    </row>
    <row r="20" spans="1:11" s="146" customFormat="1" ht="19.5" hidden="1" customHeight="1" x14ac:dyDescent="0.2">
      <c r="A20" s="853" t="s">
        <v>1855</v>
      </c>
      <c r="B20" s="712" t="s">
        <v>1207</v>
      </c>
      <c r="C20" s="634" t="s">
        <v>1856</v>
      </c>
      <c r="D20" s="636">
        <f t="shared" si="3"/>
        <v>45270</v>
      </c>
      <c r="E20" s="636">
        <f t="shared" ref="E20" si="23">D20+2</f>
        <v>45272</v>
      </c>
      <c r="F20" s="636">
        <f t="shared" ref="F20" si="24">D20+6</f>
        <v>45276</v>
      </c>
      <c r="G20" s="636">
        <f t="shared" ref="G20" si="25">D20+7</f>
        <v>45277</v>
      </c>
      <c r="I20" s="921">
        <f t="shared" si="7"/>
        <v>45271</v>
      </c>
      <c r="J20" s="614"/>
      <c r="K20" s="418"/>
    </row>
    <row r="21" spans="1:11" s="146" customFormat="1" ht="19.5" hidden="1" customHeight="1" x14ac:dyDescent="0.2">
      <c r="A21" s="853"/>
      <c r="B21" s="633" t="s">
        <v>1434</v>
      </c>
      <c r="C21" s="634" t="s">
        <v>1857</v>
      </c>
      <c r="D21" s="634">
        <f t="shared" si="3"/>
        <v>45277</v>
      </c>
      <c r="E21" s="634">
        <f t="shared" ref="E21" si="26">D21+2</f>
        <v>45279</v>
      </c>
      <c r="F21" s="634">
        <f t="shared" ref="F21" si="27">D21+6</f>
        <v>45283</v>
      </c>
      <c r="G21" s="634">
        <f t="shared" ref="G21" si="28">D21+7</f>
        <v>45284</v>
      </c>
      <c r="I21" s="916">
        <f t="shared" si="7"/>
        <v>45278</v>
      </c>
      <c r="J21" s="614"/>
      <c r="K21" s="418"/>
    </row>
    <row r="22" spans="1:11" s="146" customFormat="1" ht="19.5" hidden="1" customHeight="1" x14ac:dyDescent="0.2">
      <c r="A22" s="853"/>
      <c r="B22" s="633" t="s">
        <v>1441</v>
      </c>
      <c r="C22" s="634" t="s">
        <v>1858</v>
      </c>
      <c r="D22" s="634">
        <f t="shared" si="3"/>
        <v>45284</v>
      </c>
      <c r="E22" s="634">
        <f t="shared" ref="E22" si="29">D22+2</f>
        <v>45286</v>
      </c>
      <c r="F22" s="709">
        <f t="shared" ref="F22" si="30">D22+6</f>
        <v>45290</v>
      </c>
      <c r="G22" s="634">
        <f t="shared" ref="G22" si="31">D22+7</f>
        <v>45291</v>
      </c>
      <c r="I22" s="916">
        <f t="shared" si="7"/>
        <v>45285</v>
      </c>
      <c r="J22" s="614"/>
      <c r="K22" s="418"/>
    </row>
    <row r="23" spans="1:11" s="146" customFormat="1" ht="19.5" hidden="1" customHeight="1" x14ac:dyDescent="0.2">
      <c r="A23" s="853" t="s">
        <v>1859</v>
      </c>
      <c r="B23" s="745" t="s">
        <v>1445</v>
      </c>
      <c r="C23" s="634" t="s">
        <v>1860</v>
      </c>
      <c r="D23" s="634">
        <f t="shared" si="3"/>
        <v>45291</v>
      </c>
      <c r="E23" s="634">
        <f t="shared" ref="E23" si="32">D23+2</f>
        <v>45293</v>
      </c>
      <c r="F23" s="634">
        <f t="shared" ref="F23" si="33">D23+6</f>
        <v>45297</v>
      </c>
      <c r="G23" s="634">
        <f t="shared" ref="G23" si="34">D23+7</f>
        <v>45298</v>
      </c>
      <c r="I23" s="916">
        <f t="shared" si="7"/>
        <v>45292</v>
      </c>
      <c r="J23" s="614"/>
      <c r="K23" s="418"/>
    </row>
    <row r="24" spans="1:11" s="146" customFormat="1" ht="19.5" hidden="1" customHeight="1" x14ac:dyDescent="0.2">
      <c r="A24" s="853"/>
      <c r="B24" s="633" t="s">
        <v>1422</v>
      </c>
      <c r="C24" s="634" t="s">
        <v>1861</v>
      </c>
      <c r="D24" s="634">
        <v>45298</v>
      </c>
      <c r="E24" s="634">
        <f t="shared" ref="E24:E28" si="35">D24+2</f>
        <v>45300</v>
      </c>
      <c r="F24" s="634">
        <f t="shared" ref="F24:F28" si="36">D24+6</f>
        <v>45304</v>
      </c>
      <c r="G24" s="634">
        <f t="shared" ref="G24:G28" si="37">D24+7</f>
        <v>45305</v>
      </c>
      <c r="I24" s="916">
        <v>45299</v>
      </c>
      <c r="J24" s="614"/>
      <c r="K24" s="418"/>
    </row>
    <row r="25" spans="1:11" s="146" customFormat="1" ht="19.5" hidden="1" customHeight="1" x14ac:dyDescent="0.2">
      <c r="A25" s="853"/>
      <c r="B25" s="633" t="s">
        <v>1426</v>
      </c>
      <c r="C25" s="634" t="s">
        <v>1862</v>
      </c>
      <c r="D25" s="634">
        <f t="shared" si="3"/>
        <v>45305</v>
      </c>
      <c r="E25" s="634">
        <f t="shared" si="35"/>
        <v>45307</v>
      </c>
      <c r="F25" s="634">
        <f t="shared" si="36"/>
        <v>45311</v>
      </c>
      <c r="G25" s="634">
        <f t="shared" si="37"/>
        <v>45312</v>
      </c>
      <c r="I25" s="916">
        <f>D25+1</f>
        <v>45306</v>
      </c>
      <c r="J25" s="614"/>
      <c r="K25" s="418"/>
    </row>
    <row r="26" spans="1:11" s="146" customFormat="1" ht="19.5" hidden="1" customHeight="1" x14ac:dyDescent="0.2">
      <c r="A26" s="853" t="s">
        <v>1863</v>
      </c>
      <c r="B26" s="745" t="s">
        <v>1430</v>
      </c>
      <c r="C26" s="634" t="s">
        <v>1864</v>
      </c>
      <c r="D26" s="634">
        <f t="shared" si="3"/>
        <v>45312</v>
      </c>
      <c r="E26" s="636">
        <f t="shared" si="35"/>
        <v>45314</v>
      </c>
      <c r="F26" s="636">
        <f t="shared" si="36"/>
        <v>45318</v>
      </c>
      <c r="G26" s="634">
        <f t="shared" si="37"/>
        <v>45319</v>
      </c>
      <c r="I26" s="916">
        <f>D26+1</f>
        <v>45313</v>
      </c>
      <c r="J26" s="614"/>
      <c r="K26" s="418"/>
    </row>
    <row r="27" spans="1:11" s="146" customFormat="1" ht="19.5" hidden="1" customHeight="1" x14ac:dyDescent="0.2">
      <c r="A27" s="853"/>
      <c r="B27" s="633" t="s">
        <v>1434</v>
      </c>
      <c r="C27" s="634" t="s">
        <v>1865</v>
      </c>
      <c r="D27" s="634">
        <f t="shared" si="3"/>
        <v>45319</v>
      </c>
      <c r="E27" s="634">
        <f t="shared" si="35"/>
        <v>45321</v>
      </c>
      <c r="F27" s="634">
        <f t="shared" si="36"/>
        <v>45325</v>
      </c>
      <c r="G27" s="634">
        <f t="shared" si="37"/>
        <v>45326</v>
      </c>
      <c r="I27" s="916">
        <f>D27+1</f>
        <v>45320</v>
      </c>
      <c r="J27" s="614"/>
      <c r="K27" s="418"/>
    </row>
    <row r="28" spans="1:11" s="146" customFormat="1" ht="19.5" hidden="1" customHeight="1" x14ac:dyDescent="0.2">
      <c r="A28" s="853"/>
      <c r="B28" s="712" t="s">
        <v>1207</v>
      </c>
      <c r="C28" s="634" t="s">
        <v>1866</v>
      </c>
      <c r="D28" s="636">
        <f t="shared" si="3"/>
        <v>45326</v>
      </c>
      <c r="E28" s="636">
        <f t="shared" si="35"/>
        <v>45328</v>
      </c>
      <c r="F28" s="636">
        <f t="shared" si="36"/>
        <v>45332</v>
      </c>
      <c r="G28" s="636">
        <f t="shared" si="37"/>
        <v>45333</v>
      </c>
      <c r="I28" s="921">
        <f>D28+1</f>
        <v>45327</v>
      </c>
      <c r="J28" s="614"/>
      <c r="K28" s="418"/>
    </row>
    <row r="29" spans="1:11" s="146" customFormat="1" ht="19.5" hidden="1" customHeight="1" x14ac:dyDescent="0.2">
      <c r="A29" s="853"/>
      <c r="B29" s="633" t="s">
        <v>1441</v>
      </c>
      <c r="C29" s="634" t="s">
        <v>1867</v>
      </c>
      <c r="D29" s="634">
        <f t="shared" si="3"/>
        <v>45333</v>
      </c>
      <c r="E29" s="634">
        <f t="shared" ref="E29" si="38">D29+2</f>
        <v>45335</v>
      </c>
      <c r="F29" s="634">
        <f t="shared" ref="F29" si="39">D29+6</f>
        <v>45339</v>
      </c>
      <c r="G29" s="634">
        <f t="shared" ref="G29" si="40">D29+7</f>
        <v>45340</v>
      </c>
      <c r="I29" s="916">
        <v>45334</v>
      </c>
      <c r="J29" s="614"/>
      <c r="K29" s="418"/>
    </row>
    <row r="30" spans="1:11" s="146" customFormat="1" ht="19.5" hidden="1" customHeight="1" x14ac:dyDescent="0.2">
      <c r="A30" s="853"/>
      <c r="B30" s="633" t="s">
        <v>1445</v>
      </c>
      <c r="C30" s="634" t="s">
        <v>1868</v>
      </c>
      <c r="D30" s="634">
        <v>45342</v>
      </c>
      <c r="E30" s="634">
        <f t="shared" ref="E30" si="41">D30+2</f>
        <v>45344</v>
      </c>
      <c r="F30" s="634">
        <f t="shared" ref="F30" si="42">D30+6</f>
        <v>45348</v>
      </c>
      <c r="G30" s="634">
        <f t="shared" ref="G30" si="43">D30+7</f>
        <v>45349</v>
      </c>
      <c r="I30" s="916">
        <v>45341</v>
      </c>
      <c r="J30" s="614"/>
      <c r="K30" s="418"/>
    </row>
    <row r="31" spans="1:11" s="146" customFormat="1" ht="19.5" hidden="1" customHeight="1" x14ac:dyDescent="0.2">
      <c r="A31" s="853" t="s">
        <v>1869</v>
      </c>
      <c r="B31" s="633" t="s">
        <v>1422</v>
      </c>
      <c r="C31" s="634" t="s">
        <v>1870</v>
      </c>
      <c r="D31" s="634">
        <v>45349</v>
      </c>
      <c r="E31" s="634">
        <f t="shared" ref="E31" si="44">D31+2</f>
        <v>45351</v>
      </c>
      <c r="F31" s="634">
        <f t="shared" ref="F31" si="45">D31+6</f>
        <v>45355</v>
      </c>
      <c r="G31" s="634">
        <f t="shared" ref="G31" si="46">D31+7</f>
        <v>45356</v>
      </c>
      <c r="I31" s="916">
        <v>45348</v>
      </c>
      <c r="J31" s="614"/>
      <c r="K31" s="418"/>
    </row>
    <row r="32" spans="1:11" s="146" customFormat="1" ht="19.5" hidden="1" customHeight="1" x14ac:dyDescent="0.2">
      <c r="A32" s="853" t="s">
        <v>1871</v>
      </c>
      <c r="B32" s="919" t="s">
        <v>1426</v>
      </c>
      <c r="C32" s="920" t="s">
        <v>1872</v>
      </c>
      <c r="D32" s="884">
        <v>45364</v>
      </c>
      <c r="E32" s="917">
        <f>D32+1</f>
        <v>45365</v>
      </c>
      <c r="F32" s="918">
        <f t="shared" ref="F32" si="47">D32+6</f>
        <v>45370</v>
      </c>
      <c r="G32" s="884">
        <v>45366</v>
      </c>
      <c r="I32" s="916">
        <v>45355</v>
      </c>
      <c r="J32" s="614"/>
      <c r="K32" s="418"/>
    </row>
    <row r="33" spans="1:11" s="146" customFormat="1" ht="19.5" hidden="1" customHeight="1" x14ac:dyDescent="0.2">
      <c r="A33" s="853"/>
      <c r="B33" s="919" t="s">
        <v>1434</v>
      </c>
      <c r="C33" s="920" t="s">
        <v>1873</v>
      </c>
      <c r="D33" s="884">
        <v>45364</v>
      </c>
      <c r="E33" s="884">
        <f t="shared" ref="E33:E40" si="48">D33+1</f>
        <v>45365</v>
      </c>
      <c r="F33" s="884">
        <f t="shared" ref="F33" si="49">D33+6</f>
        <v>45370</v>
      </c>
      <c r="G33" s="884">
        <f t="shared" ref="G33" si="50">D33+7</f>
        <v>45371</v>
      </c>
      <c r="I33" s="916">
        <v>45362</v>
      </c>
      <c r="J33" s="614"/>
      <c r="K33" s="418"/>
    </row>
    <row r="34" spans="1:11" s="146" customFormat="1" ht="19.5" hidden="1" customHeight="1" x14ac:dyDescent="0.2">
      <c r="A34" s="853" t="s">
        <v>1874</v>
      </c>
      <c r="B34" s="919" t="s">
        <v>1426</v>
      </c>
      <c r="C34" s="920" t="s">
        <v>1875</v>
      </c>
      <c r="D34" s="884">
        <v>45371</v>
      </c>
      <c r="E34" s="884">
        <f t="shared" si="48"/>
        <v>45372</v>
      </c>
      <c r="F34" s="884">
        <f>D34+6</f>
        <v>45377</v>
      </c>
      <c r="G34" s="884">
        <f>D34+7</f>
        <v>45378</v>
      </c>
      <c r="I34" s="916">
        <v>45369</v>
      </c>
      <c r="J34" s="614"/>
      <c r="K34" s="418"/>
    </row>
    <row r="35" spans="1:11" s="146" customFormat="1" ht="19.5" hidden="1" customHeight="1" x14ac:dyDescent="0.2">
      <c r="A35" s="853"/>
      <c r="B35" s="919" t="s">
        <v>1441</v>
      </c>
      <c r="C35" s="920" t="s">
        <v>1876</v>
      </c>
      <c r="D35" s="884">
        <v>45376</v>
      </c>
      <c r="E35" s="884">
        <f t="shared" si="48"/>
        <v>45377</v>
      </c>
      <c r="F35" s="884">
        <f>D35+6</f>
        <v>45382</v>
      </c>
      <c r="G35" s="884">
        <f>D35+7</f>
        <v>45383</v>
      </c>
      <c r="I35" s="916">
        <v>45376</v>
      </c>
      <c r="J35" s="614"/>
      <c r="K35" s="418"/>
    </row>
    <row r="36" spans="1:11" s="146" customFormat="1" ht="19.5" hidden="1" customHeight="1" x14ac:dyDescent="0.2">
      <c r="A36" s="853"/>
      <c r="B36" s="919" t="s">
        <v>1445</v>
      </c>
      <c r="C36" s="920" t="s">
        <v>1877</v>
      </c>
      <c r="D36" s="884">
        <v>45382</v>
      </c>
      <c r="E36" s="884">
        <f t="shared" si="48"/>
        <v>45383</v>
      </c>
      <c r="F36" s="884">
        <f>D36+6</f>
        <v>45388</v>
      </c>
      <c r="G36" s="884">
        <f>D36+7</f>
        <v>45389</v>
      </c>
      <c r="I36" s="916">
        <v>45383</v>
      </c>
      <c r="J36" s="614"/>
      <c r="K36" s="418"/>
    </row>
    <row r="37" spans="1:11" s="146" customFormat="1" ht="19.5" hidden="1" customHeight="1" x14ac:dyDescent="0.2">
      <c r="A37" s="853" t="s">
        <v>1878</v>
      </c>
      <c r="B37" s="983" t="s">
        <v>1422</v>
      </c>
      <c r="C37" s="984" t="s">
        <v>1879</v>
      </c>
      <c r="D37" s="984">
        <v>45398</v>
      </c>
      <c r="E37" s="884">
        <f t="shared" si="48"/>
        <v>45399</v>
      </c>
      <c r="F37" s="1040" t="s">
        <v>344</v>
      </c>
      <c r="G37" s="884">
        <f>D37+7</f>
        <v>45405</v>
      </c>
      <c r="I37" s="884">
        <v>45390</v>
      </c>
      <c r="J37" s="614"/>
      <c r="K37" s="418"/>
    </row>
    <row r="38" spans="1:11" s="146" customFormat="1" ht="19.5" hidden="1" customHeight="1" x14ac:dyDescent="0.2">
      <c r="A38" s="853" t="s">
        <v>1426</v>
      </c>
      <c r="B38" s="983" t="s">
        <v>1454</v>
      </c>
      <c r="C38" s="984" t="s">
        <v>1880</v>
      </c>
      <c r="D38" s="984">
        <v>45397</v>
      </c>
      <c r="E38" s="884">
        <f t="shared" si="48"/>
        <v>45398</v>
      </c>
      <c r="F38" s="884">
        <f>D38+6</f>
        <v>45403</v>
      </c>
      <c r="G38" s="884">
        <f>D38+7</f>
        <v>45404</v>
      </c>
      <c r="I38" s="884">
        <v>45397</v>
      </c>
      <c r="J38" s="614"/>
      <c r="K38" s="418"/>
    </row>
    <row r="39" spans="1:11" s="146" customFormat="1" ht="19.5" hidden="1" customHeight="1" x14ac:dyDescent="0.2">
      <c r="A39" s="853"/>
      <c r="B39" s="1014" t="s">
        <v>1434</v>
      </c>
      <c r="C39" s="989" t="s">
        <v>1881</v>
      </c>
      <c r="D39" s="984">
        <v>45410</v>
      </c>
      <c r="E39" s="884">
        <f t="shared" si="48"/>
        <v>45411</v>
      </c>
      <c r="F39" s="982" t="s">
        <v>344</v>
      </c>
      <c r="G39" s="884">
        <f t="shared" ref="G39:G40" si="51">D39+7</f>
        <v>45417</v>
      </c>
      <c r="I39" s="884">
        <v>45404</v>
      </c>
      <c r="J39" s="614"/>
      <c r="K39" s="418"/>
    </row>
    <row r="40" spans="1:11" s="146" customFormat="1" ht="19.5" hidden="1" customHeight="1" x14ac:dyDescent="0.2">
      <c r="A40" s="853" t="s">
        <v>1874</v>
      </c>
      <c r="B40" s="1014" t="s">
        <v>1426</v>
      </c>
      <c r="C40" s="984" t="s">
        <v>1882</v>
      </c>
      <c r="D40" s="984">
        <v>45412</v>
      </c>
      <c r="E40" s="884">
        <f t="shared" si="48"/>
        <v>45413</v>
      </c>
      <c r="F40" s="884">
        <f t="shared" ref="F40" si="52">D40+6</f>
        <v>45418</v>
      </c>
      <c r="G40" s="884">
        <f t="shared" si="51"/>
        <v>45419</v>
      </c>
      <c r="I40" s="884">
        <v>45411</v>
      </c>
      <c r="J40" s="614"/>
      <c r="K40" s="418"/>
    </row>
    <row r="41" spans="1:11" s="146" customFormat="1" ht="20.100000000000001" hidden="1" customHeight="1" x14ac:dyDescent="0.2">
      <c r="A41" s="853" t="s">
        <v>1883</v>
      </c>
      <c r="B41" s="982" t="s">
        <v>344</v>
      </c>
      <c r="C41" s="989" t="s">
        <v>1884</v>
      </c>
      <c r="D41" s="917">
        <v>45429</v>
      </c>
      <c r="E41" s="917">
        <v>45428</v>
      </c>
      <c r="F41" s="864" t="s">
        <v>344</v>
      </c>
      <c r="G41" s="864" t="s">
        <v>344</v>
      </c>
      <c r="I41" s="884">
        <v>45418</v>
      </c>
      <c r="J41" s="614"/>
      <c r="K41" s="418"/>
    </row>
    <row r="42" spans="1:11" s="146" customFormat="1" ht="20.100000000000001" hidden="1" customHeight="1" x14ac:dyDescent="0.2">
      <c r="A42" s="853"/>
      <c r="B42" s="989" t="s">
        <v>1445</v>
      </c>
      <c r="C42" s="989" t="s">
        <v>1885</v>
      </c>
      <c r="D42" s="984">
        <v>45430</v>
      </c>
      <c r="E42" s="884">
        <f t="shared" ref="E42:E47" si="53">D42+1</f>
        <v>45431</v>
      </c>
      <c r="F42" s="884">
        <f t="shared" ref="F42" si="54">D42+6</f>
        <v>45436</v>
      </c>
      <c r="G42" s="884">
        <f t="shared" ref="G42" si="55">D42+7</f>
        <v>45437</v>
      </c>
      <c r="I42" s="884">
        <f>I41+7</f>
        <v>45425</v>
      </c>
      <c r="J42" s="614"/>
      <c r="K42" s="418"/>
    </row>
    <row r="43" spans="1:11" s="146" customFormat="1" ht="20.100000000000001" hidden="1" customHeight="1" x14ac:dyDescent="0.2">
      <c r="A43" s="853" t="s">
        <v>1422</v>
      </c>
      <c r="B43" s="982" t="s">
        <v>344</v>
      </c>
      <c r="C43" s="984" t="s">
        <v>1886</v>
      </c>
      <c r="D43" s="917">
        <v>45435</v>
      </c>
      <c r="E43" s="917">
        <f t="shared" si="53"/>
        <v>45436</v>
      </c>
      <c r="F43" s="917">
        <f t="shared" ref="F43:F47" si="56">D43+6</f>
        <v>45441</v>
      </c>
      <c r="G43" s="917">
        <f t="shared" ref="G43:G47" si="57">D43+7</f>
        <v>45442</v>
      </c>
      <c r="I43" s="884">
        <f t="shared" ref="I43:I83" si="58">I42+7</f>
        <v>45432</v>
      </c>
      <c r="J43" s="614"/>
      <c r="K43" s="418"/>
    </row>
    <row r="44" spans="1:11" s="146" customFormat="1" ht="20.100000000000001" hidden="1" customHeight="1" x14ac:dyDescent="0.2">
      <c r="A44" s="853" t="s">
        <v>1454</v>
      </c>
      <c r="B44" s="989" t="s">
        <v>1422</v>
      </c>
      <c r="C44" s="984" t="s">
        <v>1887</v>
      </c>
      <c r="D44" s="984">
        <v>45442</v>
      </c>
      <c r="E44" s="884">
        <f t="shared" si="53"/>
        <v>45443</v>
      </c>
      <c r="F44" s="884">
        <f t="shared" si="56"/>
        <v>45448</v>
      </c>
      <c r="G44" s="884">
        <f t="shared" si="57"/>
        <v>45449</v>
      </c>
      <c r="I44" s="884">
        <f t="shared" si="58"/>
        <v>45439</v>
      </c>
      <c r="J44" s="614"/>
      <c r="K44" s="418"/>
    </row>
    <row r="45" spans="1:11" s="146" customFormat="1" ht="20.100000000000001" hidden="1" customHeight="1" x14ac:dyDescent="0.2">
      <c r="A45" s="853" t="s">
        <v>1434</v>
      </c>
      <c r="B45" s="989" t="s">
        <v>1454</v>
      </c>
      <c r="C45" s="989" t="s">
        <v>1888</v>
      </c>
      <c r="D45" s="984">
        <v>45453</v>
      </c>
      <c r="E45" s="884">
        <f t="shared" si="53"/>
        <v>45454</v>
      </c>
      <c r="F45" s="884">
        <f t="shared" si="56"/>
        <v>45459</v>
      </c>
      <c r="G45" s="884">
        <f t="shared" si="57"/>
        <v>45460</v>
      </c>
      <c r="I45" s="884">
        <f t="shared" si="58"/>
        <v>45446</v>
      </c>
      <c r="J45" s="614"/>
      <c r="K45" s="418"/>
    </row>
    <row r="46" spans="1:11" s="146" customFormat="1" ht="20.100000000000001" hidden="1" customHeight="1" x14ac:dyDescent="0.2">
      <c r="A46" s="853" t="s">
        <v>1889</v>
      </c>
      <c r="B46" s="989" t="s">
        <v>1434</v>
      </c>
      <c r="C46" s="989" t="s">
        <v>1890</v>
      </c>
      <c r="D46" s="984">
        <v>45456</v>
      </c>
      <c r="E46" s="884">
        <f t="shared" si="53"/>
        <v>45457</v>
      </c>
      <c r="F46" s="884">
        <v>45463</v>
      </c>
      <c r="G46" s="884">
        <v>45461</v>
      </c>
      <c r="I46" s="884">
        <f t="shared" si="58"/>
        <v>45453</v>
      </c>
      <c r="J46" s="614"/>
      <c r="K46" s="418"/>
    </row>
    <row r="47" spans="1:11" s="146" customFormat="1" ht="20.100000000000001" hidden="1" customHeight="1" x14ac:dyDescent="0.2">
      <c r="A47" s="853" t="s">
        <v>1441</v>
      </c>
      <c r="B47" s="1077" t="s">
        <v>623</v>
      </c>
      <c r="C47" s="989" t="s">
        <v>1891</v>
      </c>
      <c r="D47" s="984">
        <v>45459</v>
      </c>
      <c r="E47" s="884">
        <f t="shared" si="53"/>
        <v>45460</v>
      </c>
      <c r="F47" s="884">
        <f t="shared" si="56"/>
        <v>45465</v>
      </c>
      <c r="G47" s="884">
        <f t="shared" si="57"/>
        <v>45466</v>
      </c>
      <c r="I47" s="884">
        <f t="shared" si="58"/>
        <v>45460</v>
      </c>
      <c r="J47" s="614"/>
      <c r="K47" s="418"/>
    </row>
    <row r="48" spans="1:11" s="146" customFormat="1" ht="20.100000000000001" hidden="1" customHeight="1" x14ac:dyDescent="0.2">
      <c r="A48" s="853" t="s">
        <v>1892</v>
      </c>
      <c r="B48" s="989" t="s">
        <v>1426</v>
      </c>
      <c r="C48" s="989" t="s">
        <v>1893</v>
      </c>
      <c r="D48" s="984">
        <v>45471</v>
      </c>
      <c r="E48" s="884">
        <f t="shared" ref="E48:E49" si="59">D48+1</f>
        <v>45472</v>
      </c>
      <c r="F48" s="982" t="s">
        <v>344</v>
      </c>
      <c r="G48" s="884">
        <v>45475</v>
      </c>
      <c r="I48" s="884">
        <f t="shared" si="58"/>
        <v>45467</v>
      </c>
      <c r="J48" s="614"/>
      <c r="K48" s="418"/>
    </row>
    <row r="49" spans="1:11" s="146" customFormat="1" ht="20.100000000000001" hidden="1" customHeight="1" x14ac:dyDescent="0.2">
      <c r="A49" s="853" t="s">
        <v>1894</v>
      </c>
      <c r="B49" s="1082" t="s">
        <v>368</v>
      </c>
      <c r="C49" s="989" t="s">
        <v>1895</v>
      </c>
      <c r="D49" s="917">
        <v>45475</v>
      </c>
      <c r="E49" s="917">
        <f t="shared" si="59"/>
        <v>45476</v>
      </c>
      <c r="F49" s="917">
        <f t="shared" ref="F49:F50" si="60">D49+6</f>
        <v>45481</v>
      </c>
      <c r="G49" s="917">
        <f t="shared" ref="G49:G50" si="61">D49+7</f>
        <v>45482</v>
      </c>
      <c r="I49" s="884">
        <f t="shared" si="58"/>
        <v>45474</v>
      </c>
      <c r="J49" s="614"/>
      <c r="K49" s="418"/>
    </row>
    <row r="50" spans="1:11" s="146" customFormat="1" ht="20.100000000000001" hidden="1" customHeight="1" x14ac:dyDescent="0.2">
      <c r="A50" s="853" t="s">
        <v>1896</v>
      </c>
      <c r="B50" s="989" t="s">
        <v>1897</v>
      </c>
      <c r="C50" s="989" t="s">
        <v>1898</v>
      </c>
      <c r="D50" s="984">
        <v>45493</v>
      </c>
      <c r="E50" s="982" t="s">
        <v>344</v>
      </c>
      <c r="F50" s="884">
        <f t="shared" si="60"/>
        <v>45499</v>
      </c>
      <c r="G50" s="884">
        <f t="shared" si="61"/>
        <v>45500</v>
      </c>
      <c r="I50" s="884">
        <f t="shared" si="58"/>
        <v>45481</v>
      </c>
      <c r="J50" s="614"/>
      <c r="K50" s="418"/>
    </row>
    <row r="51" spans="1:11" s="146" customFormat="1" ht="20.100000000000001" hidden="1" customHeight="1" x14ac:dyDescent="0.2">
      <c r="A51" s="853"/>
      <c r="B51" s="989" t="s">
        <v>1422</v>
      </c>
      <c r="C51" s="989" t="s">
        <v>1899</v>
      </c>
      <c r="D51" s="984">
        <v>45491</v>
      </c>
      <c r="E51" s="884">
        <f t="shared" ref="E51:E55" si="62">D51+1</f>
        <v>45492</v>
      </c>
      <c r="F51" s="884">
        <f t="shared" ref="F51:F53" si="63">D51+6</f>
        <v>45497</v>
      </c>
      <c r="G51" s="884">
        <f t="shared" ref="G51:G53" si="64">D51+7</f>
        <v>45498</v>
      </c>
      <c r="I51" s="884">
        <f t="shared" si="58"/>
        <v>45488</v>
      </c>
      <c r="J51" s="614"/>
      <c r="K51" s="418"/>
    </row>
    <row r="52" spans="1:11" s="146" customFormat="1" ht="20.100000000000001" hidden="1" customHeight="1" x14ac:dyDescent="0.2">
      <c r="A52" s="853"/>
      <c r="B52" s="989" t="s">
        <v>1454</v>
      </c>
      <c r="C52" s="989" t="s">
        <v>1900</v>
      </c>
      <c r="D52" s="982" t="s">
        <v>344</v>
      </c>
      <c r="E52" s="917" t="e">
        <f t="shared" si="62"/>
        <v>#VALUE!</v>
      </c>
      <c r="F52" s="917" t="e">
        <f t="shared" si="63"/>
        <v>#VALUE!</v>
      </c>
      <c r="G52" s="917" t="e">
        <f t="shared" si="64"/>
        <v>#VALUE!</v>
      </c>
      <c r="I52" s="884">
        <f t="shared" si="58"/>
        <v>45495</v>
      </c>
      <c r="J52" s="614"/>
      <c r="K52" s="418"/>
    </row>
    <row r="53" spans="1:11" s="146" customFormat="1" ht="20.100000000000001" hidden="1" customHeight="1" x14ac:dyDescent="0.2">
      <c r="A53" s="853"/>
      <c r="B53" s="989" t="s">
        <v>1434</v>
      </c>
      <c r="C53" s="989" t="s">
        <v>1901</v>
      </c>
      <c r="D53" s="989">
        <v>45502</v>
      </c>
      <c r="E53" s="884">
        <f t="shared" si="62"/>
        <v>45503</v>
      </c>
      <c r="F53" s="884">
        <f t="shared" si="63"/>
        <v>45508</v>
      </c>
      <c r="G53" s="884">
        <f t="shared" si="64"/>
        <v>45509</v>
      </c>
      <c r="I53" s="884">
        <f t="shared" si="58"/>
        <v>45502</v>
      </c>
      <c r="J53" s="614"/>
      <c r="K53" s="418"/>
    </row>
    <row r="54" spans="1:11" s="146" customFormat="1" ht="20.100000000000001" hidden="1" customHeight="1" x14ac:dyDescent="0.2">
      <c r="A54" s="853" t="s">
        <v>1426</v>
      </c>
      <c r="B54" s="984" t="s">
        <v>1422</v>
      </c>
      <c r="C54" s="989" t="s">
        <v>1902</v>
      </c>
      <c r="D54" s="984">
        <v>45510</v>
      </c>
      <c r="E54" s="884">
        <f t="shared" si="62"/>
        <v>45511</v>
      </c>
      <c r="F54" s="884">
        <f t="shared" ref="F54" si="65">D54+6</f>
        <v>45516</v>
      </c>
      <c r="G54" s="884">
        <f t="shared" ref="G54" si="66">D54+7</f>
        <v>45517</v>
      </c>
      <c r="I54" s="884">
        <f t="shared" si="58"/>
        <v>45509</v>
      </c>
      <c r="J54" s="614"/>
      <c r="K54" s="418"/>
    </row>
    <row r="55" spans="1:11" s="146" customFormat="1" ht="20.100000000000001" hidden="1" customHeight="1" x14ac:dyDescent="0.2">
      <c r="A55" s="853" t="s">
        <v>1903</v>
      </c>
      <c r="B55" s="989" t="s">
        <v>1441</v>
      </c>
      <c r="C55" s="989" t="s">
        <v>1904</v>
      </c>
      <c r="D55" s="984">
        <v>45519</v>
      </c>
      <c r="E55" s="884">
        <f t="shared" si="62"/>
        <v>45520</v>
      </c>
      <c r="F55" s="884">
        <f t="shared" ref="F55:F56" si="67">D55+6</f>
        <v>45525</v>
      </c>
      <c r="G55" s="884">
        <f t="shared" ref="G55:G56" si="68">D55+7</f>
        <v>45526</v>
      </c>
      <c r="I55" s="884">
        <f t="shared" si="58"/>
        <v>45516</v>
      </c>
      <c r="J55" s="614"/>
      <c r="K55" s="418"/>
    </row>
    <row r="56" spans="1:11" s="146" customFormat="1" ht="20.100000000000001" hidden="1" customHeight="1" x14ac:dyDescent="0.2">
      <c r="A56" s="853"/>
      <c r="B56" s="984" t="s">
        <v>1905</v>
      </c>
      <c r="C56" s="989" t="s">
        <v>1906</v>
      </c>
      <c r="D56" s="984">
        <v>45528</v>
      </c>
      <c r="E56" s="884">
        <f t="shared" ref="E56" si="69">D56+1</f>
        <v>45529</v>
      </c>
      <c r="F56" s="884">
        <f t="shared" si="67"/>
        <v>45534</v>
      </c>
      <c r="G56" s="884">
        <f t="shared" si="68"/>
        <v>45535</v>
      </c>
      <c r="I56" s="884">
        <f t="shared" si="58"/>
        <v>45523</v>
      </c>
      <c r="J56" s="614"/>
      <c r="K56" s="418"/>
    </row>
    <row r="57" spans="1:11" s="146" customFormat="1" ht="20.100000000000001" hidden="1" customHeight="1" x14ac:dyDescent="0.2">
      <c r="A57" s="853"/>
      <c r="B57" s="984" t="s">
        <v>1907</v>
      </c>
      <c r="C57" s="989" t="s">
        <v>1908</v>
      </c>
      <c r="D57" s="984">
        <v>45535</v>
      </c>
      <c r="E57" s="884">
        <f t="shared" ref="E57:E61" si="70">D57+1</f>
        <v>45536</v>
      </c>
      <c r="F57" s="884">
        <f t="shared" ref="F57:F59" si="71">D57+6</f>
        <v>45541</v>
      </c>
      <c r="G57" s="884">
        <f t="shared" ref="G57:G59" si="72">D57+7</f>
        <v>45542</v>
      </c>
      <c r="I57" s="884">
        <f t="shared" si="58"/>
        <v>45530</v>
      </c>
      <c r="J57" s="614"/>
      <c r="K57" s="418"/>
    </row>
    <row r="58" spans="1:11" s="146" customFormat="1" ht="20.100000000000001" hidden="1" customHeight="1" x14ac:dyDescent="0.2">
      <c r="A58" s="853"/>
      <c r="B58" s="989" t="s">
        <v>1454</v>
      </c>
      <c r="C58" s="989" t="s">
        <v>1909</v>
      </c>
      <c r="D58" s="984">
        <v>45541</v>
      </c>
      <c r="E58" s="884">
        <f t="shared" si="70"/>
        <v>45542</v>
      </c>
      <c r="F58" s="884">
        <f t="shared" si="71"/>
        <v>45547</v>
      </c>
      <c r="G58" s="884">
        <f t="shared" si="72"/>
        <v>45548</v>
      </c>
      <c r="I58" s="884">
        <f t="shared" si="58"/>
        <v>45537</v>
      </c>
      <c r="J58" s="614"/>
      <c r="K58" s="418"/>
    </row>
    <row r="59" spans="1:11" s="146" customFormat="1" ht="20.100000000000001" hidden="1" customHeight="1" x14ac:dyDescent="0.2">
      <c r="A59" s="853"/>
      <c r="B59" s="989" t="s">
        <v>1434</v>
      </c>
      <c r="C59" s="989" t="s">
        <v>1910</v>
      </c>
      <c r="D59" s="984">
        <v>45546</v>
      </c>
      <c r="E59" s="884">
        <f t="shared" si="70"/>
        <v>45547</v>
      </c>
      <c r="F59" s="884">
        <f t="shared" si="71"/>
        <v>45552</v>
      </c>
      <c r="G59" s="884">
        <f t="shared" si="72"/>
        <v>45553</v>
      </c>
      <c r="I59" s="884">
        <f t="shared" si="58"/>
        <v>45544</v>
      </c>
      <c r="J59" s="614"/>
      <c r="K59" s="418"/>
    </row>
    <row r="60" spans="1:11" s="146" customFormat="1" ht="20.100000000000001" hidden="1" customHeight="1" x14ac:dyDescent="0.2">
      <c r="A60" s="853" t="s">
        <v>1426</v>
      </c>
      <c r="B60" s="984" t="s">
        <v>1422</v>
      </c>
      <c r="C60" s="989" t="s">
        <v>1911</v>
      </c>
      <c r="D60" s="984">
        <v>45552</v>
      </c>
      <c r="E60" s="884">
        <f t="shared" si="70"/>
        <v>45553</v>
      </c>
      <c r="F60" s="884">
        <f t="shared" ref="F60" si="73">D60+6</f>
        <v>45558</v>
      </c>
      <c r="G60" s="884">
        <f t="shared" ref="G60" si="74">D60+7</f>
        <v>45559</v>
      </c>
      <c r="I60" s="884">
        <f t="shared" si="58"/>
        <v>45551</v>
      </c>
      <c r="J60" s="614"/>
      <c r="K60" s="418"/>
    </row>
    <row r="61" spans="1:11" s="146" customFormat="1" ht="20.100000000000001" hidden="1" customHeight="1" x14ac:dyDescent="0.2">
      <c r="A61" s="853" t="s">
        <v>1912</v>
      </c>
      <c r="B61" s="989" t="s">
        <v>1678</v>
      </c>
      <c r="C61" s="989" t="s">
        <v>1913</v>
      </c>
      <c r="D61" s="989">
        <v>45557</v>
      </c>
      <c r="E61" s="884">
        <f t="shared" si="70"/>
        <v>45558</v>
      </c>
      <c r="F61" s="884">
        <f t="shared" ref="F61" si="75">D61+6</f>
        <v>45563</v>
      </c>
      <c r="G61" s="884">
        <f t="shared" ref="G61" si="76">D61+7</f>
        <v>45564</v>
      </c>
      <c r="I61" s="884">
        <f t="shared" si="58"/>
        <v>45558</v>
      </c>
      <c r="J61" s="614"/>
      <c r="K61" s="418"/>
    </row>
    <row r="62" spans="1:11" s="146" customFormat="1" ht="20.100000000000001" hidden="1" customHeight="1" x14ac:dyDescent="0.2">
      <c r="A62" s="853"/>
      <c r="B62" s="984" t="s">
        <v>1441</v>
      </c>
      <c r="C62" s="989" t="s">
        <v>1914</v>
      </c>
      <c r="D62" s="989">
        <v>45568</v>
      </c>
      <c r="E62" s="884">
        <f t="shared" ref="E62:E63" si="77">D62+1</f>
        <v>45569</v>
      </c>
      <c r="F62" s="884">
        <f t="shared" ref="F62:F63" si="78">D62+6</f>
        <v>45574</v>
      </c>
      <c r="G62" s="884">
        <f t="shared" ref="G62:G63" si="79">D62+7</f>
        <v>45575</v>
      </c>
      <c r="I62" s="884">
        <f t="shared" si="58"/>
        <v>45565</v>
      </c>
      <c r="J62" s="614"/>
      <c r="K62" s="418"/>
    </row>
    <row r="63" spans="1:11" s="146" customFormat="1" ht="19.5" hidden="1" customHeight="1" x14ac:dyDescent="0.2">
      <c r="A63" s="853"/>
      <c r="B63" s="989" t="s">
        <v>1905</v>
      </c>
      <c r="C63" s="989" t="s">
        <v>1915</v>
      </c>
      <c r="D63" s="989">
        <v>45571</v>
      </c>
      <c r="E63" s="884">
        <f t="shared" si="77"/>
        <v>45572</v>
      </c>
      <c r="F63" s="884">
        <f t="shared" si="78"/>
        <v>45577</v>
      </c>
      <c r="G63" s="884">
        <f t="shared" si="79"/>
        <v>45578</v>
      </c>
      <c r="I63" s="884">
        <f t="shared" si="58"/>
        <v>45572</v>
      </c>
      <c r="J63" s="614"/>
      <c r="K63" s="418"/>
    </row>
    <row r="64" spans="1:11" s="146" customFormat="1" ht="20.100000000000001" hidden="1" customHeight="1" x14ac:dyDescent="0.2">
      <c r="A64" s="853"/>
      <c r="B64" s="989" t="s">
        <v>1454</v>
      </c>
      <c r="C64" s="989" t="s">
        <v>1916</v>
      </c>
      <c r="D64" s="989">
        <v>45580</v>
      </c>
      <c r="E64" s="884">
        <f t="shared" ref="E64:E65" si="80">D64+1</f>
        <v>45581</v>
      </c>
      <c r="F64" s="884">
        <f t="shared" ref="F64:F65" si="81">D64+6</f>
        <v>45586</v>
      </c>
      <c r="G64" s="884">
        <f t="shared" ref="G64:G65" si="82">D64+7</f>
        <v>45587</v>
      </c>
      <c r="I64" s="884">
        <f t="shared" si="58"/>
        <v>45579</v>
      </c>
      <c r="J64" s="614"/>
      <c r="K64" s="418"/>
    </row>
    <row r="65" spans="1:12" s="146" customFormat="1" ht="20.100000000000001" hidden="1" customHeight="1" x14ac:dyDescent="0.2">
      <c r="A65" s="853" t="s">
        <v>1445</v>
      </c>
      <c r="B65" s="989" t="s">
        <v>1917</v>
      </c>
      <c r="C65" s="989" t="s">
        <v>1918</v>
      </c>
      <c r="D65" s="984">
        <v>45587</v>
      </c>
      <c r="E65" s="884">
        <f t="shared" si="80"/>
        <v>45588</v>
      </c>
      <c r="F65" s="884">
        <f t="shared" si="81"/>
        <v>45593</v>
      </c>
      <c r="G65" s="884">
        <f t="shared" si="82"/>
        <v>45594</v>
      </c>
      <c r="I65" s="884">
        <f t="shared" si="58"/>
        <v>45586</v>
      </c>
      <c r="J65" s="614"/>
      <c r="K65" s="418"/>
      <c r="L65" s="149"/>
    </row>
    <row r="66" spans="1:12" s="146" customFormat="1" ht="20.100000000000001" hidden="1" customHeight="1" x14ac:dyDescent="0.2">
      <c r="A66" s="853" t="s">
        <v>1422</v>
      </c>
      <c r="B66" s="989" t="s">
        <v>1445</v>
      </c>
      <c r="C66" s="989" t="s">
        <v>1919</v>
      </c>
      <c r="D66" s="984">
        <v>45596</v>
      </c>
      <c r="E66" s="982" t="s">
        <v>344</v>
      </c>
      <c r="F66" s="884">
        <f t="shared" ref="F66:F69" si="83">D66+6</f>
        <v>45602</v>
      </c>
      <c r="G66" s="884">
        <f t="shared" ref="G66:G69" si="84">D66+7</f>
        <v>45603</v>
      </c>
      <c r="I66" s="884">
        <f t="shared" si="58"/>
        <v>45593</v>
      </c>
      <c r="J66" s="614"/>
      <c r="K66" s="418"/>
      <c r="L66" s="149"/>
    </row>
    <row r="67" spans="1:12" s="146" customFormat="1" ht="19.5" hidden="1" customHeight="1" x14ac:dyDescent="0.2">
      <c r="A67" s="853"/>
      <c r="B67" s="989" t="s">
        <v>1422</v>
      </c>
      <c r="C67" s="989" t="s">
        <v>1920</v>
      </c>
      <c r="D67" s="989">
        <v>45601</v>
      </c>
      <c r="E67" s="884">
        <f t="shared" ref="E67:E69" si="85">D67+1</f>
        <v>45602</v>
      </c>
      <c r="F67" s="884">
        <f t="shared" si="83"/>
        <v>45607</v>
      </c>
      <c r="G67" s="884">
        <f t="shared" si="84"/>
        <v>45608</v>
      </c>
      <c r="I67" s="884">
        <f t="shared" si="58"/>
        <v>45600</v>
      </c>
      <c r="J67" s="614"/>
      <c r="K67" s="418"/>
    </row>
    <row r="68" spans="1:12" s="146" customFormat="1" ht="20.100000000000001" hidden="1" customHeight="1" x14ac:dyDescent="0.2">
      <c r="A68" s="853" t="s">
        <v>1678</v>
      </c>
      <c r="B68" s="989" t="s">
        <v>1921</v>
      </c>
      <c r="C68" s="989" t="s">
        <v>1922</v>
      </c>
      <c r="D68" s="989">
        <v>45613</v>
      </c>
      <c r="E68" s="982" t="s">
        <v>344</v>
      </c>
      <c r="F68" s="814">
        <v>45615</v>
      </c>
      <c r="G68" s="884">
        <v>45616</v>
      </c>
      <c r="I68" s="884">
        <f t="shared" si="58"/>
        <v>45607</v>
      </c>
      <c r="J68" s="614"/>
      <c r="K68" s="418"/>
    </row>
    <row r="69" spans="1:12" s="146" customFormat="1" ht="20.100000000000001" hidden="1" customHeight="1" x14ac:dyDescent="0.2">
      <c r="A69" s="853"/>
      <c r="B69" s="989" t="s">
        <v>1441</v>
      </c>
      <c r="C69" s="989" t="s">
        <v>1923</v>
      </c>
      <c r="D69" s="984">
        <v>45616</v>
      </c>
      <c r="E69" s="884">
        <f t="shared" si="85"/>
        <v>45617</v>
      </c>
      <c r="F69" s="884">
        <f t="shared" si="83"/>
        <v>45622</v>
      </c>
      <c r="G69" s="884">
        <f t="shared" si="84"/>
        <v>45623</v>
      </c>
      <c r="I69" s="884">
        <f t="shared" si="58"/>
        <v>45614</v>
      </c>
      <c r="J69" s="614"/>
      <c r="K69" s="418"/>
      <c r="L69" s="149"/>
    </row>
    <row r="70" spans="1:12" s="146" customFormat="1" ht="20.100000000000001" hidden="1" customHeight="1" x14ac:dyDescent="0.2">
      <c r="A70" s="853" t="s">
        <v>1454</v>
      </c>
      <c r="B70" s="989" t="s">
        <v>1924</v>
      </c>
      <c r="C70" s="989" t="s">
        <v>1925</v>
      </c>
      <c r="D70" s="984">
        <v>45627</v>
      </c>
      <c r="E70" s="982" t="s">
        <v>344</v>
      </c>
      <c r="F70" s="884">
        <f t="shared" ref="F70:F73" si="86">D70+6</f>
        <v>45633</v>
      </c>
      <c r="G70" s="884">
        <f t="shared" ref="G70:G75" si="87">D70+7</f>
        <v>45634</v>
      </c>
      <c r="I70" s="884">
        <f t="shared" si="58"/>
        <v>45621</v>
      </c>
      <c r="J70" s="614"/>
      <c r="K70" s="418"/>
      <c r="L70" s="149"/>
    </row>
    <row r="71" spans="1:12" s="146" customFormat="1" ht="20.100000000000001" hidden="1" customHeight="1" x14ac:dyDescent="0.2">
      <c r="A71" s="853"/>
      <c r="B71" s="989" t="s">
        <v>1917</v>
      </c>
      <c r="C71" s="989" t="s">
        <v>1926</v>
      </c>
      <c r="D71" s="984">
        <v>45628</v>
      </c>
      <c r="E71" s="884">
        <f t="shared" ref="E71:E73" si="88">D71+1</f>
        <v>45629</v>
      </c>
      <c r="F71" s="884">
        <f t="shared" si="86"/>
        <v>45634</v>
      </c>
      <c r="G71" s="884">
        <f t="shared" si="87"/>
        <v>45635</v>
      </c>
      <c r="I71" s="884">
        <f t="shared" si="58"/>
        <v>45628</v>
      </c>
      <c r="J71" s="614"/>
      <c r="K71" s="418"/>
      <c r="L71" s="149"/>
    </row>
    <row r="72" spans="1:12" s="146" customFormat="1" ht="20.100000000000001" hidden="1" customHeight="1" x14ac:dyDescent="0.2">
      <c r="A72" s="853"/>
      <c r="B72" s="989" t="s">
        <v>1445</v>
      </c>
      <c r="C72" s="989" t="s">
        <v>1927</v>
      </c>
      <c r="D72" s="989">
        <v>45641</v>
      </c>
      <c r="E72" s="982" t="s">
        <v>344</v>
      </c>
      <c r="F72" s="884">
        <f t="shared" si="86"/>
        <v>45647</v>
      </c>
      <c r="G72" s="884">
        <f t="shared" si="87"/>
        <v>45648</v>
      </c>
      <c r="I72" s="884">
        <f t="shared" si="58"/>
        <v>45635</v>
      </c>
      <c r="J72" s="614"/>
      <c r="K72" s="418"/>
      <c r="L72" s="149"/>
    </row>
    <row r="73" spans="1:12" s="146" customFormat="1" ht="19.5" hidden="1" customHeight="1" x14ac:dyDescent="0.2">
      <c r="A73" s="853"/>
      <c r="B73" s="989" t="s">
        <v>1422</v>
      </c>
      <c r="C73" s="989" t="s">
        <v>1928</v>
      </c>
      <c r="D73" s="989">
        <v>45645</v>
      </c>
      <c r="E73" s="884">
        <f t="shared" si="88"/>
        <v>45646</v>
      </c>
      <c r="F73" s="884">
        <f t="shared" si="86"/>
        <v>45651</v>
      </c>
      <c r="G73" s="884">
        <f t="shared" si="87"/>
        <v>45652</v>
      </c>
      <c r="I73" s="884">
        <f t="shared" si="58"/>
        <v>45642</v>
      </c>
      <c r="J73" s="614"/>
      <c r="K73" s="418"/>
    </row>
    <row r="74" spans="1:12" s="146" customFormat="1" ht="20.100000000000001" hidden="1" customHeight="1" x14ac:dyDescent="0.2">
      <c r="A74" s="853"/>
      <c r="B74" s="989" t="s">
        <v>1921</v>
      </c>
      <c r="C74" s="989" t="s">
        <v>1929</v>
      </c>
      <c r="D74" s="989">
        <v>45657</v>
      </c>
      <c r="E74" s="982" t="s">
        <v>344</v>
      </c>
      <c r="F74" s="982" t="s">
        <v>344</v>
      </c>
      <c r="G74" s="884">
        <f t="shared" si="87"/>
        <v>45664</v>
      </c>
      <c r="I74" s="884">
        <f t="shared" si="58"/>
        <v>45649</v>
      </c>
      <c r="J74" s="614"/>
      <c r="K74" s="418"/>
    </row>
    <row r="75" spans="1:12" s="146" customFormat="1" ht="20.100000000000001" hidden="1" customHeight="1" x14ac:dyDescent="0.2">
      <c r="A75" s="853"/>
      <c r="B75" s="989" t="s">
        <v>1441</v>
      </c>
      <c r="C75" s="989" t="s">
        <v>1930</v>
      </c>
      <c r="D75" s="984">
        <v>45665</v>
      </c>
      <c r="E75" s="982" t="s">
        <v>344</v>
      </c>
      <c r="F75" s="982" t="s">
        <v>344</v>
      </c>
      <c r="G75" s="884">
        <f t="shared" si="87"/>
        <v>45672</v>
      </c>
      <c r="I75" s="884">
        <f t="shared" si="58"/>
        <v>45656</v>
      </c>
      <c r="J75" s="614"/>
      <c r="K75" s="418"/>
      <c r="L75" s="149"/>
    </row>
    <row r="76" spans="1:12" s="146" customFormat="1" ht="20.100000000000001" hidden="1" customHeight="1" x14ac:dyDescent="0.2">
      <c r="A76" s="853" t="s">
        <v>1454</v>
      </c>
      <c r="B76" s="989" t="s">
        <v>1924</v>
      </c>
      <c r="C76" s="989" t="s">
        <v>1931</v>
      </c>
      <c r="D76" s="984">
        <v>45669</v>
      </c>
      <c r="E76" s="982" t="s">
        <v>344</v>
      </c>
      <c r="F76" s="884">
        <f t="shared" ref="F76:F79" si="89">D76+6</f>
        <v>45675</v>
      </c>
      <c r="G76" s="884">
        <f t="shared" ref="G76:G80" si="90">D76+7</f>
        <v>45676</v>
      </c>
      <c r="I76" s="884">
        <f t="shared" si="58"/>
        <v>45663</v>
      </c>
      <c r="J76" s="614"/>
      <c r="K76" s="418"/>
      <c r="L76" s="149"/>
    </row>
    <row r="77" spans="1:12" s="146" customFormat="1" ht="20.100000000000001" hidden="1" customHeight="1" x14ac:dyDescent="0.2">
      <c r="A77" s="853"/>
      <c r="B77" s="989" t="s">
        <v>1917</v>
      </c>
      <c r="C77" s="989" t="s">
        <v>1932</v>
      </c>
      <c r="D77" s="984">
        <v>45673</v>
      </c>
      <c r="E77" s="982" t="s">
        <v>344</v>
      </c>
      <c r="F77" s="884">
        <f t="shared" si="89"/>
        <v>45679</v>
      </c>
      <c r="G77" s="884">
        <f t="shared" si="90"/>
        <v>45680</v>
      </c>
      <c r="I77" s="884">
        <f t="shared" si="58"/>
        <v>45670</v>
      </c>
      <c r="J77" s="614"/>
      <c r="K77" s="418"/>
      <c r="L77" s="149"/>
    </row>
    <row r="78" spans="1:12" s="146" customFormat="1" ht="20.100000000000001" hidden="1" customHeight="1" x14ac:dyDescent="0.2">
      <c r="A78" s="853" t="s">
        <v>1445</v>
      </c>
      <c r="B78" s="989" t="s">
        <v>1921</v>
      </c>
      <c r="C78" s="989" t="s">
        <v>1933</v>
      </c>
      <c r="D78" s="984">
        <v>45682</v>
      </c>
      <c r="E78" s="982" t="s">
        <v>344</v>
      </c>
      <c r="F78" s="884">
        <f t="shared" si="89"/>
        <v>45688</v>
      </c>
      <c r="G78" s="884">
        <f t="shared" si="90"/>
        <v>45689</v>
      </c>
      <c r="I78" s="884">
        <f t="shared" si="58"/>
        <v>45677</v>
      </c>
      <c r="J78" s="614"/>
      <c r="K78" s="418"/>
      <c r="L78" s="149"/>
    </row>
    <row r="79" spans="1:12" s="146" customFormat="1" ht="19.5" hidden="1" customHeight="1" x14ac:dyDescent="0.2">
      <c r="A79" s="853" t="s">
        <v>1422</v>
      </c>
      <c r="B79" s="989" t="s">
        <v>1445</v>
      </c>
      <c r="C79" s="989" t="s">
        <v>1934</v>
      </c>
      <c r="D79" s="989">
        <v>45686</v>
      </c>
      <c r="E79" s="982" t="s">
        <v>344</v>
      </c>
      <c r="F79" s="884">
        <f t="shared" si="89"/>
        <v>45692</v>
      </c>
      <c r="G79" s="884">
        <f t="shared" si="90"/>
        <v>45693</v>
      </c>
      <c r="I79" s="884">
        <f t="shared" si="58"/>
        <v>45684</v>
      </c>
      <c r="J79" s="614"/>
      <c r="K79" s="418"/>
    </row>
    <row r="80" spans="1:12" s="146" customFormat="1" ht="20.100000000000001" hidden="1" customHeight="1" x14ac:dyDescent="0.2">
      <c r="A80" s="853"/>
      <c r="B80" s="989" t="s">
        <v>1422</v>
      </c>
      <c r="C80" s="989" t="s">
        <v>1935</v>
      </c>
      <c r="D80" s="989">
        <v>45693</v>
      </c>
      <c r="E80" s="982" t="s">
        <v>344</v>
      </c>
      <c r="F80" s="884">
        <f t="shared" ref="F80" si="91">D80+6</f>
        <v>45699</v>
      </c>
      <c r="G80" s="884">
        <f t="shared" si="90"/>
        <v>45700</v>
      </c>
      <c r="I80" s="884">
        <f t="shared" si="58"/>
        <v>45691</v>
      </c>
      <c r="J80" s="614"/>
      <c r="K80" s="418"/>
    </row>
    <row r="81" spans="1:12" s="146" customFormat="1" ht="20.100000000000001" customHeight="1" x14ac:dyDescent="0.2">
      <c r="A81" s="853" t="s">
        <v>4400</v>
      </c>
      <c r="B81" s="989" t="s">
        <v>1441</v>
      </c>
      <c r="C81" s="989" t="s">
        <v>1936</v>
      </c>
      <c r="D81" s="984">
        <v>45713</v>
      </c>
      <c r="E81" s="884">
        <f t="shared" ref="E81:E83" si="92">D81+1</f>
        <v>45714</v>
      </c>
      <c r="F81" s="884">
        <f t="shared" ref="F81:F82" si="93">D81+6</f>
        <v>45719</v>
      </c>
      <c r="G81" s="982" t="s">
        <v>344</v>
      </c>
      <c r="I81" s="884">
        <f t="shared" si="58"/>
        <v>45698</v>
      </c>
      <c r="J81" s="614"/>
      <c r="K81" s="418"/>
      <c r="L81" s="149"/>
    </row>
    <row r="82" spans="1:12" s="146" customFormat="1" ht="20.100000000000001" customHeight="1" x14ac:dyDescent="0.2">
      <c r="A82" s="853" t="s">
        <v>1924</v>
      </c>
      <c r="B82" s="989" t="s">
        <v>1924</v>
      </c>
      <c r="C82" s="989" t="s">
        <v>1937</v>
      </c>
      <c r="D82" s="984">
        <v>45705</v>
      </c>
      <c r="E82" s="884">
        <f t="shared" si="92"/>
        <v>45706</v>
      </c>
      <c r="F82" s="884">
        <f t="shared" si="93"/>
        <v>45711</v>
      </c>
      <c r="G82" s="982" t="s">
        <v>344</v>
      </c>
      <c r="I82" s="884">
        <f t="shared" si="58"/>
        <v>45705</v>
      </c>
      <c r="J82" s="614"/>
      <c r="K82" s="418"/>
      <c r="L82" s="149"/>
    </row>
    <row r="83" spans="1:12" s="146" customFormat="1" ht="20.100000000000001" customHeight="1" x14ac:dyDescent="0.2">
      <c r="A83" s="853"/>
      <c r="B83" s="989" t="s">
        <v>1917</v>
      </c>
      <c r="C83" s="989" t="s">
        <v>1938</v>
      </c>
      <c r="D83" s="984">
        <v>45716</v>
      </c>
      <c r="E83" s="884">
        <f t="shared" si="92"/>
        <v>45717</v>
      </c>
      <c r="F83" s="982" t="s">
        <v>344</v>
      </c>
      <c r="G83" s="884">
        <v>45719</v>
      </c>
      <c r="I83" s="884">
        <f t="shared" si="58"/>
        <v>45712</v>
      </c>
      <c r="J83" s="614"/>
      <c r="K83" s="418"/>
      <c r="L83" s="149"/>
    </row>
    <row r="84" spans="1:12" s="146" customFormat="1" ht="19.5" customHeight="1" x14ac:dyDescent="0.2">
      <c r="A84" s="853"/>
      <c r="B84" s="724"/>
      <c r="C84" s="719"/>
      <c r="D84" s="719"/>
      <c r="E84" s="719"/>
      <c r="F84" s="719"/>
      <c r="G84" s="719"/>
      <c r="H84" s="615"/>
      <c r="I84" s="635"/>
      <c r="J84" s="614"/>
      <c r="K84" s="418"/>
      <c r="L84" s="149"/>
    </row>
    <row r="85" spans="1:12" s="149" customFormat="1" ht="20.100000000000001" customHeight="1" x14ac:dyDescent="0.2">
      <c r="A85" s="1049"/>
      <c r="B85" s="1134" t="s">
        <v>305</v>
      </c>
      <c r="C85" s="1134"/>
      <c r="D85" s="1134"/>
      <c r="E85" s="1134"/>
      <c r="F85" s="1134"/>
      <c r="G85" s="1054"/>
      <c r="H85" s="145"/>
      <c r="I85" s="145"/>
      <c r="J85" s="145"/>
      <c r="K85" s="145"/>
    </row>
    <row r="86" spans="1:12" s="149" customFormat="1" ht="19.5" customHeight="1" x14ac:dyDescent="0.2">
      <c r="A86" s="1049"/>
      <c r="B86" s="1051"/>
      <c r="C86" s="1051"/>
      <c r="D86" s="1051"/>
      <c r="E86" s="1051"/>
      <c r="F86" s="1051"/>
      <c r="G86" s="1051"/>
      <c r="H86" s="145"/>
      <c r="I86" s="145"/>
      <c r="J86" s="145"/>
      <c r="K86" s="145"/>
    </row>
    <row r="87" spans="1:12" s="146" customFormat="1" ht="27.75" customHeight="1" x14ac:dyDescent="0.2">
      <c r="A87" s="865"/>
      <c r="B87" s="1135" t="s">
        <v>124</v>
      </c>
      <c r="C87" s="1136"/>
      <c r="D87" s="1182" t="s">
        <v>306</v>
      </c>
      <c r="E87" s="979" t="s">
        <v>240</v>
      </c>
      <c r="F87" s="979" t="s">
        <v>212</v>
      </c>
      <c r="H87" s="922"/>
      <c r="J87" s="418"/>
    </row>
    <row r="88" spans="1:12" s="146" customFormat="1" ht="18" customHeight="1" x14ac:dyDescent="0.2">
      <c r="A88" s="865"/>
      <c r="B88" s="978" t="s">
        <v>310</v>
      </c>
      <c r="C88" s="978" t="s">
        <v>311</v>
      </c>
      <c r="D88" s="1183"/>
      <c r="E88" s="981" t="s">
        <v>193</v>
      </c>
      <c r="F88" s="981" t="s">
        <v>173</v>
      </c>
      <c r="H88" s="1067" t="s">
        <v>312</v>
      </c>
      <c r="I88" s="418"/>
      <c r="J88" s="418"/>
    </row>
    <row r="89" spans="1:12" s="146" customFormat="1" ht="19.5" hidden="1" customHeight="1" x14ac:dyDescent="0.2">
      <c r="A89" s="853" t="s">
        <v>1840</v>
      </c>
      <c r="B89" s="633" t="s">
        <v>1781</v>
      </c>
      <c r="C89" s="634" t="s">
        <v>1841</v>
      </c>
      <c r="D89" s="634">
        <v>45200</v>
      </c>
      <c r="E89" s="634">
        <f>D89+6</f>
        <v>45206</v>
      </c>
      <c r="F89" s="634">
        <f>D89+7</f>
        <v>45207</v>
      </c>
      <c r="H89" s="916">
        <v>45201</v>
      </c>
      <c r="I89" s="614"/>
      <c r="J89" s="418"/>
    </row>
    <row r="90" spans="1:12" s="146" customFormat="1" ht="19.5" hidden="1" customHeight="1" x14ac:dyDescent="0.2">
      <c r="A90" s="853"/>
      <c r="B90" s="633" t="s">
        <v>1426</v>
      </c>
      <c r="C90" s="634" t="s">
        <v>1842</v>
      </c>
      <c r="D90" s="634">
        <f t="shared" ref="D90:D108" si="94">D89+7</f>
        <v>45207</v>
      </c>
      <c r="E90" s="634">
        <f>D90+6</f>
        <v>45213</v>
      </c>
      <c r="F90" s="634">
        <f>D90+7</f>
        <v>45214</v>
      </c>
      <c r="H90" s="916">
        <f>D90+1</f>
        <v>45208</v>
      </c>
      <c r="I90" s="614"/>
      <c r="J90" s="418"/>
    </row>
    <row r="91" spans="1:12" s="146" customFormat="1" ht="19.5" hidden="1" customHeight="1" x14ac:dyDescent="0.2">
      <c r="A91" s="853"/>
      <c r="B91" s="633" t="s">
        <v>1422</v>
      </c>
      <c r="C91" s="634" t="s">
        <v>1843</v>
      </c>
      <c r="D91" s="634">
        <v>45215</v>
      </c>
      <c r="E91" s="634">
        <f>D91+6</f>
        <v>45221</v>
      </c>
      <c r="F91" s="634">
        <f>D91+7</f>
        <v>45222</v>
      </c>
      <c r="H91" s="916">
        <f>D91+1</f>
        <v>45216</v>
      </c>
      <c r="I91" s="614"/>
      <c r="J91" s="418"/>
    </row>
    <row r="92" spans="1:12" s="146" customFormat="1" ht="19.5" hidden="1" customHeight="1" x14ac:dyDescent="0.2">
      <c r="A92" s="853" t="s">
        <v>1844</v>
      </c>
      <c r="B92" s="633" t="s">
        <v>1845</v>
      </c>
      <c r="C92" s="634" t="s">
        <v>1846</v>
      </c>
      <c r="D92" s="634">
        <v>45221</v>
      </c>
      <c r="E92" s="634">
        <f>D92+6</f>
        <v>45227</v>
      </c>
      <c r="F92" s="634">
        <f>D92+7</f>
        <v>45228</v>
      </c>
      <c r="H92" s="916">
        <f>D92+1</f>
        <v>45222</v>
      </c>
      <c r="I92" s="614"/>
      <c r="J92" s="418"/>
    </row>
    <row r="93" spans="1:12" s="146" customFormat="1" ht="19.5" hidden="1" customHeight="1" x14ac:dyDescent="0.2">
      <c r="A93" s="853"/>
      <c r="B93" s="633" t="s">
        <v>1847</v>
      </c>
      <c r="C93" s="634" t="s">
        <v>1848</v>
      </c>
      <c r="D93" s="634">
        <f t="shared" si="94"/>
        <v>45228</v>
      </c>
      <c r="E93" s="634">
        <f>D93+6</f>
        <v>45234</v>
      </c>
      <c r="F93" s="634">
        <f>D93+7</f>
        <v>45235</v>
      </c>
      <c r="H93" s="916">
        <f>D93+1</f>
        <v>45229</v>
      </c>
      <c r="I93" s="614"/>
      <c r="J93" s="418"/>
    </row>
    <row r="94" spans="1:12" s="146" customFormat="1" ht="19.5" hidden="1" customHeight="1" x14ac:dyDescent="0.2">
      <c r="A94" s="853"/>
      <c r="B94" s="633" t="s">
        <v>1434</v>
      </c>
      <c r="C94" s="634" t="s">
        <v>1849</v>
      </c>
      <c r="D94" s="634">
        <f t="shared" si="94"/>
        <v>45235</v>
      </c>
      <c r="E94" s="634">
        <f>D94+6</f>
        <v>45241</v>
      </c>
      <c r="F94" s="634">
        <f>D94+7</f>
        <v>45242</v>
      </c>
      <c r="H94" s="916">
        <f>D94+1</f>
        <v>45236</v>
      </c>
      <c r="I94" s="614"/>
      <c r="J94" s="418"/>
    </row>
    <row r="95" spans="1:12" s="146" customFormat="1" ht="19.5" hidden="1" customHeight="1" x14ac:dyDescent="0.2">
      <c r="A95" s="853"/>
      <c r="B95" s="633" t="s">
        <v>1781</v>
      </c>
      <c r="C95" s="634" t="s">
        <v>1850</v>
      </c>
      <c r="D95" s="634">
        <f t="shared" si="94"/>
        <v>45242</v>
      </c>
      <c r="E95" s="634">
        <f>D95+6</f>
        <v>45248</v>
      </c>
      <c r="F95" s="634">
        <f>D95+7</f>
        <v>45249</v>
      </c>
      <c r="H95" s="916">
        <f>D95+1</f>
        <v>45243</v>
      </c>
      <c r="I95" s="614"/>
      <c r="J95" s="418"/>
    </row>
    <row r="96" spans="1:12" s="146" customFormat="1" ht="19.5" hidden="1" customHeight="1" x14ac:dyDescent="0.2">
      <c r="A96" s="853"/>
      <c r="B96" s="633" t="s">
        <v>1426</v>
      </c>
      <c r="C96" s="634" t="s">
        <v>1851</v>
      </c>
      <c r="D96" s="634">
        <f t="shared" si="94"/>
        <v>45249</v>
      </c>
      <c r="E96" s="634">
        <f>D96+6</f>
        <v>45255</v>
      </c>
      <c r="F96" s="634">
        <f>D96+7</f>
        <v>45256</v>
      </c>
      <c r="H96" s="916">
        <f>D96+1</f>
        <v>45250</v>
      </c>
      <c r="I96" s="614"/>
      <c r="J96" s="418"/>
    </row>
    <row r="97" spans="1:10" s="146" customFormat="1" ht="19.5" hidden="1" customHeight="1" x14ac:dyDescent="0.2">
      <c r="A97" s="853"/>
      <c r="B97" s="633" t="s">
        <v>1422</v>
      </c>
      <c r="C97" s="634" t="s">
        <v>1852</v>
      </c>
      <c r="D97" s="634">
        <f t="shared" si="94"/>
        <v>45256</v>
      </c>
      <c r="E97" s="634">
        <f>D97+6</f>
        <v>45262</v>
      </c>
      <c r="F97" s="634">
        <f>D97+7</f>
        <v>45263</v>
      </c>
      <c r="H97" s="916">
        <f>D97+1</f>
        <v>45257</v>
      </c>
      <c r="I97" s="614"/>
      <c r="J97" s="418"/>
    </row>
    <row r="98" spans="1:10" s="146" customFormat="1" ht="19.5" hidden="1" customHeight="1" x14ac:dyDescent="0.2">
      <c r="A98" s="853" t="s">
        <v>1853</v>
      </c>
      <c r="B98" s="633" t="s">
        <v>1445</v>
      </c>
      <c r="C98" s="634" t="s">
        <v>1854</v>
      </c>
      <c r="D98" s="634">
        <f t="shared" si="94"/>
        <v>45263</v>
      </c>
      <c r="E98" s="634">
        <f>D98+6</f>
        <v>45269</v>
      </c>
      <c r="F98" s="634">
        <f>D98+7</f>
        <v>45270</v>
      </c>
      <c r="H98" s="916">
        <f>D98+1</f>
        <v>45264</v>
      </c>
      <c r="I98" s="614"/>
      <c r="J98" s="418"/>
    </row>
    <row r="99" spans="1:10" s="146" customFormat="1" ht="19.5" hidden="1" customHeight="1" x14ac:dyDescent="0.2">
      <c r="A99" s="853" t="s">
        <v>1855</v>
      </c>
      <c r="B99" s="712" t="s">
        <v>1207</v>
      </c>
      <c r="C99" s="634" t="s">
        <v>1856</v>
      </c>
      <c r="D99" s="636">
        <f t="shared" si="94"/>
        <v>45270</v>
      </c>
      <c r="E99" s="636">
        <f>D99+6</f>
        <v>45276</v>
      </c>
      <c r="F99" s="636">
        <f>D99+7</f>
        <v>45277</v>
      </c>
      <c r="H99" s="921">
        <f>D99+1</f>
        <v>45271</v>
      </c>
      <c r="I99" s="614"/>
      <c r="J99" s="418"/>
    </row>
    <row r="100" spans="1:10" s="146" customFormat="1" ht="19.5" hidden="1" customHeight="1" x14ac:dyDescent="0.2">
      <c r="A100" s="853"/>
      <c r="B100" s="633" t="s">
        <v>1434</v>
      </c>
      <c r="C100" s="634" t="s">
        <v>1857</v>
      </c>
      <c r="D100" s="634">
        <f t="shared" si="94"/>
        <v>45277</v>
      </c>
      <c r="E100" s="634">
        <f>D100+6</f>
        <v>45283</v>
      </c>
      <c r="F100" s="634">
        <f>D100+7</f>
        <v>45284</v>
      </c>
      <c r="H100" s="916">
        <f>D100+1</f>
        <v>45278</v>
      </c>
      <c r="I100" s="614"/>
      <c r="J100" s="418"/>
    </row>
    <row r="101" spans="1:10" s="146" customFormat="1" ht="19.5" hidden="1" customHeight="1" x14ac:dyDescent="0.2">
      <c r="A101" s="853"/>
      <c r="B101" s="633" t="s">
        <v>1441</v>
      </c>
      <c r="C101" s="634" t="s">
        <v>1858</v>
      </c>
      <c r="D101" s="634">
        <f t="shared" si="94"/>
        <v>45284</v>
      </c>
      <c r="E101" s="709">
        <f>D101+6</f>
        <v>45290</v>
      </c>
      <c r="F101" s="634">
        <f>D101+7</f>
        <v>45291</v>
      </c>
      <c r="H101" s="916">
        <f>D101+1</f>
        <v>45285</v>
      </c>
      <c r="I101" s="614"/>
      <c r="J101" s="418"/>
    </row>
    <row r="102" spans="1:10" s="146" customFormat="1" ht="19.5" hidden="1" customHeight="1" x14ac:dyDescent="0.2">
      <c r="A102" s="853" t="s">
        <v>1859</v>
      </c>
      <c r="B102" s="745" t="s">
        <v>1445</v>
      </c>
      <c r="C102" s="634" t="s">
        <v>1860</v>
      </c>
      <c r="D102" s="634">
        <f t="shared" si="94"/>
        <v>45291</v>
      </c>
      <c r="E102" s="634">
        <f>D102+6</f>
        <v>45297</v>
      </c>
      <c r="F102" s="634">
        <f>D102+7</f>
        <v>45298</v>
      </c>
      <c r="H102" s="916">
        <f>D102+1</f>
        <v>45292</v>
      </c>
      <c r="I102" s="614"/>
      <c r="J102" s="418"/>
    </row>
    <row r="103" spans="1:10" s="146" customFormat="1" ht="19.5" hidden="1" customHeight="1" x14ac:dyDescent="0.2">
      <c r="A103" s="853"/>
      <c r="B103" s="633" t="s">
        <v>1422</v>
      </c>
      <c r="C103" s="634" t="s">
        <v>1861</v>
      </c>
      <c r="D103" s="634">
        <v>45298</v>
      </c>
      <c r="E103" s="634">
        <f>D103+6</f>
        <v>45304</v>
      </c>
      <c r="F103" s="634">
        <f>D103+7</f>
        <v>45305</v>
      </c>
      <c r="H103" s="916">
        <v>45299</v>
      </c>
      <c r="I103" s="614"/>
      <c r="J103" s="418"/>
    </row>
    <row r="104" spans="1:10" s="146" customFormat="1" ht="19.5" hidden="1" customHeight="1" x14ac:dyDescent="0.2">
      <c r="A104" s="853"/>
      <c r="B104" s="633" t="s">
        <v>1426</v>
      </c>
      <c r="C104" s="634" t="s">
        <v>1862</v>
      </c>
      <c r="D104" s="634">
        <f t="shared" si="94"/>
        <v>45305</v>
      </c>
      <c r="E104" s="634">
        <f>D104+6</f>
        <v>45311</v>
      </c>
      <c r="F104" s="634">
        <f>D104+7</f>
        <v>45312</v>
      </c>
      <c r="H104" s="916">
        <f>D104+1</f>
        <v>45306</v>
      </c>
      <c r="I104" s="614"/>
      <c r="J104" s="418"/>
    </row>
    <row r="105" spans="1:10" s="146" customFormat="1" ht="19.5" hidden="1" customHeight="1" x14ac:dyDescent="0.2">
      <c r="A105" s="853" t="s">
        <v>1863</v>
      </c>
      <c r="B105" s="745" t="s">
        <v>1430</v>
      </c>
      <c r="C105" s="634" t="s">
        <v>1864</v>
      </c>
      <c r="D105" s="634">
        <f t="shared" si="94"/>
        <v>45312</v>
      </c>
      <c r="E105" s="636">
        <f>D105+6</f>
        <v>45318</v>
      </c>
      <c r="F105" s="634">
        <f>D105+7</f>
        <v>45319</v>
      </c>
      <c r="H105" s="916">
        <f>D105+1</f>
        <v>45313</v>
      </c>
      <c r="I105" s="614"/>
      <c r="J105" s="418"/>
    </row>
    <row r="106" spans="1:10" s="146" customFormat="1" ht="19.5" hidden="1" customHeight="1" x14ac:dyDescent="0.2">
      <c r="A106" s="853"/>
      <c r="B106" s="633" t="s">
        <v>1434</v>
      </c>
      <c r="C106" s="634" t="s">
        <v>1865</v>
      </c>
      <c r="D106" s="634">
        <f t="shared" si="94"/>
        <v>45319</v>
      </c>
      <c r="E106" s="634">
        <f>D106+6</f>
        <v>45325</v>
      </c>
      <c r="F106" s="634">
        <f>D106+7</f>
        <v>45326</v>
      </c>
      <c r="H106" s="916">
        <f>D106+1</f>
        <v>45320</v>
      </c>
      <c r="I106" s="614"/>
      <c r="J106" s="418"/>
    </row>
    <row r="107" spans="1:10" s="146" customFormat="1" ht="19.5" hidden="1" customHeight="1" x14ac:dyDescent="0.2">
      <c r="A107" s="853"/>
      <c r="B107" s="712" t="s">
        <v>1207</v>
      </c>
      <c r="C107" s="634" t="s">
        <v>1866</v>
      </c>
      <c r="D107" s="636">
        <f t="shared" si="94"/>
        <v>45326</v>
      </c>
      <c r="E107" s="636">
        <f>D107+6</f>
        <v>45332</v>
      </c>
      <c r="F107" s="636">
        <f>D107+7</f>
        <v>45333</v>
      </c>
      <c r="H107" s="921">
        <f>D107+1</f>
        <v>45327</v>
      </c>
      <c r="I107" s="614"/>
      <c r="J107" s="418"/>
    </row>
    <row r="108" spans="1:10" s="146" customFormat="1" ht="19.5" hidden="1" customHeight="1" x14ac:dyDescent="0.2">
      <c r="A108" s="853"/>
      <c r="B108" s="633" t="s">
        <v>1441</v>
      </c>
      <c r="C108" s="634" t="s">
        <v>1867</v>
      </c>
      <c r="D108" s="634">
        <f t="shared" si="94"/>
        <v>45333</v>
      </c>
      <c r="E108" s="634">
        <f>D108+6</f>
        <v>45339</v>
      </c>
      <c r="F108" s="634">
        <f>D108+7</f>
        <v>45340</v>
      </c>
      <c r="H108" s="916">
        <v>45334</v>
      </c>
      <c r="I108" s="614"/>
      <c r="J108" s="418"/>
    </row>
    <row r="109" spans="1:10" s="146" customFormat="1" ht="19.5" hidden="1" customHeight="1" x14ac:dyDescent="0.2">
      <c r="A109" s="853"/>
      <c r="B109" s="633" t="s">
        <v>1445</v>
      </c>
      <c r="C109" s="634" t="s">
        <v>1868</v>
      </c>
      <c r="D109" s="634">
        <v>45342</v>
      </c>
      <c r="E109" s="634">
        <f>D109+6</f>
        <v>45348</v>
      </c>
      <c r="F109" s="634">
        <f>D109+7</f>
        <v>45349</v>
      </c>
      <c r="H109" s="916">
        <v>45341</v>
      </c>
      <c r="I109" s="614"/>
      <c r="J109" s="418"/>
    </row>
    <row r="110" spans="1:10" s="146" customFormat="1" ht="19.5" hidden="1" customHeight="1" x14ac:dyDescent="0.2">
      <c r="A110" s="853" t="s">
        <v>1869</v>
      </c>
      <c r="B110" s="633" t="s">
        <v>1422</v>
      </c>
      <c r="C110" s="634" t="s">
        <v>1870</v>
      </c>
      <c r="D110" s="634">
        <v>45349</v>
      </c>
      <c r="E110" s="634">
        <f>D110+6</f>
        <v>45355</v>
      </c>
      <c r="F110" s="634">
        <f>D110+7</f>
        <v>45356</v>
      </c>
      <c r="H110" s="916">
        <v>45348</v>
      </c>
      <c r="I110" s="614"/>
      <c r="J110" s="418"/>
    </row>
    <row r="111" spans="1:10" s="146" customFormat="1" ht="19.5" hidden="1" customHeight="1" x14ac:dyDescent="0.2">
      <c r="A111" s="853" t="s">
        <v>1871</v>
      </c>
      <c r="B111" s="919" t="s">
        <v>1426</v>
      </c>
      <c r="C111" s="920" t="s">
        <v>1872</v>
      </c>
      <c r="D111" s="884">
        <v>45364</v>
      </c>
      <c r="E111" s="918">
        <f>D111+6</f>
        <v>45370</v>
      </c>
      <c r="F111" s="884">
        <v>45366</v>
      </c>
      <c r="H111" s="916">
        <v>45355</v>
      </c>
      <c r="I111" s="614"/>
      <c r="J111" s="418"/>
    </row>
    <row r="112" spans="1:10" s="146" customFormat="1" ht="19.5" hidden="1" customHeight="1" x14ac:dyDescent="0.2">
      <c r="A112" s="853"/>
      <c r="B112" s="919" t="s">
        <v>1434</v>
      </c>
      <c r="C112" s="920" t="s">
        <v>1873</v>
      </c>
      <c r="D112" s="884">
        <v>45364</v>
      </c>
      <c r="E112" s="884">
        <f>D112+6</f>
        <v>45370</v>
      </c>
      <c r="F112" s="884">
        <f>D112+7</f>
        <v>45371</v>
      </c>
      <c r="H112" s="916">
        <v>45362</v>
      </c>
      <c r="I112" s="614"/>
      <c r="J112" s="418"/>
    </row>
    <row r="113" spans="1:10" s="146" customFormat="1" ht="19.5" hidden="1" customHeight="1" x14ac:dyDescent="0.2">
      <c r="A113" s="853" t="s">
        <v>1874</v>
      </c>
      <c r="B113" s="919" t="s">
        <v>1426</v>
      </c>
      <c r="C113" s="920" t="s">
        <v>1875</v>
      </c>
      <c r="D113" s="884">
        <v>45371</v>
      </c>
      <c r="E113" s="884">
        <f>D113+6</f>
        <v>45377</v>
      </c>
      <c r="F113" s="884">
        <f>D113+7</f>
        <v>45378</v>
      </c>
      <c r="H113" s="916">
        <v>45369</v>
      </c>
      <c r="I113" s="614"/>
      <c r="J113" s="418"/>
    </row>
    <row r="114" spans="1:10" s="146" customFormat="1" ht="19.5" hidden="1" customHeight="1" x14ac:dyDescent="0.2">
      <c r="A114" s="853"/>
      <c r="B114" s="919" t="s">
        <v>1441</v>
      </c>
      <c r="C114" s="920" t="s">
        <v>1876</v>
      </c>
      <c r="D114" s="884">
        <v>45376</v>
      </c>
      <c r="E114" s="884">
        <f>D114+6</f>
        <v>45382</v>
      </c>
      <c r="F114" s="884">
        <f>D114+7</f>
        <v>45383</v>
      </c>
      <c r="H114" s="916">
        <v>45376</v>
      </c>
      <c r="I114" s="614"/>
      <c r="J114" s="418"/>
    </row>
    <row r="115" spans="1:10" s="146" customFormat="1" ht="19.5" hidden="1" customHeight="1" x14ac:dyDescent="0.2">
      <c r="A115" s="853"/>
      <c r="B115" s="919" t="s">
        <v>1445</v>
      </c>
      <c r="C115" s="920" t="s">
        <v>1877</v>
      </c>
      <c r="D115" s="884">
        <v>45382</v>
      </c>
      <c r="E115" s="884">
        <f>D115+6</f>
        <v>45388</v>
      </c>
      <c r="F115" s="884">
        <f>D115+7</f>
        <v>45389</v>
      </c>
      <c r="H115" s="916">
        <v>45383</v>
      </c>
      <c r="I115" s="614"/>
      <c r="J115" s="418"/>
    </row>
    <row r="116" spans="1:10" s="146" customFormat="1" ht="19.5" hidden="1" customHeight="1" x14ac:dyDescent="0.2">
      <c r="A116" s="853" t="s">
        <v>1878</v>
      </c>
      <c r="B116" s="983" t="s">
        <v>1422</v>
      </c>
      <c r="C116" s="984" t="s">
        <v>1879</v>
      </c>
      <c r="D116" s="984">
        <v>45398</v>
      </c>
      <c r="E116" s="1040" t="s">
        <v>344</v>
      </c>
      <c r="F116" s="884">
        <f>D116+7</f>
        <v>45405</v>
      </c>
      <c r="H116" s="884">
        <v>45390</v>
      </c>
      <c r="I116" s="614"/>
      <c r="J116" s="418"/>
    </row>
    <row r="117" spans="1:10" s="146" customFormat="1" ht="19.5" hidden="1" customHeight="1" x14ac:dyDescent="0.2">
      <c r="A117" s="853" t="s">
        <v>1426</v>
      </c>
      <c r="B117" s="983" t="s">
        <v>1454</v>
      </c>
      <c r="C117" s="984" t="s">
        <v>1880</v>
      </c>
      <c r="D117" s="984">
        <v>45397</v>
      </c>
      <c r="E117" s="884">
        <f>D117+6</f>
        <v>45403</v>
      </c>
      <c r="F117" s="884">
        <f>D117+7</f>
        <v>45404</v>
      </c>
      <c r="H117" s="884">
        <v>45397</v>
      </c>
      <c r="I117" s="614"/>
      <c r="J117" s="418"/>
    </row>
    <row r="118" spans="1:10" s="146" customFormat="1" ht="19.5" hidden="1" customHeight="1" x14ac:dyDescent="0.2">
      <c r="A118" s="853"/>
      <c r="B118" s="1014" t="s">
        <v>1434</v>
      </c>
      <c r="C118" s="989" t="s">
        <v>1881</v>
      </c>
      <c r="D118" s="984">
        <v>45410</v>
      </c>
      <c r="E118" s="982" t="s">
        <v>344</v>
      </c>
      <c r="F118" s="884">
        <f>D118+7</f>
        <v>45417</v>
      </c>
      <c r="H118" s="884">
        <v>45404</v>
      </c>
      <c r="I118" s="614"/>
      <c r="J118" s="418"/>
    </row>
    <row r="119" spans="1:10" s="146" customFormat="1" ht="19.5" hidden="1" customHeight="1" x14ac:dyDescent="0.2">
      <c r="A119" s="853" t="s">
        <v>1874</v>
      </c>
      <c r="B119" s="1014" t="s">
        <v>1426</v>
      </c>
      <c r="C119" s="984" t="s">
        <v>1882</v>
      </c>
      <c r="D119" s="984">
        <v>45412</v>
      </c>
      <c r="E119" s="884">
        <f>D119+6</f>
        <v>45418</v>
      </c>
      <c r="F119" s="884">
        <f>D119+7</f>
        <v>45419</v>
      </c>
      <c r="H119" s="884">
        <v>45411</v>
      </c>
      <c r="I119" s="614"/>
      <c r="J119" s="418"/>
    </row>
    <row r="120" spans="1:10" s="146" customFormat="1" ht="20.100000000000001" hidden="1" customHeight="1" x14ac:dyDescent="0.2">
      <c r="A120" s="853" t="s">
        <v>1883</v>
      </c>
      <c r="B120" s="982" t="s">
        <v>344</v>
      </c>
      <c r="C120" s="989" t="s">
        <v>1884</v>
      </c>
      <c r="D120" s="917">
        <v>45429</v>
      </c>
      <c r="E120" s="864" t="s">
        <v>344</v>
      </c>
      <c r="F120" s="864" t="s">
        <v>344</v>
      </c>
      <c r="H120" s="884">
        <v>45418</v>
      </c>
      <c r="I120" s="614"/>
      <c r="J120" s="418"/>
    </row>
    <row r="121" spans="1:10" s="146" customFormat="1" ht="20.100000000000001" hidden="1" customHeight="1" x14ac:dyDescent="0.2">
      <c r="A121" s="853"/>
      <c r="B121" s="989" t="s">
        <v>1445</v>
      </c>
      <c r="C121" s="989" t="s">
        <v>1885</v>
      </c>
      <c r="D121" s="984">
        <v>45430</v>
      </c>
      <c r="E121" s="884">
        <f>D121+6</f>
        <v>45436</v>
      </c>
      <c r="F121" s="884">
        <f>D121+7</f>
        <v>45437</v>
      </c>
      <c r="H121" s="884">
        <f>H120+7</f>
        <v>45425</v>
      </c>
      <c r="I121" s="614"/>
      <c r="J121" s="418"/>
    </row>
    <row r="122" spans="1:10" s="146" customFormat="1" ht="20.100000000000001" hidden="1" customHeight="1" x14ac:dyDescent="0.2">
      <c r="A122" s="853" t="s">
        <v>1422</v>
      </c>
      <c r="B122" s="982" t="s">
        <v>344</v>
      </c>
      <c r="C122" s="984" t="s">
        <v>1886</v>
      </c>
      <c r="D122" s="917">
        <v>45435</v>
      </c>
      <c r="E122" s="917">
        <f>D122+6</f>
        <v>45441</v>
      </c>
      <c r="F122" s="917">
        <f>D122+7</f>
        <v>45442</v>
      </c>
      <c r="H122" s="884">
        <f t="shared" ref="H122:H168" si="95">H121+7</f>
        <v>45432</v>
      </c>
      <c r="I122" s="614"/>
      <c r="J122" s="418"/>
    </row>
    <row r="123" spans="1:10" s="146" customFormat="1" ht="20.100000000000001" hidden="1" customHeight="1" x14ac:dyDescent="0.2">
      <c r="A123" s="853" t="s">
        <v>1454</v>
      </c>
      <c r="B123" s="989" t="s">
        <v>1422</v>
      </c>
      <c r="C123" s="984" t="s">
        <v>1887</v>
      </c>
      <c r="D123" s="984">
        <v>45442</v>
      </c>
      <c r="E123" s="884">
        <f>D123+6</f>
        <v>45448</v>
      </c>
      <c r="F123" s="884">
        <f>D123+7</f>
        <v>45449</v>
      </c>
      <c r="H123" s="884">
        <f t="shared" si="95"/>
        <v>45439</v>
      </c>
      <c r="I123" s="614"/>
      <c r="J123" s="418"/>
    </row>
    <row r="124" spans="1:10" s="146" customFormat="1" ht="20.100000000000001" hidden="1" customHeight="1" x14ac:dyDescent="0.2">
      <c r="A124" s="853" t="s">
        <v>1434</v>
      </c>
      <c r="B124" s="989" t="s">
        <v>1454</v>
      </c>
      <c r="C124" s="989" t="s">
        <v>1888</v>
      </c>
      <c r="D124" s="984">
        <v>45453</v>
      </c>
      <c r="E124" s="884">
        <f>D124+6</f>
        <v>45459</v>
      </c>
      <c r="F124" s="884">
        <f>D124+7</f>
        <v>45460</v>
      </c>
      <c r="H124" s="884">
        <f t="shared" si="95"/>
        <v>45446</v>
      </c>
      <c r="I124" s="614"/>
      <c r="J124" s="418"/>
    </row>
    <row r="125" spans="1:10" s="146" customFormat="1" ht="20.100000000000001" hidden="1" customHeight="1" x14ac:dyDescent="0.2">
      <c r="A125" s="853" t="s">
        <v>1889</v>
      </c>
      <c r="B125" s="989" t="s">
        <v>1434</v>
      </c>
      <c r="C125" s="989" t="s">
        <v>1890</v>
      </c>
      <c r="D125" s="984">
        <v>45456</v>
      </c>
      <c r="E125" s="884">
        <v>45463</v>
      </c>
      <c r="F125" s="884">
        <v>45461</v>
      </c>
      <c r="H125" s="884">
        <f t="shared" si="95"/>
        <v>45453</v>
      </c>
      <c r="I125" s="614"/>
      <c r="J125" s="418"/>
    </row>
    <row r="126" spans="1:10" s="146" customFormat="1" ht="20.100000000000001" hidden="1" customHeight="1" x14ac:dyDescent="0.2">
      <c r="A126" s="853" t="s">
        <v>1441</v>
      </c>
      <c r="B126" s="1077" t="s">
        <v>623</v>
      </c>
      <c r="C126" s="989" t="s">
        <v>1891</v>
      </c>
      <c r="D126" s="984">
        <v>45459</v>
      </c>
      <c r="E126" s="884">
        <f>D126+6</f>
        <v>45465</v>
      </c>
      <c r="F126" s="884">
        <f>D126+7</f>
        <v>45466</v>
      </c>
      <c r="H126" s="884">
        <f t="shared" si="95"/>
        <v>45460</v>
      </c>
      <c r="I126" s="614"/>
      <c r="J126" s="418"/>
    </row>
    <row r="127" spans="1:10" s="146" customFormat="1" ht="20.100000000000001" hidden="1" customHeight="1" x14ac:dyDescent="0.2">
      <c r="A127" s="853" t="s">
        <v>1892</v>
      </c>
      <c r="B127" s="989" t="s">
        <v>1426</v>
      </c>
      <c r="C127" s="989" t="s">
        <v>1893</v>
      </c>
      <c r="D127" s="984">
        <v>45471</v>
      </c>
      <c r="E127" s="982" t="s">
        <v>344</v>
      </c>
      <c r="F127" s="884">
        <v>45475</v>
      </c>
      <c r="H127" s="884">
        <f t="shared" si="95"/>
        <v>45467</v>
      </c>
      <c r="I127" s="614"/>
      <c r="J127" s="418"/>
    </row>
    <row r="128" spans="1:10" s="146" customFormat="1" ht="20.100000000000001" hidden="1" customHeight="1" x14ac:dyDescent="0.2">
      <c r="A128" s="853" t="s">
        <v>1894</v>
      </c>
      <c r="B128" s="1082" t="s">
        <v>368</v>
      </c>
      <c r="C128" s="989" t="s">
        <v>1895</v>
      </c>
      <c r="D128" s="917">
        <v>45475</v>
      </c>
      <c r="E128" s="917">
        <f>D128+6</f>
        <v>45481</v>
      </c>
      <c r="F128" s="917">
        <f>D128+7</f>
        <v>45482</v>
      </c>
      <c r="H128" s="884">
        <f t="shared" si="95"/>
        <v>45474</v>
      </c>
      <c r="I128" s="614"/>
      <c r="J128" s="418"/>
    </row>
    <row r="129" spans="1:11" s="146" customFormat="1" ht="20.100000000000001" hidden="1" customHeight="1" x14ac:dyDescent="0.2">
      <c r="A129" s="853" t="s">
        <v>1896</v>
      </c>
      <c r="B129" s="989" t="s">
        <v>1897</v>
      </c>
      <c r="C129" s="989" t="s">
        <v>1898</v>
      </c>
      <c r="D129" s="984">
        <v>45493</v>
      </c>
      <c r="E129" s="884">
        <f>D129+6</f>
        <v>45499</v>
      </c>
      <c r="F129" s="884">
        <f>D129+7</f>
        <v>45500</v>
      </c>
      <c r="H129" s="884">
        <f t="shared" si="95"/>
        <v>45481</v>
      </c>
      <c r="I129" s="614"/>
      <c r="J129" s="418"/>
    </row>
    <row r="130" spans="1:11" s="146" customFormat="1" ht="20.100000000000001" hidden="1" customHeight="1" x14ac:dyDescent="0.2">
      <c r="A130" s="853"/>
      <c r="B130" s="989" t="s">
        <v>1422</v>
      </c>
      <c r="C130" s="989" t="s">
        <v>1899</v>
      </c>
      <c r="D130" s="984">
        <v>45491</v>
      </c>
      <c r="E130" s="884">
        <f>D130+6</f>
        <v>45497</v>
      </c>
      <c r="F130" s="884">
        <f>D130+7</f>
        <v>45498</v>
      </c>
      <c r="H130" s="884">
        <f t="shared" si="95"/>
        <v>45488</v>
      </c>
      <c r="I130" s="614"/>
      <c r="J130" s="418"/>
    </row>
    <row r="131" spans="1:11" s="146" customFormat="1" ht="20.100000000000001" hidden="1" customHeight="1" x14ac:dyDescent="0.2">
      <c r="A131" s="853"/>
      <c r="B131" s="989" t="s">
        <v>1454</v>
      </c>
      <c r="C131" s="989" t="s">
        <v>1900</v>
      </c>
      <c r="D131" s="982" t="s">
        <v>344</v>
      </c>
      <c r="E131" s="917" t="e">
        <f>D131+6</f>
        <v>#VALUE!</v>
      </c>
      <c r="F131" s="917" t="e">
        <f>D131+7</f>
        <v>#VALUE!</v>
      </c>
      <c r="H131" s="884">
        <f t="shared" si="95"/>
        <v>45495</v>
      </c>
      <c r="I131" s="614"/>
      <c r="J131" s="418"/>
    </row>
    <row r="132" spans="1:11" s="146" customFormat="1" ht="20.100000000000001" hidden="1" customHeight="1" x14ac:dyDescent="0.2">
      <c r="A132" s="853"/>
      <c r="B132" s="989" t="s">
        <v>1434</v>
      </c>
      <c r="C132" s="989" t="s">
        <v>1901</v>
      </c>
      <c r="D132" s="989">
        <v>45502</v>
      </c>
      <c r="E132" s="884">
        <f>D132+6</f>
        <v>45508</v>
      </c>
      <c r="F132" s="884">
        <f>D132+7</f>
        <v>45509</v>
      </c>
      <c r="H132" s="884">
        <f t="shared" si="95"/>
        <v>45502</v>
      </c>
      <c r="I132" s="614"/>
      <c r="J132" s="418"/>
    </row>
    <row r="133" spans="1:11" s="146" customFormat="1" ht="20.100000000000001" hidden="1" customHeight="1" x14ac:dyDescent="0.2">
      <c r="A133" s="853" t="s">
        <v>1426</v>
      </c>
      <c r="B133" s="984" t="s">
        <v>1422</v>
      </c>
      <c r="C133" s="989" t="s">
        <v>1902</v>
      </c>
      <c r="D133" s="984">
        <v>45510</v>
      </c>
      <c r="E133" s="884">
        <f>D133+6</f>
        <v>45516</v>
      </c>
      <c r="F133" s="884">
        <f>D133+7</f>
        <v>45517</v>
      </c>
      <c r="H133" s="884">
        <f t="shared" si="95"/>
        <v>45509</v>
      </c>
      <c r="I133" s="614"/>
      <c r="J133" s="418"/>
    </row>
    <row r="134" spans="1:11" s="146" customFormat="1" ht="20.100000000000001" hidden="1" customHeight="1" x14ac:dyDescent="0.2">
      <c r="A134" s="853" t="s">
        <v>1903</v>
      </c>
      <c r="B134" s="989" t="s">
        <v>1441</v>
      </c>
      <c r="C134" s="989" t="s">
        <v>1904</v>
      </c>
      <c r="D134" s="984">
        <v>45519</v>
      </c>
      <c r="E134" s="884">
        <f>D134+6</f>
        <v>45525</v>
      </c>
      <c r="F134" s="884">
        <f>D134+7</f>
        <v>45526</v>
      </c>
      <c r="H134" s="884">
        <f t="shared" si="95"/>
        <v>45516</v>
      </c>
      <c r="I134" s="614"/>
      <c r="J134" s="418"/>
    </row>
    <row r="135" spans="1:11" s="146" customFormat="1" ht="20.100000000000001" hidden="1" customHeight="1" x14ac:dyDescent="0.2">
      <c r="A135" s="853"/>
      <c r="B135" s="984" t="s">
        <v>1905</v>
      </c>
      <c r="C135" s="989" t="s">
        <v>1906</v>
      </c>
      <c r="D135" s="984">
        <v>45528</v>
      </c>
      <c r="E135" s="884">
        <f>D135+6</f>
        <v>45534</v>
      </c>
      <c r="F135" s="884">
        <f>D135+7</f>
        <v>45535</v>
      </c>
      <c r="H135" s="884">
        <f t="shared" si="95"/>
        <v>45523</v>
      </c>
      <c r="I135" s="614"/>
      <c r="J135" s="418"/>
    </row>
    <row r="136" spans="1:11" s="146" customFormat="1" ht="20.100000000000001" hidden="1" customHeight="1" x14ac:dyDescent="0.2">
      <c r="A136" s="853"/>
      <c r="B136" s="984" t="s">
        <v>1907</v>
      </c>
      <c r="C136" s="989" t="s">
        <v>1908</v>
      </c>
      <c r="D136" s="984">
        <v>45535</v>
      </c>
      <c r="E136" s="884">
        <f>D136+6</f>
        <v>45541</v>
      </c>
      <c r="F136" s="884">
        <f>D136+7</f>
        <v>45542</v>
      </c>
      <c r="H136" s="884">
        <f t="shared" si="95"/>
        <v>45530</v>
      </c>
      <c r="I136" s="614"/>
      <c r="J136" s="418"/>
    </row>
    <row r="137" spans="1:11" s="146" customFormat="1" ht="20.100000000000001" hidden="1" customHeight="1" x14ac:dyDescent="0.2">
      <c r="A137" s="853"/>
      <c r="B137" s="989" t="s">
        <v>1454</v>
      </c>
      <c r="C137" s="989" t="s">
        <v>1909</v>
      </c>
      <c r="D137" s="984">
        <v>45541</v>
      </c>
      <c r="E137" s="884">
        <f>D137+6</f>
        <v>45547</v>
      </c>
      <c r="F137" s="884">
        <f>D137+7</f>
        <v>45548</v>
      </c>
      <c r="H137" s="884">
        <f t="shared" si="95"/>
        <v>45537</v>
      </c>
      <c r="I137" s="614"/>
      <c r="J137" s="418"/>
    </row>
    <row r="138" spans="1:11" s="146" customFormat="1" ht="20.100000000000001" hidden="1" customHeight="1" x14ac:dyDescent="0.2">
      <c r="A138" s="853"/>
      <c r="B138" s="989" t="s">
        <v>1434</v>
      </c>
      <c r="C138" s="989" t="s">
        <v>1910</v>
      </c>
      <c r="D138" s="984">
        <v>45546</v>
      </c>
      <c r="E138" s="884">
        <f>D138+6</f>
        <v>45552</v>
      </c>
      <c r="F138" s="884">
        <f>D138+7</f>
        <v>45553</v>
      </c>
      <c r="H138" s="884">
        <f t="shared" si="95"/>
        <v>45544</v>
      </c>
      <c r="I138" s="614"/>
      <c r="J138" s="418"/>
    </row>
    <row r="139" spans="1:11" s="146" customFormat="1" ht="20.100000000000001" hidden="1" customHeight="1" x14ac:dyDescent="0.2">
      <c r="A139" s="853" t="s">
        <v>1426</v>
      </c>
      <c r="B139" s="984" t="s">
        <v>1422</v>
      </c>
      <c r="C139" s="989" t="s">
        <v>1911</v>
      </c>
      <c r="D139" s="984">
        <v>45552</v>
      </c>
      <c r="E139" s="884">
        <f>D139+6</f>
        <v>45558</v>
      </c>
      <c r="F139" s="884">
        <f>D139+7</f>
        <v>45559</v>
      </c>
      <c r="H139" s="884">
        <f t="shared" si="95"/>
        <v>45551</v>
      </c>
      <c r="I139" s="614"/>
      <c r="J139" s="418"/>
    </row>
    <row r="140" spans="1:11" s="146" customFormat="1" ht="20.100000000000001" hidden="1" customHeight="1" x14ac:dyDescent="0.2">
      <c r="A140" s="853" t="s">
        <v>1912</v>
      </c>
      <c r="B140" s="989" t="s">
        <v>1678</v>
      </c>
      <c r="C140" s="989" t="s">
        <v>1913</v>
      </c>
      <c r="D140" s="989">
        <v>45557</v>
      </c>
      <c r="E140" s="884">
        <f>D140+6</f>
        <v>45563</v>
      </c>
      <c r="F140" s="884">
        <f>D140+7</f>
        <v>45564</v>
      </c>
      <c r="H140" s="884">
        <f t="shared" si="95"/>
        <v>45558</v>
      </c>
      <c r="I140" s="614"/>
      <c r="J140" s="418"/>
    </row>
    <row r="141" spans="1:11" s="146" customFormat="1" ht="20.100000000000001" hidden="1" customHeight="1" x14ac:dyDescent="0.2">
      <c r="A141" s="853"/>
      <c r="B141" s="984" t="s">
        <v>1441</v>
      </c>
      <c r="C141" s="989" t="s">
        <v>1914</v>
      </c>
      <c r="D141" s="989">
        <v>45568</v>
      </c>
      <c r="E141" s="884">
        <f>D141+6</f>
        <v>45574</v>
      </c>
      <c r="F141" s="884">
        <f>D141+7</f>
        <v>45575</v>
      </c>
      <c r="H141" s="884">
        <f t="shared" si="95"/>
        <v>45565</v>
      </c>
      <c r="I141" s="614"/>
      <c r="J141" s="418"/>
    </row>
    <row r="142" spans="1:11" s="146" customFormat="1" ht="19.5" hidden="1" customHeight="1" x14ac:dyDescent="0.2">
      <c r="A142" s="853"/>
      <c r="B142" s="989" t="s">
        <v>1905</v>
      </c>
      <c r="C142" s="989" t="s">
        <v>1915</v>
      </c>
      <c r="D142" s="989">
        <v>45571</v>
      </c>
      <c r="E142" s="884">
        <f>D142+6</f>
        <v>45577</v>
      </c>
      <c r="F142" s="884">
        <f>D142+7</f>
        <v>45578</v>
      </c>
      <c r="H142" s="884">
        <f t="shared" si="95"/>
        <v>45572</v>
      </c>
      <c r="I142" s="614"/>
      <c r="J142" s="418"/>
    </row>
    <row r="143" spans="1:11" s="146" customFormat="1" ht="20.100000000000001" hidden="1" customHeight="1" x14ac:dyDescent="0.2">
      <c r="A143" s="853"/>
      <c r="B143" s="989" t="s">
        <v>1454</v>
      </c>
      <c r="C143" s="989" t="s">
        <v>1916</v>
      </c>
      <c r="D143" s="989">
        <v>45580</v>
      </c>
      <c r="E143" s="884">
        <f>D143+6</f>
        <v>45586</v>
      </c>
      <c r="F143" s="884">
        <f>D143+7</f>
        <v>45587</v>
      </c>
      <c r="H143" s="884">
        <f t="shared" si="95"/>
        <v>45579</v>
      </c>
      <c r="I143" s="614"/>
      <c r="J143" s="418"/>
    </row>
    <row r="144" spans="1:11" s="146" customFormat="1" ht="20.100000000000001" hidden="1" customHeight="1" x14ac:dyDescent="0.2">
      <c r="A144" s="853" t="s">
        <v>1445</v>
      </c>
      <c r="B144" s="989" t="s">
        <v>1917</v>
      </c>
      <c r="C144" s="989" t="s">
        <v>1918</v>
      </c>
      <c r="D144" s="984">
        <v>45587</v>
      </c>
      <c r="E144" s="884">
        <f>D144+6</f>
        <v>45593</v>
      </c>
      <c r="F144" s="884">
        <f>D144+7</f>
        <v>45594</v>
      </c>
      <c r="H144" s="884">
        <f t="shared" si="95"/>
        <v>45586</v>
      </c>
      <c r="I144" s="614"/>
      <c r="J144" s="418"/>
      <c r="K144" s="149"/>
    </row>
    <row r="145" spans="1:11" s="146" customFormat="1" ht="20.100000000000001" hidden="1" customHeight="1" x14ac:dyDescent="0.2">
      <c r="A145" s="853" t="s">
        <v>1422</v>
      </c>
      <c r="B145" s="989" t="s">
        <v>1445</v>
      </c>
      <c r="C145" s="989" t="s">
        <v>1919</v>
      </c>
      <c r="D145" s="984">
        <v>45596</v>
      </c>
      <c r="E145" s="884">
        <f>D145+6</f>
        <v>45602</v>
      </c>
      <c r="F145" s="884">
        <f>D145+7</f>
        <v>45603</v>
      </c>
      <c r="H145" s="884">
        <f t="shared" si="95"/>
        <v>45593</v>
      </c>
      <c r="I145" s="614"/>
      <c r="J145" s="418"/>
      <c r="K145" s="149"/>
    </row>
    <row r="146" spans="1:11" s="146" customFormat="1" ht="19.5" hidden="1" customHeight="1" x14ac:dyDescent="0.2">
      <c r="A146" s="853"/>
      <c r="B146" s="989" t="s">
        <v>1422</v>
      </c>
      <c r="C146" s="989" t="s">
        <v>1920</v>
      </c>
      <c r="D146" s="989">
        <v>45601</v>
      </c>
      <c r="E146" s="884">
        <f>D146+6</f>
        <v>45607</v>
      </c>
      <c r="F146" s="884">
        <f>D146+7</f>
        <v>45608</v>
      </c>
      <c r="H146" s="884">
        <f t="shared" si="95"/>
        <v>45600</v>
      </c>
      <c r="I146" s="614"/>
      <c r="J146" s="418"/>
    </row>
    <row r="147" spans="1:11" s="146" customFormat="1" ht="20.100000000000001" hidden="1" customHeight="1" x14ac:dyDescent="0.2">
      <c r="A147" s="853" t="s">
        <v>1678</v>
      </c>
      <c r="B147" s="989" t="s">
        <v>1921</v>
      </c>
      <c r="C147" s="989" t="s">
        <v>1922</v>
      </c>
      <c r="D147" s="989">
        <v>45613</v>
      </c>
      <c r="E147" s="814">
        <v>45615</v>
      </c>
      <c r="F147" s="884">
        <v>45616</v>
      </c>
      <c r="H147" s="884">
        <f t="shared" si="95"/>
        <v>45607</v>
      </c>
      <c r="I147" s="614"/>
      <c r="J147" s="418"/>
    </row>
    <row r="148" spans="1:11" s="146" customFormat="1" ht="20.100000000000001" hidden="1" customHeight="1" x14ac:dyDescent="0.2">
      <c r="A148" s="853"/>
      <c r="B148" s="989" t="s">
        <v>1441</v>
      </c>
      <c r="C148" s="989" t="s">
        <v>1923</v>
      </c>
      <c r="D148" s="984">
        <v>45616</v>
      </c>
      <c r="E148" s="884">
        <f>D148+6</f>
        <v>45622</v>
      </c>
      <c r="F148" s="884">
        <f>D148+7</f>
        <v>45623</v>
      </c>
      <c r="H148" s="884">
        <f t="shared" si="95"/>
        <v>45614</v>
      </c>
      <c r="I148" s="614"/>
      <c r="J148" s="418"/>
      <c r="K148" s="149"/>
    </row>
    <row r="149" spans="1:11" s="146" customFormat="1" ht="20.100000000000001" hidden="1" customHeight="1" x14ac:dyDescent="0.2">
      <c r="A149" s="853" t="s">
        <v>1454</v>
      </c>
      <c r="B149" s="989" t="s">
        <v>1924</v>
      </c>
      <c r="C149" s="989" t="s">
        <v>1925</v>
      </c>
      <c r="D149" s="984">
        <v>45627</v>
      </c>
      <c r="E149" s="884">
        <f>D149+6</f>
        <v>45633</v>
      </c>
      <c r="F149" s="884">
        <f>D149+7</f>
        <v>45634</v>
      </c>
      <c r="H149" s="884">
        <f t="shared" si="95"/>
        <v>45621</v>
      </c>
      <c r="I149" s="614"/>
      <c r="J149" s="418"/>
      <c r="K149" s="149"/>
    </row>
    <row r="150" spans="1:11" s="146" customFormat="1" ht="20.100000000000001" hidden="1" customHeight="1" x14ac:dyDescent="0.2">
      <c r="A150" s="853"/>
      <c r="B150" s="989" t="s">
        <v>1917</v>
      </c>
      <c r="C150" s="989" t="s">
        <v>1926</v>
      </c>
      <c r="D150" s="984">
        <v>45628</v>
      </c>
      <c r="E150" s="884">
        <f>D150+6</f>
        <v>45634</v>
      </c>
      <c r="F150" s="884">
        <f>D150+7</f>
        <v>45635</v>
      </c>
      <c r="H150" s="884">
        <f t="shared" si="95"/>
        <v>45628</v>
      </c>
      <c r="I150" s="614"/>
      <c r="J150" s="418"/>
      <c r="K150" s="149"/>
    </row>
    <row r="151" spans="1:11" s="146" customFormat="1" ht="20.100000000000001" hidden="1" customHeight="1" x14ac:dyDescent="0.2">
      <c r="A151" s="853"/>
      <c r="B151" s="989" t="s">
        <v>1445</v>
      </c>
      <c r="C151" s="989" t="s">
        <v>1927</v>
      </c>
      <c r="D151" s="989">
        <v>45641</v>
      </c>
      <c r="E151" s="884">
        <f>D151+6</f>
        <v>45647</v>
      </c>
      <c r="F151" s="884">
        <f>D151+7</f>
        <v>45648</v>
      </c>
      <c r="H151" s="884">
        <f t="shared" si="95"/>
        <v>45635</v>
      </c>
      <c r="I151" s="614"/>
      <c r="J151" s="418"/>
      <c r="K151" s="149"/>
    </row>
    <row r="152" spans="1:11" s="146" customFormat="1" ht="19.5" hidden="1" customHeight="1" x14ac:dyDescent="0.2">
      <c r="A152" s="853"/>
      <c r="B152" s="989" t="s">
        <v>1422</v>
      </c>
      <c r="C152" s="989" t="s">
        <v>1928</v>
      </c>
      <c r="D152" s="989">
        <v>45645</v>
      </c>
      <c r="E152" s="884">
        <f>D152+6</f>
        <v>45651</v>
      </c>
      <c r="F152" s="884">
        <f>D152+7</f>
        <v>45652</v>
      </c>
      <c r="H152" s="884">
        <f t="shared" si="95"/>
        <v>45642</v>
      </c>
      <c r="I152" s="614"/>
      <c r="J152" s="418"/>
    </row>
    <row r="153" spans="1:11" s="146" customFormat="1" ht="20.100000000000001" hidden="1" customHeight="1" x14ac:dyDescent="0.2">
      <c r="A153" s="853"/>
      <c r="B153" s="989" t="s">
        <v>1921</v>
      </c>
      <c r="C153" s="989" t="s">
        <v>1929</v>
      </c>
      <c r="D153" s="989">
        <v>45657</v>
      </c>
      <c r="E153" s="982" t="s">
        <v>344</v>
      </c>
      <c r="F153" s="884">
        <f>D153+7</f>
        <v>45664</v>
      </c>
      <c r="H153" s="884">
        <f t="shared" si="95"/>
        <v>45649</v>
      </c>
      <c r="I153" s="614"/>
      <c r="J153" s="418"/>
    </row>
    <row r="154" spans="1:11" s="146" customFormat="1" ht="20.100000000000001" hidden="1" customHeight="1" x14ac:dyDescent="0.2">
      <c r="A154" s="853"/>
      <c r="B154" s="989" t="s">
        <v>1441</v>
      </c>
      <c r="C154" s="989" t="s">
        <v>1930</v>
      </c>
      <c r="D154" s="984">
        <v>45665</v>
      </c>
      <c r="E154" s="982" t="s">
        <v>344</v>
      </c>
      <c r="F154" s="884">
        <f>D154+7</f>
        <v>45672</v>
      </c>
      <c r="H154" s="884">
        <f t="shared" si="95"/>
        <v>45656</v>
      </c>
      <c r="I154" s="614"/>
      <c r="J154" s="418"/>
      <c r="K154" s="149"/>
    </row>
    <row r="155" spans="1:11" s="146" customFormat="1" ht="20.100000000000001" hidden="1" customHeight="1" x14ac:dyDescent="0.2">
      <c r="A155" s="853" t="s">
        <v>1454</v>
      </c>
      <c r="B155" s="989" t="s">
        <v>1924</v>
      </c>
      <c r="C155" s="989" t="s">
        <v>1931</v>
      </c>
      <c r="D155" s="984">
        <v>45669</v>
      </c>
      <c r="E155" s="884">
        <f>D155+6</f>
        <v>45675</v>
      </c>
      <c r="F155" s="884">
        <f>D155+7</f>
        <v>45676</v>
      </c>
      <c r="H155" s="884">
        <f t="shared" si="95"/>
        <v>45663</v>
      </c>
      <c r="I155" s="614"/>
      <c r="J155" s="418"/>
      <c r="K155" s="149"/>
    </row>
    <row r="156" spans="1:11" s="146" customFormat="1" ht="20.100000000000001" hidden="1" customHeight="1" x14ac:dyDescent="0.2">
      <c r="A156" s="853"/>
      <c r="B156" s="989" t="s">
        <v>1917</v>
      </c>
      <c r="C156" s="989" t="s">
        <v>1932</v>
      </c>
      <c r="D156" s="984">
        <v>45673</v>
      </c>
      <c r="E156" s="884">
        <f>D156+6</f>
        <v>45679</v>
      </c>
      <c r="F156" s="884">
        <f>D156+7</f>
        <v>45680</v>
      </c>
      <c r="H156" s="884">
        <f t="shared" si="95"/>
        <v>45670</v>
      </c>
      <c r="I156" s="614"/>
      <c r="J156" s="418"/>
      <c r="K156" s="149"/>
    </row>
    <row r="157" spans="1:11" s="146" customFormat="1" ht="20.100000000000001" hidden="1" customHeight="1" x14ac:dyDescent="0.2">
      <c r="A157" s="853" t="s">
        <v>1445</v>
      </c>
      <c r="B157" s="989" t="s">
        <v>1921</v>
      </c>
      <c r="C157" s="989" t="s">
        <v>1933</v>
      </c>
      <c r="D157" s="984">
        <v>45682</v>
      </c>
      <c r="E157" s="884">
        <f>D157+6</f>
        <v>45688</v>
      </c>
      <c r="F157" s="884">
        <f>D157+7</f>
        <v>45689</v>
      </c>
      <c r="H157" s="884">
        <f t="shared" si="95"/>
        <v>45677</v>
      </c>
      <c r="I157" s="614"/>
      <c r="J157" s="418"/>
      <c r="K157" s="149"/>
    </row>
    <row r="158" spans="1:11" s="146" customFormat="1" ht="19.5" hidden="1" customHeight="1" x14ac:dyDescent="0.2">
      <c r="A158" s="853" t="s">
        <v>1422</v>
      </c>
      <c r="B158" s="989" t="s">
        <v>1445</v>
      </c>
      <c r="C158" s="989" t="s">
        <v>1934</v>
      </c>
      <c r="D158" s="989">
        <v>45686</v>
      </c>
      <c r="E158" s="884">
        <f>D158+6</f>
        <v>45692</v>
      </c>
      <c r="F158" s="884">
        <f>D158+7</f>
        <v>45693</v>
      </c>
      <c r="H158" s="884">
        <f t="shared" si="95"/>
        <v>45684</v>
      </c>
      <c r="I158" s="614"/>
      <c r="J158" s="418"/>
    </row>
    <row r="159" spans="1:11" s="146" customFormat="1" ht="20.100000000000001" hidden="1" customHeight="1" x14ac:dyDescent="0.2">
      <c r="A159" s="853"/>
      <c r="B159" s="989" t="s">
        <v>1422</v>
      </c>
      <c r="C159" s="989" t="s">
        <v>1935</v>
      </c>
      <c r="D159" s="989">
        <v>45693</v>
      </c>
      <c r="E159" s="884">
        <f>D159+6</f>
        <v>45699</v>
      </c>
      <c r="F159" s="884">
        <f>D159+7</f>
        <v>45700</v>
      </c>
      <c r="H159" s="884">
        <f t="shared" si="95"/>
        <v>45691</v>
      </c>
      <c r="I159" s="614"/>
      <c r="J159" s="418"/>
    </row>
    <row r="160" spans="1:11" s="146" customFormat="1" ht="20.100000000000001" customHeight="1" x14ac:dyDescent="0.2">
      <c r="A160" s="853"/>
      <c r="B160" s="989" t="s">
        <v>1921</v>
      </c>
      <c r="C160" s="989" t="s">
        <v>4324</v>
      </c>
      <c r="D160" s="984">
        <v>45718</v>
      </c>
      <c r="E160" s="884">
        <f>D160+6</f>
        <v>45724</v>
      </c>
      <c r="F160" s="884">
        <f>E160+1</f>
        <v>45725</v>
      </c>
      <c r="H160" s="884">
        <v>45719</v>
      </c>
      <c r="I160" s="614"/>
      <c r="J160" s="418"/>
      <c r="K160" s="149"/>
    </row>
    <row r="161" spans="1:12" s="146" customFormat="1" ht="20.100000000000001" customHeight="1" x14ac:dyDescent="0.2">
      <c r="A161" s="853"/>
      <c r="B161" s="989" t="s">
        <v>1445</v>
      </c>
      <c r="C161" s="989" t="s">
        <v>4322</v>
      </c>
      <c r="D161" s="984">
        <v>45725</v>
      </c>
      <c r="E161" s="884">
        <f t="shared" ref="E161:E168" si="96">D161+6</f>
        <v>45731</v>
      </c>
      <c r="F161" s="884">
        <f t="shared" ref="F161:F168" si="97">E161+1</f>
        <v>45732</v>
      </c>
      <c r="H161" s="884">
        <f t="shared" si="95"/>
        <v>45726</v>
      </c>
      <c r="I161" s="614"/>
      <c r="J161" s="418"/>
      <c r="K161" s="149"/>
    </row>
    <row r="162" spans="1:12" s="146" customFormat="1" ht="20.100000000000001" customHeight="1" x14ac:dyDescent="0.2">
      <c r="A162" s="853"/>
      <c r="B162" s="989" t="s">
        <v>1422</v>
      </c>
      <c r="C162" s="989" t="s">
        <v>4323</v>
      </c>
      <c r="D162" s="984">
        <v>45732</v>
      </c>
      <c r="E162" s="884">
        <f t="shared" si="96"/>
        <v>45738</v>
      </c>
      <c r="F162" s="884">
        <f t="shared" si="97"/>
        <v>45739</v>
      </c>
      <c r="H162" s="884">
        <f t="shared" si="95"/>
        <v>45733</v>
      </c>
      <c r="I162" s="614"/>
      <c r="J162" s="418"/>
      <c r="K162" s="149"/>
    </row>
    <row r="163" spans="1:12" s="146" customFormat="1" ht="20.100000000000001" customHeight="1" x14ac:dyDescent="0.2">
      <c r="A163" s="853"/>
      <c r="B163" s="989" t="s">
        <v>1905</v>
      </c>
      <c r="C163" s="989" t="s">
        <v>4325</v>
      </c>
      <c r="D163" s="984">
        <v>45739</v>
      </c>
      <c r="E163" s="884">
        <f t="shared" si="96"/>
        <v>45745</v>
      </c>
      <c r="F163" s="884">
        <f t="shared" si="97"/>
        <v>45746</v>
      </c>
      <c r="H163" s="884">
        <f t="shared" si="95"/>
        <v>45740</v>
      </c>
      <c r="I163" s="614"/>
      <c r="J163" s="418"/>
      <c r="K163" s="149"/>
    </row>
    <row r="164" spans="1:12" s="146" customFormat="1" ht="20.100000000000001" customHeight="1" x14ac:dyDescent="0.2">
      <c r="A164" s="853"/>
      <c r="B164" s="989" t="s">
        <v>1441</v>
      </c>
      <c r="C164" s="989" t="s">
        <v>4326</v>
      </c>
      <c r="D164" s="984">
        <v>45746</v>
      </c>
      <c r="E164" s="884">
        <f t="shared" si="96"/>
        <v>45752</v>
      </c>
      <c r="F164" s="884">
        <f t="shared" si="97"/>
        <v>45753</v>
      </c>
      <c r="H164" s="884">
        <f t="shared" si="95"/>
        <v>45747</v>
      </c>
      <c r="I164" s="614"/>
      <c r="J164" s="418"/>
      <c r="K164" s="149"/>
    </row>
    <row r="165" spans="1:12" s="146" customFormat="1" ht="20.100000000000001" customHeight="1" x14ac:dyDescent="0.2">
      <c r="A165" s="853"/>
      <c r="B165" s="989" t="s">
        <v>1917</v>
      </c>
      <c r="C165" s="989" t="s">
        <v>4470</v>
      </c>
      <c r="D165" s="984">
        <v>45753</v>
      </c>
      <c r="E165" s="884">
        <f t="shared" si="96"/>
        <v>45759</v>
      </c>
      <c r="F165" s="884">
        <f t="shared" si="97"/>
        <v>45760</v>
      </c>
      <c r="H165" s="884">
        <f t="shared" si="95"/>
        <v>45754</v>
      </c>
      <c r="I165" s="614"/>
      <c r="J165" s="418"/>
      <c r="K165" s="149"/>
    </row>
    <row r="166" spans="1:12" s="146" customFormat="1" ht="20.100000000000001" customHeight="1" x14ac:dyDescent="0.2">
      <c r="A166" s="853"/>
      <c r="B166" s="989" t="s">
        <v>4469</v>
      </c>
      <c r="C166" s="989" t="s">
        <v>4471</v>
      </c>
      <c r="D166" s="984">
        <v>45760</v>
      </c>
      <c r="E166" s="884">
        <f t="shared" si="96"/>
        <v>45766</v>
      </c>
      <c r="F166" s="884">
        <f t="shared" si="97"/>
        <v>45767</v>
      </c>
      <c r="H166" s="884">
        <f t="shared" si="95"/>
        <v>45761</v>
      </c>
      <c r="I166" s="614"/>
      <c r="J166" s="418"/>
      <c r="K166" s="149"/>
    </row>
    <row r="167" spans="1:12" s="146" customFormat="1" ht="20.100000000000001" customHeight="1" x14ac:dyDescent="0.2">
      <c r="A167" s="853"/>
      <c r="B167" s="989" t="s">
        <v>1921</v>
      </c>
      <c r="C167" s="989" t="s">
        <v>4472</v>
      </c>
      <c r="D167" s="984">
        <v>45767</v>
      </c>
      <c r="E167" s="884">
        <f t="shared" si="96"/>
        <v>45773</v>
      </c>
      <c r="F167" s="884">
        <f t="shared" si="97"/>
        <v>45774</v>
      </c>
      <c r="H167" s="884">
        <f t="shared" si="95"/>
        <v>45768</v>
      </c>
      <c r="I167" s="614"/>
      <c r="J167" s="418"/>
      <c r="K167" s="149"/>
    </row>
    <row r="168" spans="1:12" s="146" customFormat="1" ht="20.100000000000001" customHeight="1" x14ac:dyDescent="0.2">
      <c r="A168" s="853"/>
      <c r="B168" s="989" t="s">
        <v>1445</v>
      </c>
      <c r="C168" s="989" t="s">
        <v>4473</v>
      </c>
      <c r="D168" s="984">
        <v>45774</v>
      </c>
      <c r="E168" s="884">
        <f t="shared" si="96"/>
        <v>45780</v>
      </c>
      <c r="F168" s="884">
        <f t="shared" si="97"/>
        <v>45781</v>
      </c>
      <c r="H168" s="884">
        <f t="shared" si="95"/>
        <v>45775</v>
      </c>
      <c r="I168" s="614"/>
      <c r="J168" s="418"/>
      <c r="K168" s="149"/>
    </row>
    <row r="169" spans="1:12" s="1218" customFormat="1" ht="20.100000000000001" customHeight="1" x14ac:dyDescent="0.2">
      <c r="A169" s="1214"/>
      <c r="B169" s="1215"/>
      <c r="C169" s="1215"/>
      <c r="D169" s="1216"/>
      <c r="E169" s="1216"/>
      <c r="F169" s="1217"/>
      <c r="G169" s="1216"/>
      <c r="I169" s="1216"/>
      <c r="J169" s="1219"/>
      <c r="K169" s="205"/>
      <c r="L169" s="1220"/>
    </row>
    <row r="170" spans="1:12" s="149" customFormat="1" ht="20.100000000000001" customHeight="1" x14ac:dyDescent="0.2">
      <c r="A170" s="1049"/>
      <c r="B170" s="1134" t="s">
        <v>1549</v>
      </c>
      <c r="C170" s="1134"/>
      <c r="D170" s="1134"/>
      <c r="E170" s="1134"/>
      <c r="F170" s="1134"/>
      <c r="G170" s="1054"/>
      <c r="H170" s="145"/>
      <c r="I170" s="145"/>
      <c r="J170" s="145"/>
      <c r="K170" s="145"/>
    </row>
    <row r="171" spans="1:12" s="146" customFormat="1" ht="19.5" customHeight="1" x14ac:dyDescent="0.2">
      <c r="A171" s="853"/>
      <c r="B171" s="724"/>
      <c r="C171" s="719"/>
      <c r="D171" s="719"/>
      <c r="E171" s="719"/>
      <c r="F171" s="719"/>
      <c r="G171" s="719"/>
      <c r="H171" s="615"/>
      <c r="I171" s="635"/>
      <c r="J171" s="614"/>
      <c r="K171" s="418"/>
      <c r="L171" s="149"/>
    </row>
    <row r="172" spans="1:12" s="146" customFormat="1" ht="30" customHeight="1" x14ac:dyDescent="0.2">
      <c r="A172" s="853"/>
      <c r="B172" s="1135" t="s">
        <v>124</v>
      </c>
      <c r="C172" s="1136"/>
      <c r="D172" s="1121" t="s">
        <v>306</v>
      </c>
      <c r="E172" s="978" t="s">
        <v>307</v>
      </c>
      <c r="F172" s="978" t="s">
        <v>162</v>
      </c>
      <c r="G172" s="978" t="s">
        <v>178</v>
      </c>
      <c r="H172" s="978" t="s">
        <v>279</v>
      </c>
      <c r="I172" s="978" t="s">
        <v>208</v>
      </c>
      <c r="J172" s="978" t="s">
        <v>254</v>
      </c>
      <c r="K172" s="195"/>
      <c r="L172" s="962"/>
    </row>
    <row r="173" spans="1:12" s="146" customFormat="1" ht="18" hidden="1" customHeight="1" x14ac:dyDescent="0.2">
      <c r="A173" s="853"/>
      <c r="B173" s="978" t="s">
        <v>310</v>
      </c>
      <c r="C173" s="978" t="s">
        <v>311</v>
      </c>
      <c r="D173" s="1122"/>
      <c r="E173" s="980" t="s">
        <v>276</v>
      </c>
      <c r="F173" s="980" t="s">
        <v>173</v>
      </c>
      <c r="G173" s="980" t="s">
        <v>206</v>
      </c>
      <c r="H173" s="980" t="s">
        <v>210</v>
      </c>
      <c r="I173" s="980" t="s">
        <v>262</v>
      </c>
      <c r="J173" s="980" t="s">
        <v>237</v>
      </c>
      <c r="K173" s="195"/>
      <c r="L173" s="1067" t="s">
        <v>312</v>
      </c>
    </row>
    <row r="174" spans="1:12" s="146" customFormat="1" ht="19.5" hidden="1" customHeight="1" x14ac:dyDescent="0.2">
      <c r="A174" s="853" t="s">
        <v>1948</v>
      </c>
      <c r="B174" s="989" t="s">
        <v>1426</v>
      </c>
      <c r="C174" s="989" t="s">
        <v>1949</v>
      </c>
      <c r="D174" s="984">
        <v>45480</v>
      </c>
      <c r="E174" s="884">
        <f t="shared" ref="E174:E177" si="98">D174+1</f>
        <v>45481</v>
      </c>
      <c r="F174" s="884">
        <f t="shared" ref="F174:F177" si="99">D174+6</f>
        <v>45486</v>
      </c>
      <c r="G174" s="982" t="s">
        <v>344</v>
      </c>
      <c r="H174" s="982" t="s">
        <v>344</v>
      </c>
      <c r="I174" s="982" t="s">
        <v>344</v>
      </c>
      <c r="J174" s="982" t="s">
        <v>344</v>
      </c>
      <c r="K174" s="418"/>
      <c r="L174" s="884" t="e">
        <f>#REF!+7</f>
        <v>#REF!</v>
      </c>
    </row>
    <row r="175" spans="1:12" s="146" customFormat="1" ht="19.5" hidden="1" customHeight="1" x14ac:dyDescent="0.2">
      <c r="A175" s="853" t="s">
        <v>1445</v>
      </c>
      <c r="B175" s="989" t="s">
        <v>1905</v>
      </c>
      <c r="C175" s="989" t="s">
        <v>1950</v>
      </c>
      <c r="D175" s="982" t="s">
        <v>344</v>
      </c>
      <c r="E175" s="917" t="e">
        <f t="shared" si="98"/>
        <v>#VALUE!</v>
      </c>
      <c r="F175" s="917" t="e">
        <f t="shared" si="99"/>
        <v>#VALUE!</v>
      </c>
      <c r="G175" s="917" t="e">
        <f t="shared" ref="G175:G177" si="100">D175+7</f>
        <v>#VALUE!</v>
      </c>
      <c r="H175" s="917" t="e">
        <f t="shared" ref="H175:H178" si="101">D175+13</f>
        <v>#VALUE!</v>
      </c>
      <c r="I175" s="917" t="e">
        <f>D175+1</f>
        <v>#VALUE!</v>
      </c>
      <c r="J175" s="917" t="e">
        <f t="shared" ref="J175:J177" si="102">D175+17</f>
        <v>#VALUE!</v>
      </c>
      <c r="K175" s="418"/>
      <c r="L175" s="884" t="e">
        <f t="shared" ref="L175:L179" si="103">L174+7</f>
        <v>#REF!</v>
      </c>
    </row>
    <row r="176" spans="1:12" s="146" customFormat="1" ht="19.5" hidden="1" customHeight="1" x14ac:dyDescent="0.2">
      <c r="A176" s="853" t="s">
        <v>1422</v>
      </c>
      <c r="B176" s="984" t="s">
        <v>1897</v>
      </c>
      <c r="C176" s="989" t="s">
        <v>1951</v>
      </c>
      <c r="D176" s="984">
        <v>45501</v>
      </c>
      <c r="E176" s="884">
        <f t="shared" si="98"/>
        <v>45502</v>
      </c>
      <c r="F176" s="884">
        <f t="shared" si="99"/>
        <v>45507</v>
      </c>
      <c r="G176" s="884">
        <f t="shared" si="100"/>
        <v>45508</v>
      </c>
      <c r="H176" s="884">
        <f t="shared" si="101"/>
        <v>45514</v>
      </c>
      <c r="I176" s="884">
        <f t="shared" ref="I176:I177" si="104">D176+1</f>
        <v>45502</v>
      </c>
      <c r="J176" s="884">
        <f t="shared" si="102"/>
        <v>45518</v>
      </c>
      <c r="K176" s="418"/>
      <c r="L176" s="884" t="e">
        <f t="shared" si="103"/>
        <v>#REF!</v>
      </c>
    </row>
    <row r="177" spans="1:12" s="146" customFormat="1" ht="19.5" hidden="1" customHeight="1" x14ac:dyDescent="0.2">
      <c r="A177" s="853" t="s">
        <v>1952</v>
      </c>
      <c r="B177" s="1077" t="s">
        <v>368</v>
      </c>
      <c r="C177" s="989" t="s">
        <v>1953</v>
      </c>
      <c r="D177" s="917">
        <v>45507</v>
      </c>
      <c r="E177" s="917">
        <f t="shared" si="98"/>
        <v>45508</v>
      </c>
      <c r="F177" s="917">
        <f t="shared" si="99"/>
        <v>45513</v>
      </c>
      <c r="G177" s="917">
        <f t="shared" si="100"/>
        <v>45514</v>
      </c>
      <c r="H177" s="917">
        <f t="shared" si="101"/>
        <v>45520</v>
      </c>
      <c r="I177" s="917">
        <f t="shared" si="104"/>
        <v>45508</v>
      </c>
      <c r="J177" s="917">
        <f t="shared" si="102"/>
        <v>45524</v>
      </c>
      <c r="K177" s="418"/>
      <c r="L177" s="884" t="e">
        <f t="shared" si="103"/>
        <v>#REF!</v>
      </c>
    </row>
    <row r="178" spans="1:12" s="149" customFormat="1" ht="21" hidden="1" customHeight="1" x14ac:dyDescent="0.2">
      <c r="A178" s="854"/>
      <c r="B178" s="989" t="s">
        <v>1454</v>
      </c>
      <c r="C178" s="984" t="s">
        <v>1954</v>
      </c>
      <c r="D178" s="984">
        <v>45507</v>
      </c>
      <c r="E178" s="923">
        <f>D178+1</f>
        <v>45508</v>
      </c>
      <c r="F178" s="923">
        <f t="shared" ref="F178" si="105">D178+8</f>
        <v>45515</v>
      </c>
      <c r="G178" s="923">
        <f t="shared" ref="G178" si="106">D178+11</f>
        <v>45518</v>
      </c>
      <c r="H178" s="923">
        <f t="shared" si="101"/>
        <v>45520</v>
      </c>
      <c r="I178" s="923">
        <f t="shared" ref="I178" si="107">D178+15</f>
        <v>45522</v>
      </c>
      <c r="J178" s="923">
        <f>D178+17</f>
        <v>45524</v>
      </c>
      <c r="K178" s="193"/>
      <c r="L178" s="884" t="e">
        <f>L177+7</f>
        <v>#REF!</v>
      </c>
    </row>
    <row r="179" spans="1:12" s="146" customFormat="1" ht="19.5" hidden="1" customHeight="1" x14ac:dyDescent="0.2">
      <c r="A179" s="853"/>
      <c r="B179" s="989" t="s">
        <v>1434</v>
      </c>
      <c r="C179" s="989" t="s">
        <v>1955</v>
      </c>
      <c r="D179" s="984">
        <v>45513</v>
      </c>
      <c r="E179" s="884">
        <f t="shared" ref="E179" si="108">D179+1</f>
        <v>45514</v>
      </c>
      <c r="F179" s="884">
        <f>D179+8</f>
        <v>45521</v>
      </c>
      <c r="G179" s="884">
        <f t="shared" ref="G179" si="109">D179+7</f>
        <v>45520</v>
      </c>
      <c r="H179" s="884">
        <f t="shared" ref="H179:H181" si="110">D179+13</f>
        <v>45526</v>
      </c>
      <c r="I179" s="884">
        <f t="shared" ref="I179" si="111">D179+1</f>
        <v>45514</v>
      </c>
      <c r="J179" s="884">
        <f t="shared" ref="J179" si="112">D179+17</f>
        <v>45530</v>
      </c>
      <c r="K179" s="418"/>
      <c r="L179" s="884" t="e">
        <f t="shared" si="103"/>
        <v>#REF!</v>
      </c>
    </row>
    <row r="180" spans="1:12" s="149" customFormat="1" ht="21" hidden="1" customHeight="1" x14ac:dyDescent="0.2">
      <c r="A180" s="854" t="s">
        <v>1426</v>
      </c>
      <c r="B180" s="984" t="s">
        <v>1422</v>
      </c>
      <c r="C180" s="989" t="s">
        <v>1956</v>
      </c>
      <c r="D180" s="984">
        <v>45519</v>
      </c>
      <c r="E180" s="923">
        <f>D180+1</f>
        <v>45520</v>
      </c>
      <c r="F180" s="884">
        <f t="shared" ref="F180:F186" si="113">D180+8</f>
        <v>45527</v>
      </c>
      <c r="G180" s="923">
        <f t="shared" ref="G180:G181" si="114">D180+11</f>
        <v>45530</v>
      </c>
      <c r="H180" s="923">
        <f t="shared" si="110"/>
        <v>45532</v>
      </c>
      <c r="I180" s="923">
        <f t="shared" ref="I180:I181" si="115">D180+15</f>
        <v>45534</v>
      </c>
      <c r="J180" s="923">
        <f>D180+17</f>
        <v>45536</v>
      </c>
      <c r="K180" s="193"/>
      <c r="L180" s="884" t="e">
        <f>L179+7</f>
        <v>#REF!</v>
      </c>
    </row>
    <row r="181" spans="1:12" s="149" customFormat="1" ht="21" hidden="1" customHeight="1" x14ac:dyDescent="0.2">
      <c r="A181" s="854"/>
      <c r="B181" s="989" t="s">
        <v>1441</v>
      </c>
      <c r="C181" s="989" t="s">
        <v>1957</v>
      </c>
      <c r="D181" s="984">
        <v>45533</v>
      </c>
      <c r="E181" s="923">
        <f>D181+1</f>
        <v>45534</v>
      </c>
      <c r="F181" s="884">
        <f t="shared" si="113"/>
        <v>45541</v>
      </c>
      <c r="G181" s="923">
        <f t="shared" si="114"/>
        <v>45544</v>
      </c>
      <c r="H181" s="923">
        <f t="shared" si="110"/>
        <v>45546</v>
      </c>
      <c r="I181" s="923">
        <f t="shared" si="115"/>
        <v>45548</v>
      </c>
      <c r="J181" s="923">
        <f>D181+17</f>
        <v>45550</v>
      </c>
      <c r="K181" s="193"/>
      <c r="L181" s="884" t="e">
        <f>L180+7</f>
        <v>#REF!</v>
      </c>
    </row>
    <row r="182" spans="1:12" s="146" customFormat="1" ht="19.5" hidden="1" customHeight="1" x14ac:dyDescent="0.2">
      <c r="A182" s="853"/>
      <c r="B182" s="989" t="s">
        <v>1905</v>
      </c>
      <c r="C182" s="989" t="s">
        <v>1958</v>
      </c>
      <c r="D182" s="984">
        <v>45540</v>
      </c>
      <c r="E182" s="884">
        <f t="shared" ref="E182" si="116">D182+1</f>
        <v>45541</v>
      </c>
      <c r="F182" s="884">
        <f t="shared" si="113"/>
        <v>45548</v>
      </c>
      <c r="G182" s="884">
        <f t="shared" ref="G182" si="117">D182+7</f>
        <v>45547</v>
      </c>
      <c r="H182" s="884">
        <f t="shared" ref="H182" si="118">D182+13</f>
        <v>45553</v>
      </c>
      <c r="I182" s="884">
        <f t="shared" ref="I182" si="119">D182+1</f>
        <v>45541</v>
      </c>
      <c r="J182" s="884">
        <f t="shared" ref="J182" si="120">D182+17</f>
        <v>45557</v>
      </c>
      <c r="K182" s="418"/>
      <c r="L182" s="884" t="e">
        <f t="shared" ref="L182:L183" si="121">L181+7</f>
        <v>#REF!</v>
      </c>
    </row>
    <row r="183" spans="1:12" s="146" customFormat="1" ht="19.5" hidden="1" customHeight="1" x14ac:dyDescent="0.2">
      <c r="A183" s="853"/>
      <c r="B183" s="984" t="s">
        <v>1907</v>
      </c>
      <c r="C183" s="989" t="s">
        <v>1959</v>
      </c>
      <c r="D183" s="984">
        <v>45546</v>
      </c>
      <c r="E183" s="884">
        <f t="shared" ref="E183" si="122">D183+1</f>
        <v>45547</v>
      </c>
      <c r="F183" s="884">
        <f t="shared" si="113"/>
        <v>45554</v>
      </c>
      <c r="G183" s="1082" t="s">
        <v>344</v>
      </c>
      <c r="H183" s="1082" t="s">
        <v>344</v>
      </c>
      <c r="I183" s="1082" t="s">
        <v>344</v>
      </c>
      <c r="J183" s="1082" t="s">
        <v>344</v>
      </c>
      <c r="K183" s="418"/>
      <c r="L183" s="884" t="e">
        <f t="shared" si="121"/>
        <v>#REF!</v>
      </c>
    </row>
    <row r="184" spans="1:12" s="149" customFormat="1" ht="21" hidden="1" customHeight="1" x14ac:dyDescent="0.2">
      <c r="A184" s="854"/>
      <c r="B184" s="989" t="s">
        <v>1454</v>
      </c>
      <c r="C184" s="984" t="s">
        <v>1960</v>
      </c>
      <c r="D184" s="984">
        <v>45551</v>
      </c>
      <c r="E184" s="923">
        <f>D184+1</f>
        <v>45552</v>
      </c>
      <c r="F184" s="884">
        <f t="shared" si="113"/>
        <v>45559</v>
      </c>
      <c r="G184" s="923">
        <f t="shared" ref="G184:G185" si="123">D184+11</f>
        <v>45562</v>
      </c>
      <c r="H184" s="923">
        <f t="shared" ref="H184:H186" si="124">D184+13</f>
        <v>45564</v>
      </c>
      <c r="I184" s="923">
        <f t="shared" ref="I184:I185" si="125">D184+15</f>
        <v>45566</v>
      </c>
      <c r="J184" s="923">
        <f>D184+17</f>
        <v>45568</v>
      </c>
      <c r="K184" s="193"/>
      <c r="L184" s="884" t="e">
        <f>L183+7</f>
        <v>#REF!</v>
      </c>
    </row>
    <row r="185" spans="1:12" s="146" customFormat="1" ht="19.5" hidden="1" customHeight="1" x14ac:dyDescent="0.2">
      <c r="A185" s="853" t="s">
        <v>1434</v>
      </c>
      <c r="B185" s="989" t="s">
        <v>1445</v>
      </c>
      <c r="C185" s="989" t="s">
        <v>1961</v>
      </c>
      <c r="D185" s="984">
        <v>45559</v>
      </c>
      <c r="E185" s="884">
        <f t="shared" ref="E185" si="126">D185+1</f>
        <v>45560</v>
      </c>
      <c r="F185" s="884">
        <f t="shared" si="113"/>
        <v>45567</v>
      </c>
      <c r="G185" s="923">
        <f t="shared" si="123"/>
        <v>45570</v>
      </c>
      <c r="H185" s="884">
        <f t="shared" si="124"/>
        <v>45572</v>
      </c>
      <c r="I185" s="923">
        <f t="shared" si="125"/>
        <v>45574</v>
      </c>
      <c r="J185" s="884">
        <f t="shared" ref="J185" si="127">D185+17</f>
        <v>45576</v>
      </c>
      <c r="K185" s="418"/>
      <c r="L185" s="884" t="e">
        <f t="shared" ref="L185" si="128">L184+7</f>
        <v>#REF!</v>
      </c>
    </row>
    <row r="186" spans="1:12" s="149" customFormat="1" ht="21" hidden="1" customHeight="1" x14ac:dyDescent="0.2">
      <c r="A186" s="854"/>
      <c r="B186" s="989" t="s">
        <v>1422</v>
      </c>
      <c r="C186" s="1077" t="s">
        <v>1962</v>
      </c>
      <c r="D186" s="984">
        <v>45569</v>
      </c>
      <c r="E186" s="886" t="s">
        <v>344</v>
      </c>
      <c r="F186" s="884">
        <f t="shared" si="113"/>
        <v>45577</v>
      </c>
      <c r="G186" s="923">
        <f t="shared" ref="G186" si="129">D186+11</f>
        <v>45580</v>
      </c>
      <c r="H186" s="923">
        <f t="shared" si="124"/>
        <v>45582</v>
      </c>
      <c r="I186" s="923">
        <f t="shared" ref="I186" si="130">D186+15</f>
        <v>45584</v>
      </c>
      <c r="J186" s="923">
        <f>D186+17</f>
        <v>45586</v>
      </c>
      <c r="K186" s="193"/>
      <c r="L186" s="884" t="e">
        <f>L185+7</f>
        <v>#REF!</v>
      </c>
    </row>
    <row r="187" spans="1:12" s="149" customFormat="1" ht="21" hidden="1" customHeight="1" x14ac:dyDescent="0.2">
      <c r="A187" s="854" t="s">
        <v>1678</v>
      </c>
      <c r="B187" s="989" t="s">
        <v>1921</v>
      </c>
      <c r="C187" s="989" t="s">
        <v>1963</v>
      </c>
      <c r="D187" s="984">
        <v>45577</v>
      </c>
      <c r="E187" s="923">
        <f>D187+1</f>
        <v>45578</v>
      </c>
      <c r="F187" s="884">
        <f t="shared" ref="F187:F191" si="131">D187+8</f>
        <v>45585</v>
      </c>
      <c r="G187" s="923">
        <f t="shared" ref="G187:G188" si="132">D187+11</f>
        <v>45588</v>
      </c>
      <c r="H187" s="923">
        <f t="shared" ref="H187:H191" si="133">D187+13</f>
        <v>45590</v>
      </c>
      <c r="I187" s="923">
        <f t="shared" ref="I187:I188" si="134">D187+15</f>
        <v>45592</v>
      </c>
      <c r="J187" s="923">
        <f>D187+17</f>
        <v>45594</v>
      </c>
      <c r="K187" s="193"/>
      <c r="L187" s="884" t="e">
        <f>L186+7</f>
        <v>#REF!</v>
      </c>
    </row>
    <row r="188" spans="1:12" s="149" customFormat="1" ht="21" hidden="1" customHeight="1" x14ac:dyDescent="0.2">
      <c r="A188" s="854"/>
      <c r="B188" s="989" t="s">
        <v>1441</v>
      </c>
      <c r="C188" s="989" t="s">
        <v>1964</v>
      </c>
      <c r="D188" s="984">
        <v>45578</v>
      </c>
      <c r="E188" s="923">
        <f>D188+1</f>
        <v>45579</v>
      </c>
      <c r="F188" s="884">
        <f t="shared" si="131"/>
        <v>45586</v>
      </c>
      <c r="G188" s="923">
        <f t="shared" si="132"/>
        <v>45589</v>
      </c>
      <c r="H188" s="923">
        <f t="shared" si="133"/>
        <v>45591</v>
      </c>
      <c r="I188" s="923">
        <f t="shared" si="134"/>
        <v>45593</v>
      </c>
      <c r="J188" s="923">
        <f>D188+17</f>
        <v>45595</v>
      </c>
      <c r="K188" s="193"/>
      <c r="L188" s="884" t="e">
        <f>L187+7</f>
        <v>#REF!</v>
      </c>
    </row>
    <row r="189" spans="1:12" s="146" customFormat="1" ht="19.5" hidden="1" customHeight="1" x14ac:dyDescent="0.2">
      <c r="A189" s="853"/>
      <c r="B189" s="989" t="s">
        <v>1905</v>
      </c>
      <c r="C189" s="989" t="s">
        <v>1965</v>
      </c>
      <c r="D189" s="984">
        <v>45583</v>
      </c>
      <c r="E189" s="884">
        <f t="shared" ref="E189" si="135">D189+1</f>
        <v>45584</v>
      </c>
      <c r="F189" s="1175" t="s">
        <v>344</v>
      </c>
      <c r="G189" s="1176"/>
      <c r="H189" s="1176"/>
      <c r="I189" s="1176"/>
      <c r="J189" s="1177"/>
      <c r="K189" s="418"/>
      <c r="L189" s="884" t="e">
        <f t="shared" ref="L189" si="136">L188+7</f>
        <v>#REF!</v>
      </c>
    </row>
    <row r="190" spans="1:12" s="149" customFormat="1" ht="21" hidden="1" customHeight="1" x14ac:dyDescent="0.2">
      <c r="A190" s="854" t="s">
        <v>1454</v>
      </c>
      <c r="B190" s="1077" t="s">
        <v>368</v>
      </c>
      <c r="C190" s="989" t="s">
        <v>1966</v>
      </c>
      <c r="D190" s="917"/>
      <c r="E190" s="917"/>
      <c r="F190" s="917"/>
      <c r="G190" s="917"/>
      <c r="H190" s="917"/>
      <c r="I190" s="917"/>
      <c r="J190" s="917"/>
      <c r="K190" s="193"/>
      <c r="L190" s="884" t="e">
        <f t="shared" ref="L190:L210" si="137">L189+7</f>
        <v>#REF!</v>
      </c>
    </row>
    <row r="191" spans="1:12" s="149" customFormat="1" ht="21" hidden="1" customHeight="1" x14ac:dyDescent="0.2">
      <c r="A191" s="854"/>
      <c r="B191" s="989" t="s">
        <v>1917</v>
      </c>
      <c r="C191" s="989" t="s">
        <v>1967</v>
      </c>
      <c r="D191" s="984">
        <v>45595</v>
      </c>
      <c r="E191" s="923">
        <f t="shared" ref="E191:E196" si="138">D191+1</f>
        <v>45596</v>
      </c>
      <c r="F191" s="884">
        <f t="shared" si="131"/>
        <v>45603</v>
      </c>
      <c r="G191" s="923">
        <f t="shared" ref="G191:G195" si="139">D191+11</f>
        <v>45606</v>
      </c>
      <c r="H191" s="923">
        <f t="shared" si="133"/>
        <v>45608</v>
      </c>
      <c r="I191" s="923">
        <f t="shared" ref="I191:I195" si="140">D191+15</f>
        <v>45610</v>
      </c>
      <c r="J191" s="923">
        <f t="shared" ref="J191:J195" si="141">D191+17</f>
        <v>45612</v>
      </c>
      <c r="K191" s="193"/>
      <c r="L191" s="884" t="e">
        <f t="shared" si="137"/>
        <v>#REF!</v>
      </c>
    </row>
    <row r="192" spans="1:12" s="149" customFormat="1" ht="21" hidden="1" customHeight="1" x14ac:dyDescent="0.2">
      <c r="A192" s="854"/>
      <c r="B192" s="989" t="s">
        <v>1445</v>
      </c>
      <c r="C192" s="989" t="s">
        <v>1968</v>
      </c>
      <c r="D192" s="984">
        <v>45606</v>
      </c>
      <c r="E192" s="923">
        <f t="shared" si="138"/>
        <v>45607</v>
      </c>
      <c r="F192" s="884">
        <f t="shared" ref="F192:F197" si="142">D192+8</f>
        <v>45614</v>
      </c>
      <c r="G192" s="923">
        <f t="shared" si="139"/>
        <v>45617</v>
      </c>
      <c r="H192" s="923">
        <f t="shared" ref="H192:H197" si="143">D192+13</f>
        <v>45619</v>
      </c>
      <c r="I192" s="923">
        <f t="shared" si="140"/>
        <v>45621</v>
      </c>
      <c r="J192" s="923">
        <f t="shared" si="141"/>
        <v>45623</v>
      </c>
      <c r="K192" s="193"/>
      <c r="L192" s="884" t="e">
        <f t="shared" si="137"/>
        <v>#REF!</v>
      </c>
    </row>
    <row r="193" spans="1:12" s="149" customFormat="1" ht="21" hidden="1" customHeight="1" x14ac:dyDescent="0.2">
      <c r="A193" s="854"/>
      <c r="B193" s="989" t="s">
        <v>1422</v>
      </c>
      <c r="C193" s="989" t="s">
        <v>1969</v>
      </c>
      <c r="D193" s="984">
        <v>45609</v>
      </c>
      <c r="E193" s="923">
        <f t="shared" si="138"/>
        <v>45610</v>
      </c>
      <c r="F193" s="884">
        <f t="shared" si="142"/>
        <v>45617</v>
      </c>
      <c r="G193" s="923">
        <f t="shared" si="139"/>
        <v>45620</v>
      </c>
      <c r="H193" s="923">
        <f t="shared" si="143"/>
        <v>45622</v>
      </c>
      <c r="I193" s="923">
        <f t="shared" si="140"/>
        <v>45624</v>
      </c>
      <c r="J193" s="923">
        <f t="shared" si="141"/>
        <v>45626</v>
      </c>
      <c r="K193" s="193"/>
      <c r="L193" s="884" t="e">
        <f t="shared" si="137"/>
        <v>#REF!</v>
      </c>
    </row>
    <row r="194" spans="1:12" s="149" customFormat="1" ht="21" hidden="1" customHeight="1" x14ac:dyDescent="0.2">
      <c r="A194" s="854" t="s">
        <v>1678</v>
      </c>
      <c r="B194" s="989" t="s">
        <v>1921</v>
      </c>
      <c r="C194" s="989" t="s">
        <v>1970</v>
      </c>
      <c r="D194" s="984">
        <v>45623</v>
      </c>
      <c r="E194" s="923">
        <f t="shared" si="138"/>
        <v>45624</v>
      </c>
      <c r="F194" s="884">
        <f t="shared" si="142"/>
        <v>45631</v>
      </c>
      <c r="G194" s="923">
        <f t="shared" si="139"/>
        <v>45634</v>
      </c>
      <c r="H194" s="923">
        <f t="shared" si="143"/>
        <v>45636</v>
      </c>
      <c r="I194" s="923">
        <f t="shared" si="140"/>
        <v>45638</v>
      </c>
      <c r="J194" s="923">
        <f t="shared" si="141"/>
        <v>45640</v>
      </c>
      <c r="K194" s="193"/>
      <c r="L194" s="884" t="e">
        <f t="shared" si="137"/>
        <v>#REF!</v>
      </c>
    </row>
    <row r="195" spans="1:12" s="149" customFormat="1" ht="21" hidden="1" customHeight="1" x14ac:dyDescent="0.2">
      <c r="A195" s="854"/>
      <c r="B195" s="989" t="s">
        <v>1441</v>
      </c>
      <c r="C195" s="989" t="s">
        <v>1971</v>
      </c>
      <c r="D195" s="984">
        <v>45626</v>
      </c>
      <c r="E195" s="923">
        <f t="shared" si="138"/>
        <v>45627</v>
      </c>
      <c r="F195" s="884">
        <f t="shared" si="142"/>
        <v>45634</v>
      </c>
      <c r="G195" s="923">
        <f t="shared" si="139"/>
        <v>45637</v>
      </c>
      <c r="H195" s="923">
        <f t="shared" si="143"/>
        <v>45639</v>
      </c>
      <c r="I195" s="923">
        <f t="shared" si="140"/>
        <v>45641</v>
      </c>
      <c r="J195" s="923">
        <f t="shared" si="141"/>
        <v>45643</v>
      </c>
      <c r="K195" s="193"/>
      <c r="L195" s="884" t="e">
        <f t="shared" si="137"/>
        <v>#REF!</v>
      </c>
    </row>
    <row r="196" spans="1:12" s="149" customFormat="1" ht="21" hidden="1" customHeight="1" x14ac:dyDescent="0.2">
      <c r="A196" s="854"/>
      <c r="B196" s="989" t="s">
        <v>1924</v>
      </c>
      <c r="C196" s="989" t="s">
        <v>1972</v>
      </c>
      <c r="D196" s="984">
        <v>45633</v>
      </c>
      <c r="E196" s="923">
        <f t="shared" si="138"/>
        <v>45634</v>
      </c>
      <c r="F196" s="884">
        <f t="shared" si="142"/>
        <v>45641</v>
      </c>
      <c r="G196" s="923">
        <f t="shared" ref="G196:G201" si="144">D196+11</f>
        <v>45644</v>
      </c>
      <c r="H196" s="923">
        <f t="shared" si="143"/>
        <v>45646</v>
      </c>
      <c r="I196" s="923">
        <f t="shared" ref="I196:I201" si="145">D196+15</f>
        <v>45648</v>
      </c>
      <c r="J196" s="923">
        <f t="shared" ref="J196:J201" si="146">D196+17</f>
        <v>45650</v>
      </c>
      <c r="K196" s="193"/>
      <c r="L196" s="884" t="e">
        <f t="shared" si="137"/>
        <v>#REF!</v>
      </c>
    </row>
    <row r="197" spans="1:12" s="149" customFormat="1" ht="21" hidden="1" customHeight="1" x14ac:dyDescent="0.2">
      <c r="A197" s="854"/>
      <c r="B197" s="989" t="s">
        <v>1917</v>
      </c>
      <c r="C197" s="989" t="s">
        <v>1973</v>
      </c>
      <c r="D197" s="984">
        <v>45638</v>
      </c>
      <c r="E197" s="923">
        <f t="shared" ref="E197:E201" si="147">D197+1</f>
        <v>45639</v>
      </c>
      <c r="F197" s="884">
        <f t="shared" si="142"/>
        <v>45646</v>
      </c>
      <c r="G197" s="923">
        <f t="shared" si="144"/>
        <v>45649</v>
      </c>
      <c r="H197" s="923">
        <f t="shared" si="143"/>
        <v>45651</v>
      </c>
      <c r="I197" s="923">
        <f t="shared" si="145"/>
        <v>45653</v>
      </c>
      <c r="J197" s="923">
        <f t="shared" si="146"/>
        <v>45655</v>
      </c>
      <c r="K197" s="193"/>
      <c r="L197" s="884" t="e">
        <f t="shared" si="137"/>
        <v>#REF!</v>
      </c>
    </row>
    <row r="198" spans="1:12" s="149" customFormat="1" ht="21" hidden="1" customHeight="1" x14ac:dyDescent="0.2">
      <c r="A198" s="854"/>
      <c r="B198" s="989" t="s">
        <v>1445</v>
      </c>
      <c r="C198" s="989" t="s">
        <v>1974</v>
      </c>
      <c r="D198" s="984">
        <v>45651</v>
      </c>
      <c r="E198" s="923">
        <f t="shared" si="147"/>
        <v>45652</v>
      </c>
      <c r="F198" s="884">
        <f t="shared" ref="F198:F203" si="148">D198+8</f>
        <v>45659</v>
      </c>
      <c r="G198" s="923">
        <f t="shared" si="144"/>
        <v>45662</v>
      </c>
      <c r="H198" s="923">
        <f t="shared" ref="H198:H203" si="149">D198+13</f>
        <v>45664</v>
      </c>
      <c r="I198" s="923">
        <f t="shared" si="145"/>
        <v>45666</v>
      </c>
      <c r="J198" s="923">
        <f t="shared" si="146"/>
        <v>45668</v>
      </c>
      <c r="K198" s="193"/>
      <c r="L198" s="884" t="e">
        <f t="shared" si="137"/>
        <v>#REF!</v>
      </c>
    </row>
    <row r="199" spans="1:12" s="149" customFormat="1" ht="21" hidden="1" customHeight="1" x14ac:dyDescent="0.2">
      <c r="A199" s="854"/>
      <c r="B199" s="989" t="s">
        <v>1422</v>
      </c>
      <c r="C199" s="989" t="s">
        <v>1975</v>
      </c>
      <c r="D199" s="984">
        <v>45658</v>
      </c>
      <c r="E199" s="923">
        <f t="shared" si="147"/>
        <v>45659</v>
      </c>
      <c r="F199" s="884">
        <f t="shared" si="148"/>
        <v>45666</v>
      </c>
      <c r="G199" s="923">
        <f t="shared" si="144"/>
        <v>45669</v>
      </c>
      <c r="H199" s="923">
        <f t="shared" si="149"/>
        <v>45671</v>
      </c>
      <c r="I199" s="923">
        <f t="shared" si="145"/>
        <v>45673</v>
      </c>
      <c r="J199" s="923">
        <f t="shared" si="146"/>
        <v>45675</v>
      </c>
      <c r="K199" s="193"/>
      <c r="L199" s="884" t="e">
        <f t="shared" si="137"/>
        <v>#REF!</v>
      </c>
    </row>
    <row r="200" spans="1:12" s="149" customFormat="1" ht="21" hidden="1" customHeight="1" x14ac:dyDescent="0.2">
      <c r="A200" s="854"/>
      <c r="B200" s="989" t="s">
        <v>1921</v>
      </c>
      <c r="C200" s="989" t="s">
        <v>1976</v>
      </c>
      <c r="D200" s="984">
        <v>45668</v>
      </c>
      <c r="E200" s="923">
        <f t="shared" si="147"/>
        <v>45669</v>
      </c>
      <c r="F200" s="982" t="s">
        <v>344</v>
      </c>
      <c r="G200" s="982" t="s">
        <v>344</v>
      </c>
      <c r="H200" s="982" t="s">
        <v>344</v>
      </c>
      <c r="I200" s="982" t="s">
        <v>344</v>
      </c>
      <c r="J200" s="982" t="s">
        <v>344</v>
      </c>
      <c r="K200" s="193"/>
      <c r="L200" s="884">
        <v>45669</v>
      </c>
    </row>
    <row r="201" spans="1:12" s="149" customFormat="1" ht="21" hidden="1" customHeight="1" x14ac:dyDescent="0.2">
      <c r="A201" s="854"/>
      <c r="B201" s="989" t="s">
        <v>1441</v>
      </c>
      <c r="C201" s="989" t="s">
        <v>1977</v>
      </c>
      <c r="D201" s="984">
        <v>45673</v>
      </c>
      <c r="E201" s="923">
        <f t="shared" si="147"/>
        <v>45674</v>
      </c>
      <c r="F201" s="884">
        <f t="shared" si="148"/>
        <v>45681</v>
      </c>
      <c r="G201" s="923">
        <f t="shared" si="144"/>
        <v>45684</v>
      </c>
      <c r="H201" s="923">
        <f t="shared" si="149"/>
        <v>45686</v>
      </c>
      <c r="I201" s="923">
        <f t="shared" si="145"/>
        <v>45688</v>
      </c>
      <c r="J201" s="923">
        <f t="shared" si="146"/>
        <v>45690</v>
      </c>
      <c r="K201" s="193"/>
      <c r="L201" s="884">
        <v>45666</v>
      </c>
    </row>
    <row r="202" spans="1:12" s="149" customFormat="1" ht="21" hidden="1" customHeight="1" x14ac:dyDescent="0.2">
      <c r="A202" s="854"/>
      <c r="B202" s="989" t="s">
        <v>1924</v>
      </c>
      <c r="C202" s="989" t="s">
        <v>1978</v>
      </c>
      <c r="D202" s="984">
        <v>45679</v>
      </c>
      <c r="E202" s="923">
        <f t="shared" ref="E202:E207" si="150">D202+1</f>
        <v>45680</v>
      </c>
      <c r="F202" s="884">
        <f t="shared" si="148"/>
        <v>45687</v>
      </c>
      <c r="G202" s="982" t="s">
        <v>344</v>
      </c>
      <c r="H202" s="982" t="s">
        <v>344</v>
      </c>
      <c r="I202" s="982" t="s">
        <v>344</v>
      </c>
      <c r="J202" s="982" t="s">
        <v>344</v>
      </c>
      <c r="K202" s="193"/>
      <c r="L202" s="884">
        <f t="shared" si="137"/>
        <v>45673</v>
      </c>
    </row>
    <row r="203" spans="1:12" s="149" customFormat="1" ht="21" hidden="1" customHeight="1" x14ac:dyDescent="0.2">
      <c r="A203" s="854"/>
      <c r="B203" s="989" t="s">
        <v>1917</v>
      </c>
      <c r="C203" s="989" t="s">
        <v>1979</v>
      </c>
      <c r="D203" s="984">
        <v>45682</v>
      </c>
      <c r="E203" s="923">
        <f t="shared" si="150"/>
        <v>45683</v>
      </c>
      <c r="F203" s="884">
        <f t="shared" si="148"/>
        <v>45690</v>
      </c>
      <c r="G203" s="923">
        <f t="shared" ref="G203:G205" si="151">D203+11</f>
        <v>45693</v>
      </c>
      <c r="H203" s="923">
        <f t="shared" si="149"/>
        <v>45695</v>
      </c>
      <c r="I203" s="923">
        <f t="shared" ref="I203:I205" si="152">D203+15</f>
        <v>45697</v>
      </c>
      <c r="J203" s="923">
        <f t="shared" ref="J203:J205" si="153">D203+17</f>
        <v>45699</v>
      </c>
      <c r="K203" s="193"/>
      <c r="L203" s="884">
        <f t="shared" si="137"/>
        <v>45680</v>
      </c>
    </row>
    <row r="204" spans="1:12" s="149" customFormat="1" ht="21" hidden="1" customHeight="1" x14ac:dyDescent="0.2">
      <c r="A204" s="854" t="s">
        <v>1445</v>
      </c>
      <c r="B204" s="989" t="s">
        <v>1921</v>
      </c>
      <c r="C204" s="989" t="s">
        <v>1980</v>
      </c>
      <c r="D204" s="984">
        <v>45690</v>
      </c>
      <c r="E204" s="923">
        <f t="shared" si="150"/>
        <v>45691</v>
      </c>
      <c r="F204" s="884">
        <f t="shared" ref="F204:F205" si="154">D204+8</f>
        <v>45698</v>
      </c>
      <c r="G204" s="982" t="s">
        <v>344</v>
      </c>
      <c r="H204" s="982" t="s">
        <v>344</v>
      </c>
      <c r="I204" s="982" t="s">
        <v>344</v>
      </c>
      <c r="J204" s="982" t="s">
        <v>344</v>
      </c>
      <c r="K204" s="193"/>
      <c r="L204" s="884">
        <f t="shared" si="137"/>
        <v>45687</v>
      </c>
    </row>
    <row r="205" spans="1:12" s="149" customFormat="1" ht="21" hidden="1" customHeight="1" x14ac:dyDescent="0.2">
      <c r="A205" s="854"/>
      <c r="B205" s="989" t="s">
        <v>1445</v>
      </c>
      <c r="C205" s="989" t="s">
        <v>1981</v>
      </c>
      <c r="D205" s="984">
        <v>45327</v>
      </c>
      <c r="E205" s="923">
        <f t="shared" si="150"/>
        <v>45328</v>
      </c>
      <c r="F205" s="884">
        <f t="shared" si="154"/>
        <v>45335</v>
      </c>
      <c r="G205" s="923">
        <f t="shared" si="151"/>
        <v>45338</v>
      </c>
      <c r="H205" s="923">
        <f t="shared" ref="H205" si="155">D205+13</f>
        <v>45340</v>
      </c>
      <c r="I205" s="923">
        <f t="shared" si="152"/>
        <v>45342</v>
      </c>
      <c r="J205" s="923">
        <f t="shared" si="153"/>
        <v>45344</v>
      </c>
      <c r="K205" s="193"/>
      <c r="L205" s="884">
        <f t="shared" si="137"/>
        <v>45694</v>
      </c>
    </row>
    <row r="206" spans="1:12" s="146" customFormat="1" ht="18" customHeight="1" x14ac:dyDescent="0.2">
      <c r="A206" s="853"/>
      <c r="B206" s="978" t="s">
        <v>310</v>
      </c>
      <c r="C206" s="978" t="s">
        <v>311</v>
      </c>
      <c r="D206" s="1122"/>
      <c r="E206" s="980"/>
      <c r="F206" s="980"/>
      <c r="G206" s="980"/>
      <c r="H206" s="980"/>
      <c r="I206" s="980"/>
      <c r="J206" s="980"/>
      <c r="K206" s="195"/>
      <c r="L206" s="1067" t="s">
        <v>312</v>
      </c>
    </row>
    <row r="207" spans="1:12" s="149" customFormat="1" ht="21" hidden="1" customHeight="1" x14ac:dyDescent="0.2">
      <c r="A207" s="854"/>
      <c r="B207" s="989" t="s">
        <v>1422</v>
      </c>
      <c r="C207" s="989" t="s">
        <v>1982</v>
      </c>
      <c r="D207" s="984">
        <v>45701</v>
      </c>
      <c r="E207" s="923">
        <f t="shared" si="150"/>
        <v>45702</v>
      </c>
      <c r="F207" s="884">
        <f>E207+6</f>
        <v>45708</v>
      </c>
      <c r="G207" s="923">
        <f>F207+5</f>
        <v>45713</v>
      </c>
      <c r="H207" s="923">
        <f>G207+2</f>
        <v>45715</v>
      </c>
      <c r="I207" s="923">
        <f>H207+2</f>
        <v>45717</v>
      </c>
      <c r="J207" s="923">
        <f>I207+2</f>
        <v>45719</v>
      </c>
      <c r="K207" s="193"/>
      <c r="L207" s="884">
        <f>L205+7</f>
        <v>45701</v>
      </c>
    </row>
    <row r="208" spans="1:12" s="149" customFormat="1" ht="21" hidden="1" customHeight="1" x14ac:dyDescent="0.2">
      <c r="A208" s="854" t="s">
        <v>1441</v>
      </c>
      <c r="B208" s="989" t="s">
        <v>1924</v>
      </c>
      <c r="C208" s="989" t="s">
        <v>1983</v>
      </c>
      <c r="D208" s="984">
        <v>45713</v>
      </c>
      <c r="E208" s="923">
        <f t="shared" ref="E208:E210" si="156">D208+1</f>
        <v>45714</v>
      </c>
      <c r="F208" s="884">
        <f t="shared" ref="F208:F209" si="157">E208+6</f>
        <v>45720</v>
      </c>
      <c r="G208" s="982" t="s">
        <v>344</v>
      </c>
      <c r="H208" s="982" t="s">
        <v>344</v>
      </c>
      <c r="I208" s="982" t="s">
        <v>344</v>
      </c>
      <c r="J208" s="982" t="s">
        <v>344</v>
      </c>
      <c r="K208" s="193"/>
      <c r="L208" s="884">
        <f t="shared" si="137"/>
        <v>45708</v>
      </c>
    </row>
    <row r="209" spans="1:14" s="149" customFormat="1" ht="21" hidden="1" customHeight="1" x14ac:dyDescent="0.2">
      <c r="A209" s="854"/>
      <c r="B209" s="989" t="s">
        <v>1441</v>
      </c>
      <c r="C209" s="989" t="s">
        <v>1984</v>
      </c>
      <c r="D209" s="984">
        <v>45719</v>
      </c>
      <c r="E209" s="923">
        <f t="shared" si="156"/>
        <v>45720</v>
      </c>
      <c r="F209" s="884">
        <f t="shared" si="157"/>
        <v>45726</v>
      </c>
      <c r="G209" s="923">
        <f t="shared" ref="G209" si="158">F209+5</f>
        <v>45731</v>
      </c>
      <c r="H209" s="923">
        <f t="shared" ref="H209:J209" si="159">G209+2</f>
        <v>45733</v>
      </c>
      <c r="I209" s="923">
        <f t="shared" si="159"/>
        <v>45735</v>
      </c>
      <c r="J209" s="923">
        <f t="shared" si="159"/>
        <v>45737</v>
      </c>
      <c r="K209" s="193"/>
      <c r="L209" s="884">
        <f t="shared" si="137"/>
        <v>45715</v>
      </c>
    </row>
    <row r="210" spans="1:14" s="149" customFormat="1" ht="21" customHeight="1" x14ac:dyDescent="0.2">
      <c r="A210" s="854"/>
      <c r="B210" s="989" t="s">
        <v>1917</v>
      </c>
      <c r="C210" s="989" t="s">
        <v>4327</v>
      </c>
      <c r="D210" s="984">
        <v>45721</v>
      </c>
      <c r="E210" s="923">
        <f t="shared" si="156"/>
        <v>45722</v>
      </c>
      <c r="F210" s="814">
        <f>E210+6</f>
        <v>45728</v>
      </c>
      <c r="G210" s="923">
        <f>F210+5</f>
        <v>45733</v>
      </c>
      <c r="H210" s="923">
        <f t="shared" ref="H210:J210" si="160">G210+2</f>
        <v>45735</v>
      </c>
      <c r="I210" s="923">
        <f t="shared" si="160"/>
        <v>45737</v>
      </c>
      <c r="J210" s="923">
        <f t="shared" si="160"/>
        <v>45739</v>
      </c>
      <c r="K210" s="193"/>
      <c r="L210" s="884">
        <f t="shared" si="137"/>
        <v>45722</v>
      </c>
    </row>
    <row r="211" spans="1:14" s="149" customFormat="1" ht="18" customHeight="1" x14ac:dyDescent="0.2">
      <c r="A211" s="865"/>
      <c r="B211" s="611"/>
      <c r="C211" s="609"/>
      <c r="D211" s="609"/>
      <c r="E211" s="609"/>
      <c r="F211" s="609"/>
      <c r="G211" s="609"/>
      <c r="H211" s="609"/>
      <c r="I211" s="610"/>
      <c r="J211" s="609"/>
      <c r="K211" s="610"/>
    </row>
    <row r="212" spans="1:14" s="149" customFormat="1" ht="20.100000000000001" customHeight="1" x14ac:dyDescent="0.2">
      <c r="A212" s="1049"/>
      <c r="B212" s="1134" t="s">
        <v>1549</v>
      </c>
      <c r="C212" s="1134"/>
      <c r="D212" s="1134"/>
      <c r="E212" s="1134"/>
      <c r="F212" s="1134"/>
      <c r="G212" s="1054"/>
      <c r="H212" s="145"/>
      <c r="I212" s="145"/>
      <c r="J212" s="145"/>
      <c r="K212" s="145"/>
    </row>
    <row r="213" spans="1:14" s="146" customFormat="1" ht="19.5" customHeight="1" x14ac:dyDescent="0.2">
      <c r="A213" s="853"/>
      <c r="B213" s="724"/>
      <c r="C213" s="719"/>
      <c r="D213" s="719"/>
      <c r="E213" s="719"/>
      <c r="F213" s="719"/>
      <c r="G213" s="719"/>
      <c r="H213" s="615"/>
      <c r="I213" s="635"/>
      <c r="J213" s="614"/>
      <c r="K213" s="418"/>
      <c r="L213" s="149"/>
    </row>
    <row r="214" spans="1:14" s="146" customFormat="1" ht="30" customHeight="1" x14ac:dyDescent="0.2">
      <c r="A214" s="853"/>
      <c r="B214" s="1135" t="s">
        <v>124</v>
      </c>
      <c r="C214" s="1136"/>
      <c r="D214" s="1121" t="s">
        <v>306</v>
      </c>
      <c r="E214" s="978" t="s">
        <v>307</v>
      </c>
      <c r="F214" s="978" t="s">
        <v>203</v>
      </c>
      <c r="G214" s="978" t="s">
        <v>162</v>
      </c>
      <c r="H214" s="978" t="s">
        <v>178</v>
      </c>
      <c r="I214" s="978" t="s">
        <v>279</v>
      </c>
      <c r="J214" s="978" t="s">
        <v>208</v>
      </c>
      <c r="K214" s="978" t="s">
        <v>254</v>
      </c>
      <c r="L214" s="978" t="s">
        <v>4474</v>
      </c>
      <c r="M214" s="195"/>
      <c r="N214" s="962"/>
    </row>
    <row r="215" spans="1:14" s="146" customFormat="1" ht="18" customHeight="1" x14ac:dyDescent="0.2">
      <c r="A215" s="853"/>
      <c r="B215" s="978" t="s">
        <v>310</v>
      </c>
      <c r="C215" s="978" t="s">
        <v>311</v>
      </c>
      <c r="D215" s="1122"/>
      <c r="E215" s="980" t="s">
        <v>253</v>
      </c>
      <c r="F215" s="980" t="s">
        <v>249</v>
      </c>
      <c r="G215" s="980" t="s">
        <v>210</v>
      </c>
      <c r="H215" s="980" t="s">
        <v>283</v>
      </c>
      <c r="I215" s="980" t="s">
        <v>396</v>
      </c>
      <c r="J215" s="980" t="s">
        <v>233</v>
      </c>
      <c r="K215" s="980" t="s">
        <v>177</v>
      </c>
      <c r="L215" s="980" t="s">
        <v>1766</v>
      </c>
      <c r="M215" s="195"/>
      <c r="N215" s="1067" t="s">
        <v>312</v>
      </c>
    </row>
    <row r="216" spans="1:14" s="149" customFormat="1" ht="21" customHeight="1" x14ac:dyDescent="0.2">
      <c r="A216" s="854"/>
      <c r="B216" s="989" t="s">
        <v>1921</v>
      </c>
      <c r="C216" s="989" t="s">
        <v>4419</v>
      </c>
      <c r="D216" s="984">
        <v>45728</v>
      </c>
      <c r="E216" s="923">
        <f>D216+2</f>
        <v>45730</v>
      </c>
      <c r="F216" s="884">
        <f>E216+3</f>
        <v>45733</v>
      </c>
      <c r="G216" s="923">
        <f>F216+9</f>
        <v>45742</v>
      </c>
      <c r="H216" s="923">
        <f>G216+5</f>
        <v>45747</v>
      </c>
      <c r="I216" s="923">
        <f>H216+2</f>
        <v>45749</v>
      </c>
      <c r="J216" s="923">
        <f>I216+2</f>
        <v>45751</v>
      </c>
      <c r="K216" s="923">
        <f>J216+2</f>
        <v>45753</v>
      </c>
      <c r="L216" s="923">
        <f>K216+4</f>
        <v>45757</v>
      </c>
      <c r="M216" s="193"/>
      <c r="N216" s="884">
        <v>45729</v>
      </c>
    </row>
    <row r="217" spans="1:14" s="149" customFormat="1" ht="21" customHeight="1" x14ac:dyDescent="0.2">
      <c r="A217" s="854" t="s">
        <v>1441</v>
      </c>
      <c r="B217" s="989" t="s">
        <v>1445</v>
      </c>
      <c r="C217" s="989" t="s">
        <v>4328</v>
      </c>
      <c r="D217" s="984">
        <v>45735</v>
      </c>
      <c r="E217" s="923">
        <f t="shared" ref="E217:E222" si="161">D217+2</f>
        <v>45737</v>
      </c>
      <c r="F217" s="884">
        <f t="shared" ref="F217:F222" si="162">E217+3</f>
        <v>45740</v>
      </c>
      <c r="G217" s="923">
        <f t="shared" ref="G217:G222" si="163">F217+9</f>
        <v>45749</v>
      </c>
      <c r="H217" s="923">
        <f t="shared" ref="H217:H222" si="164">G217+5</f>
        <v>45754</v>
      </c>
      <c r="I217" s="923">
        <f t="shared" ref="I217:K217" si="165">H217+2</f>
        <v>45756</v>
      </c>
      <c r="J217" s="923">
        <f t="shared" si="165"/>
        <v>45758</v>
      </c>
      <c r="K217" s="923">
        <f t="shared" si="165"/>
        <v>45760</v>
      </c>
      <c r="L217" s="923">
        <f t="shared" ref="L217:L222" si="166">K217+4</f>
        <v>45764</v>
      </c>
      <c r="M217" s="193"/>
      <c r="N217" s="884">
        <f>N216+7</f>
        <v>45736</v>
      </c>
    </row>
    <row r="218" spans="1:14" s="149" customFormat="1" ht="21" customHeight="1" x14ac:dyDescent="0.2">
      <c r="A218" s="854"/>
      <c r="B218" s="989" t="s">
        <v>1422</v>
      </c>
      <c r="C218" s="989" t="s">
        <v>4329</v>
      </c>
      <c r="D218" s="984">
        <v>45742</v>
      </c>
      <c r="E218" s="923">
        <f t="shared" si="161"/>
        <v>45744</v>
      </c>
      <c r="F218" s="884">
        <f t="shared" si="162"/>
        <v>45747</v>
      </c>
      <c r="G218" s="923">
        <f t="shared" si="163"/>
        <v>45756</v>
      </c>
      <c r="H218" s="923">
        <f t="shared" si="164"/>
        <v>45761</v>
      </c>
      <c r="I218" s="923">
        <f t="shared" ref="I218:K218" si="167">H218+2</f>
        <v>45763</v>
      </c>
      <c r="J218" s="923">
        <f t="shared" si="167"/>
        <v>45765</v>
      </c>
      <c r="K218" s="923">
        <f t="shared" si="167"/>
        <v>45767</v>
      </c>
      <c r="L218" s="923">
        <f t="shared" si="166"/>
        <v>45771</v>
      </c>
      <c r="M218" s="193"/>
      <c r="N218" s="884">
        <f t="shared" ref="N218:N223" si="168">N217+7</f>
        <v>45743</v>
      </c>
    </row>
    <row r="219" spans="1:14" s="149" customFormat="1" ht="21" customHeight="1" x14ac:dyDescent="0.2">
      <c r="A219" s="854"/>
      <c r="B219" s="989" t="s">
        <v>1905</v>
      </c>
      <c r="C219" s="989" t="s">
        <v>4475</v>
      </c>
      <c r="D219" s="984">
        <v>45749</v>
      </c>
      <c r="E219" s="923">
        <f t="shared" si="161"/>
        <v>45751</v>
      </c>
      <c r="F219" s="884">
        <f t="shared" si="162"/>
        <v>45754</v>
      </c>
      <c r="G219" s="923">
        <f t="shared" si="163"/>
        <v>45763</v>
      </c>
      <c r="H219" s="923">
        <f t="shared" si="164"/>
        <v>45768</v>
      </c>
      <c r="I219" s="923">
        <f t="shared" ref="I219:K222" si="169">H219+2</f>
        <v>45770</v>
      </c>
      <c r="J219" s="923">
        <f t="shared" si="169"/>
        <v>45772</v>
      </c>
      <c r="K219" s="923">
        <f t="shared" si="169"/>
        <v>45774</v>
      </c>
      <c r="L219" s="923">
        <f t="shared" si="166"/>
        <v>45778</v>
      </c>
      <c r="M219" s="193"/>
      <c r="N219" s="884">
        <f t="shared" si="168"/>
        <v>45750</v>
      </c>
    </row>
    <row r="220" spans="1:14" s="149" customFormat="1" ht="21" customHeight="1" x14ac:dyDescent="0.2">
      <c r="A220" s="854"/>
      <c r="B220" s="989" t="s">
        <v>1441</v>
      </c>
      <c r="C220" s="989" t="s">
        <v>4476</v>
      </c>
      <c r="D220" s="984">
        <v>45756</v>
      </c>
      <c r="E220" s="923">
        <f t="shared" si="161"/>
        <v>45758</v>
      </c>
      <c r="F220" s="884">
        <f t="shared" si="162"/>
        <v>45761</v>
      </c>
      <c r="G220" s="923">
        <f t="shared" si="163"/>
        <v>45770</v>
      </c>
      <c r="H220" s="923">
        <f t="shared" si="164"/>
        <v>45775</v>
      </c>
      <c r="I220" s="923">
        <f t="shared" si="169"/>
        <v>45777</v>
      </c>
      <c r="J220" s="923">
        <f t="shared" si="169"/>
        <v>45779</v>
      </c>
      <c r="K220" s="923">
        <f t="shared" si="169"/>
        <v>45781</v>
      </c>
      <c r="L220" s="923">
        <f t="shared" si="166"/>
        <v>45785</v>
      </c>
      <c r="M220" s="193"/>
      <c r="N220" s="884">
        <f t="shared" si="168"/>
        <v>45757</v>
      </c>
    </row>
    <row r="221" spans="1:14" s="149" customFormat="1" ht="21" customHeight="1" x14ac:dyDescent="0.2">
      <c r="A221" s="854"/>
      <c r="B221" s="989" t="s">
        <v>1917</v>
      </c>
      <c r="C221" s="989" t="s">
        <v>4477</v>
      </c>
      <c r="D221" s="984">
        <v>45763</v>
      </c>
      <c r="E221" s="923">
        <f t="shared" si="161"/>
        <v>45765</v>
      </c>
      <c r="F221" s="884">
        <f t="shared" si="162"/>
        <v>45768</v>
      </c>
      <c r="G221" s="923">
        <f t="shared" si="163"/>
        <v>45777</v>
      </c>
      <c r="H221" s="923">
        <f t="shared" si="164"/>
        <v>45782</v>
      </c>
      <c r="I221" s="923">
        <f t="shared" si="169"/>
        <v>45784</v>
      </c>
      <c r="J221" s="923">
        <f t="shared" si="169"/>
        <v>45786</v>
      </c>
      <c r="K221" s="923">
        <f t="shared" si="169"/>
        <v>45788</v>
      </c>
      <c r="L221" s="923">
        <f t="shared" si="166"/>
        <v>45792</v>
      </c>
      <c r="M221" s="193"/>
      <c r="N221" s="884">
        <f t="shared" si="168"/>
        <v>45764</v>
      </c>
    </row>
    <row r="222" spans="1:14" s="149" customFormat="1" ht="21" customHeight="1" x14ac:dyDescent="0.2">
      <c r="A222" s="854"/>
      <c r="B222" s="989" t="s">
        <v>4469</v>
      </c>
      <c r="C222" s="989" t="s">
        <v>4478</v>
      </c>
      <c r="D222" s="984">
        <v>45770</v>
      </c>
      <c r="E222" s="923">
        <f t="shared" si="161"/>
        <v>45772</v>
      </c>
      <c r="F222" s="884">
        <f t="shared" si="162"/>
        <v>45775</v>
      </c>
      <c r="G222" s="923">
        <f t="shared" si="163"/>
        <v>45784</v>
      </c>
      <c r="H222" s="923">
        <f t="shared" si="164"/>
        <v>45789</v>
      </c>
      <c r="I222" s="923">
        <f t="shared" si="169"/>
        <v>45791</v>
      </c>
      <c r="J222" s="923">
        <f t="shared" si="169"/>
        <v>45793</v>
      </c>
      <c r="K222" s="923">
        <f t="shared" si="169"/>
        <v>45795</v>
      </c>
      <c r="L222" s="923">
        <f t="shared" si="166"/>
        <v>45799</v>
      </c>
      <c r="M222" s="193"/>
      <c r="N222" s="884">
        <f t="shared" si="168"/>
        <v>45771</v>
      </c>
    </row>
    <row r="223" spans="1:14" s="149" customFormat="1" ht="21" customHeight="1" x14ac:dyDescent="0.2">
      <c r="A223" s="854"/>
      <c r="B223" s="989" t="s">
        <v>1921</v>
      </c>
      <c r="C223" s="989" t="s">
        <v>4479</v>
      </c>
      <c r="D223" s="984">
        <v>45777</v>
      </c>
      <c r="E223" s="923">
        <f>D223+2</f>
        <v>45779</v>
      </c>
      <c r="F223" s="884">
        <f>E223+3</f>
        <v>45782</v>
      </c>
      <c r="G223" s="923">
        <f>F223+9</f>
        <v>45791</v>
      </c>
      <c r="H223" s="923">
        <f>G223+5</f>
        <v>45796</v>
      </c>
      <c r="I223" s="923">
        <f>H223+2</f>
        <v>45798</v>
      </c>
      <c r="J223" s="923">
        <f>I223+2</f>
        <v>45800</v>
      </c>
      <c r="K223" s="923">
        <f>J223+2</f>
        <v>45802</v>
      </c>
      <c r="L223" s="923">
        <f>K223+4</f>
        <v>45806</v>
      </c>
      <c r="M223" s="193"/>
      <c r="N223" s="884">
        <f t="shared" si="168"/>
        <v>45778</v>
      </c>
    </row>
    <row r="224" spans="1:14" s="1220" customFormat="1" ht="21" customHeight="1" x14ac:dyDescent="0.2">
      <c r="A224" s="1221"/>
      <c r="B224" s="1215"/>
      <c r="C224" s="1215"/>
      <c r="D224" s="1216"/>
      <c r="E224" s="1216"/>
      <c r="F224" s="1215"/>
      <c r="G224" s="1216"/>
      <c r="H224" s="1216"/>
      <c r="I224" s="1216"/>
      <c r="J224" s="1216"/>
      <c r="K224" s="1222"/>
      <c r="L224" s="1216"/>
    </row>
    <row r="225" spans="1:11" s="149" customFormat="1" ht="18" customHeight="1" x14ac:dyDescent="0.2">
      <c r="A225" s="865"/>
      <c r="B225" s="681" t="s">
        <v>1304</v>
      </c>
      <c r="C225" s="682"/>
      <c r="D225" s="682"/>
      <c r="E225" s="682"/>
      <c r="F225" s="682"/>
      <c r="G225" s="682"/>
      <c r="H225" s="682"/>
      <c r="I225" s="681"/>
      <c r="J225" s="682"/>
      <c r="K225" s="681"/>
    </row>
    <row r="226" spans="1:11" s="149" customFormat="1" ht="18" customHeight="1" x14ac:dyDescent="0.2">
      <c r="A226" s="865"/>
      <c r="B226" s="681"/>
      <c r="C226" s="682"/>
      <c r="D226" s="682"/>
      <c r="E226" s="682"/>
      <c r="F226" s="682"/>
      <c r="G226" s="682"/>
      <c r="H226" s="682"/>
      <c r="I226" s="681"/>
      <c r="J226" s="682"/>
      <c r="K226" s="681"/>
    </row>
    <row r="227" spans="1:11" ht="18" customHeight="1" x14ac:dyDescent="0.2">
      <c r="A227" s="865"/>
      <c r="B227" s="681"/>
      <c r="C227" s="682"/>
      <c r="D227" s="682"/>
      <c r="E227" s="682"/>
      <c r="F227" s="681"/>
      <c r="G227" s="681"/>
      <c r="H227" s="681"/>
      <c r="I227" s="681"/>
      <c r="J227" s="681"/>
      <c r="K227" s="681"/>
    </row>
    <row r="228" spans="1:11" s="159" customFormat="1" ht="18" customHeight="1" thickBot="1" x14ac:dyDescent="0.25">
      <c r="A228" s="865"/>
      <c r="B228" s="683"/>
      <c r="C228" s="681"/>
      <c r="D228" s="681"/>
      <c r="E228" s="681"/>
      <c r="F228" s="681"/>
      <c r="G228" s="681"/>
      <c r="H228" s="681"/>
      <c r="I228" s="681"/>
      <c r="J228" s="681"/>
      <c r="K228" s="681"/>
    </row>
    <row r="229" spans="1:11" s="147" customFormat="1" ht="18.75" customHeight="1" x14ac:dyDescent="0.2">
      <c r="A229" s="869"/>
      <c r="B229" s="776"/>
      <c r="C229" s="777"/>
      <c r="D229" s="778"/>
      <c r="E229" s="779"/>
      <c r="F229" s="780"/>
      <c r="G229" s="781"/>
      <c r="H229" s="782"/>
      <c r="I229" s="757"/>
      <c r="J229" s="145"/>
      <c r="K229" s="145"/>
    </row>
    <row r="230" spans="1:11" s="147" customFormat="1" ht="18.75" customHeight="1" x14ac:dyDescent="0.2">
      <c r="A230" s="869"/>
      <c r="B230" s="783" t="s">
        <v>447</v>
      </c>
      <c r="C230" s="145"/>
      <c r="D230" s="147" t="s">
        <v>448</v>
      </c>
      <c r="G230" s="147" t="s">
        <v>449</v>
      </c>
      <c r="H230" s="784"/>
      <c r="J230" s="145"/>
      <c r="K230" s="145"/>
    </row>
    <row r="231" spans="1:11" s="147" customFormat="1" ht="18.75" customHeight="1" x14ac:dyDescent="0.2">
      <c r="A231" s="869"/>
      <c r="B231" s="785" t="s">
        <v>450</v>
      </c>
      <c r="C231" s="786" t="s">
        <v>451</v>
      </c>
      <c r="D231" s="133" t="s">
        <v>452</v>
      </c>
      <c r="F231" s="786" t="s">
        <v>453</v>
      </c>
      <c r="G231" s="145" t="s">
        <v>454</v>
      </c>
      <c r="H231" s="787" t="s">
        <v>455</v>
      </c>
      <c r="J231" s="145"/>
      <c r="K231" s="145"/>
    </row>
    <row r="232" spans="1:11" s="147" customFormat="1" ht="18.75" customHeight="1" x14ac:dyDescent="0.2">
      <c r="A232" s="869"/>
      <c r="B232" s="785" t="s">
        <v>456</v>
      </c>
      <c r="C232" s="786" t="s">
        <v>457</v>
      </c>
      <c r="D232" s="133" t="s">
        <v>458</v>
      </c>
      <c r="E232" s="148" t="s">
        <v>459</v>
      </c>
      <c r="F232" s="790" t="s">
        <v>460</v>
      </c>
      <c r="G232" s="145" t="s">
        <v>461</v>
      </c>
      <c r="H232" s="787" t="s">
        <v>462</v>
      </c>
      <c r="J232" s="145"/>
      <c r="K232" s="145"/>
    </row>
    <row r="233" spans="1:11" s="147" customFormat="1" ht="18.75" customHeight="1" x14ac:dyDescent="0.2">
      <c r="A233" s="869"/>
      <c r="B233" s="788" t="s">
        <v>463</v>
      </c>
      <c r="C233" s="789" t="s">
        <v>464</v>
      </c>
      <c r="D233" s="133" t="s">
        <v>465</v>
      </c>
      <c r="E233" s="148" t="s">
        <v>466</v>
      </c>
      <c r="F233" s="790" t="s">
        <v>467</v>
      </c>
      <c r="G233" s="591" t="s">
        <v>468</v>
      </c>
      <c r="H233" s="791" t="s">
        <v>469</v>
      </c>
      <c r="J233" s="145"/>
      <c r="K233" s="145"/>
    </row>
    <row r="234" spans="1:11" s="147" customFormat="1" ht="18.75" customHeight="1" x14ac:dyDescent="0.2">
      <c r="A234" s="869"/>
      <c r="B234" s="788" t="s">
        <v>470</v>
      </c>
      <c r="C234" s="789" t="s">
        <v>471</v>
      </c>
      <c r="D234" s="133" t="s">
        <v>472</v>
      </c>
      <c r="E234" s="148" t="s">
        <v>473</v>
      </c>
      <c r="F234" s="790" t="s">
        <v>474</v>
      </c>
      <c r="G234" s="591" t="s">
        <v>475</v>
      </c>
      <c r="H234" s="791" t="s">
        <v>476</v>
      </c>
      <c r="J234" s="145"/>
      <c r="K234" s="145"/>
    </row>
    <row r="235" spans="1:11" s="147" customFormat="1" ht="18.75" customHeight="1" x14ac:dyDescent="0.2">
      <c r="A235" s="869"/>
      <c r="B235" s="788" t="s">
        <v>477</v>
      </c>
      <c r="C235" s="789" t="s">
        <v>478</v>
      </c>
      <c r="D235" s="133" t="s">
        <v>479</v>
      </c>
      <c r="E235" s="148" t="s">
        <v>480</v>
      </c>
      <c r="F235" s="790" t="s">
        <v>481</v>
      </c>
      <c r="G235" s="591" t="s">
        <v>482</v>
      </c>
      <c r="H235" s="791" t="s">
        <v>483</v>
      </c>
      <c r="J235" s="145"/>
      <c r="K235" s="145"/>
    </row>
    <row r="236" spans="1:11" s="147" customFormat="1" ht="18.75" customHeight="1" x14ac:dyDescent="0.2">
      <c r="A236" s="869"/>
      <c r="B236" s="788" t="s">
        <v>484</v>
      </c>
      <c r="C236" s="789" t="s">
        <v>485</v>
      </c>
      <c r="D236" s="133" t="s">
        <v>486</v>
      </c>
      <c r="E236" s="148" t="s">
        <v>487</v>
      </c>
      <c r="F236" s="790" t="s">
        <v>488</v>
      </c>
      <c r="G236" s="591" t="s">
        <v>489</v>
      </c>
      <c r="H236" s="791" t="s">
        <v>490</v>
      </c>
      <c r="J236" s="145"/>
      <c r="K236" s="145"/>
    </row>
    <row r="237" spans="1:11" s="147" customFormat="1" ht="18.75" customHeight="1" x14ac:dyDescent="0.2">
      <c r="A237" s="869"/>
      <c r="B237" s="788" t="s">
        <v>491</v>
      </c>
      <c r="C237" s="789" t="s">
        <v>492</v>
      </c>
      <c r="D237" s="133" t="s">
        <v>493</v>
      </c>
      <c r="E237" s="148" t="s">
        <v>494</v>
      </c>
      <c r="F237" s="744" t="s">
        <v>495</v>
      </c>
      <c r="G237" s="591" t="s">
        <v>496</v>
      </c>
      <c r="H237" s="792" t="s">
        <v>497</v>
      </c>
      <c r="J237" s="145"/>
      <c r="K237" s="145"/>
    </row>
    <row r="238" spans="1:11" s="147" customFormat="1" ht="18.75" customHeight="1" x14ac:dyDescent="0.2">
      <c r="A238" s="869"/>
      <c r="B238" s="788" t="s">
        <v>498</v>
      </c>
      <c r="C238" s="789" t="s">
        <v>499</v>
      </c>
      <c r="D238" s="133"/>
      <c r="E238" s="145"/>
      <c r="F238" s="591"/>
      <c r="H238" s="793"/>
      <c r="J238" s="145"/>
      <c r="K238" s="145"/>
    </row>
    <row r="239" spans="1:11" s="147" customFormat="1" ht="18.75" customHeight="1" thickBot="1" x14ac:dyDescent="0.25">
      <c r="A239" s="869"/>
      <c r="B239" s="794"/>
      <c r="C239" s="795"/>
      <c r="D239" s="795"/>
      <c r="E239" s="796"/>
      <c r="F239" s="796"/>
      <c r="G239" s="796"/>
      <c r="H239" s="797"/>
      <c r="I239" s="145"/>
      <c r="J239" s="145"/>
      <c r="K239" s="145"/>
    </row>
  </sheetData>
  <mergeCells count="13">
    <mergeCell ref="B212:F212"/>
    <mergeCell ref="B214:C214"/>
    <mergeCell ref="F189:J189"/>
    <mergeCell ref="B4:F4"/>
    <mergeCell ref="B2:F2"/>
    <mergeCell ref="B6:F6"/>
    <mergeCell ref="B170:F170"/>
    <mergeCell ref="D8:D9"/>
    <mergeCell ref="B172:C172"/>
    <mergeCell ref="B8:C8"/>
    <mergeCell ref="B85:F85"/>
    <mergeCell ref="B87:C87"/>
    <mergeCell ref="D87:D88"/>
  </mergeCells>
  <hyperlinks>
    <hyperlink ref="H2" location="HOME!Print_Area" display="HOME" xr:uid="{24308EB9-B39E-4E6A-AFA5-1E2121918959}"/>
    <hyperlink ref="H231" r:id="rId1" xr:uid="{D97F4E7F-1AF2-47D6-B6B0-65CDA984D7CD}"/>
    <hyperlink ref="C231" r:id="rId2" xr:uid="{215249B6-A3F7-4F90-9BEC-0DB7185AC4D9}"/>
    <hyperlink ref="H236" r:id="rId3" xr:uid="{B33316A8-D9E0-43CE-A8F4-D0C0702470B7}"/>
    <hyperlink ref="H235" r:id="rId4" xr:uid="{B6D541D8-442F-4243-8DFB-AEC2071A960D}"/>
    <hyperlink ref="C235" r:id="rId5" xr:uid="{81E7F6DC-C0F8-4AFF-923A-6CFAC19C41D4}"/>
    <hyperlink ref="C236" r:id="rId6" xr:uid="{89510A6B-8B4D-4EF3-807A-4C70B167C92E}"/>
    <hyperlink ref="C233" r:id="rId7" xr:uid="{6D520C23-4388-4785-8EA4-87BF9970189E}"/>
    <hyperlink ref="C232" r:id="rId8" xr:uid="{80E8BDF8-B2C2-4492-93AF-89533A480DB5}"/>
    <hyperlink ref="C238" r:id="rId9" xr:uid="{971A3D38-640F-4A27-84A4-5D591F218ABC}"/>
    <hyperlink ref="H234" r:id="rId10" xr:uid="{96A0E69D-3E2D-406F-B926-F410C28D6014}"/>
    <hyperlink ref="H237" r:id="rId11" xr:uid="{FE8A355C-16DF-4390-BD31-5E76ACD94BA9}"/>
    <hyperlink ref="C234" r:id="rId12" xr:uid="{467A82EB-1A04-4ECF-BF48-F7799C47F718}"/>
    <hyperlink ref="F231" r:id="rId13" xr:uid="{7695D212-BDB9-406D-BE40-B5CA17A37CF9}"/>
    <hyperlink ref="F236" r:id="rId14" xr:uid="{E55E2272-AE70-4EB0-B3F4-14C3E10E3DCA}"/>
    <hyperlink ref="F232" r:id="rId15" xr:uid="{FEF91A10-D14D-4063-A80D-79C0BA69F82F}"/>
    <hyperlink ref="F233" r:id="rId16" xr:uid="{1C015C84-2BBA-4773-8E3E-42BC1F573DA6}"/>
    <hyperlink ref="F234" r:id="rId17" xr:uid="{0384B1C0-E102-4A6A-80E7-974FE45FFBCA}"/>
    <hyperlink ref="F235" r:id="rId18" xr:uid="{BF222125-2F3A-44F9-8A89-9EDF1507DA6A}"/>
    <hyperlink ref="H232" r:id="rId19" xr:uid="{58E98A41-A08A-4367-AA61-531AD170F3AA}"/>
    <hyperlink ref="H233" r:id="rId20" xr:uid="{B3C971EE-1A84-4BA4-BAC2-ADBF717F3620}"/>
    <hyperlink ref="F237" r:id="rId21" xr:uid="{604C0F5E-2063-4134-80A3-925480829F2A}"/>
  </hyperlinks>
  <pageMargins left="0.35433070866141736" right="0.70866141732283472" top="0.74803149606299213" bottom="0.74803149606299213" header="0.31496062992125984" footer="0.31496062992125984"/>
  <pageSetup paperSize="9" scale="39" orientation="landscape" r:id="rId22"/>
  <headerFooter>
    <oddFooter>&amp;L_x000D_&amp;1#&amp;"Calibri"&amp;10&amp;K000000 Sensitivity: Public</oddFooter>
  </headerFooter>
  <ignoredErrors>
    <ignoredError sqref="F178:I178 G179:I179 G184:I184 G216" formula="1"/>
    <ignoredError sqref="E175:F175 G175:J175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57"/>
  <sheetViews>
    <sheetView showGridLines="0" topLeftCell="A2" zoomScale="130" zoomScaleNormal="130" zoomScaleSheetLayoutView="75" workbookViewId="0">
      <selection activeCell="G103" sqref="G103"/>
    </sheetView>
  </sheetViews>
  <sheetFormatPr defaultColWidth="9.140625" defaultRowHeight="14.25" x14ac:dyDescent="0.2"/>
  <cols>
    <col min="1" max="1" width="31.140625" style="875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29" t="s">
        <v>116</v>
      </c>
      <c r="C2" s="1129"/>
      <c r="D2" s="1129"/>
      <c r="E2" s="1129"/>
      <c r="F2" s="1129"/>
      <c r="G2" s="966" t="s">
        <v>304</v>
      </c>
      <c r="H2" s="121"/>
    </row>
    <row r="3" spans="1:9" s="14" customFormat="1" ht="20.25" customHeight="1" thickBot="1" x14ac:dyDescent="0.25">
      <c r="A3" s="876"/>
      <c r="B3" s="428"/>
      <c r="C3" s="490"/>
      <c r="D3" s="9"/>
      <c r="E3" s="9"/>
      <c r="F3" s="9"/>
      <c r="G3" s="728"/>
      <c r="H3" s="410"/>
    </row>
    <row r="4" spans="1:9" s="149" customFormat="1" ht="26.25" customHeight="1" thickBot="1" x14ac:dyDescent="0.25">
      <c r="A4" s="875"/>
      <c r="B4" s="1130" t="s">
        <v>125</v>
      </c>
      <c r="C4" s="1131"/>
      <c r="D4" s="1131"/>
      <c r="E4" s="1131"/>
      <c r="F4" s="1132"/>
      <c r="G4" s="147"/>
      <c r="H4" s="215"/>
    </row>
    <row r="5" spans="1:9" s="14" customFormat="1" ht="20.25" customHeight="1" x14ac:dyDescent="0.2">
      <c r="A5" s="876"/>
      <c r="B5" s="428"/>
      <c r="C5" s="490"/>
      <c r="D5" s="9"/>
      <c r="E5" s="9"/>
      <c r="F5" s="9"/>
      <c r="G5" s="728"/>
      <c r="H5" s="410"/>
    </row>
    <row r="6" spans="1:9" s="14" customFormat="1" ht="20.25" customHeight="1" x14ac:dyDescent="0.2">
      <c r="A6" s="876"/>
      <c r="B6" s="428"/>
      <c r="C6" s="490"/>
      <c r="D6" s="9"/>
      <c r="E6" s="9"/>
      <c r="F6" s="9"/>
      <c r="G6" s="728"/>
      <c r="H6" s="410" t="s">
        <v>1985</v>
      </c>
    </row>
    <row r="7" spans="1:9" s="14" customFormat="1" ht="28.15" hidden="1" customHeight="1" x14ac:dyDescent="0.2">
      <c r="A7" s="811"/>
      <c r="B7" s="1135" t="s">
        <v>1986</v>
      </c>
      <c r="C7" s="1136"/>
      <c r="D7" s="1137" t="s">
        <v>306</v>
      </c>
      <c r="E7" s="950" t="s">
        <v>212</v>
      </c>
      <c r="F7" s="950" t="s">
        <v>1987</v>
      </c>
      <c r="H7" s="887"/>
      <c r="I7" s="410"/>
    </row>
    <row r="8" spans="1:9" s="14" customFormat="1" ht="28.15" hidden="1" customHeight="1" x14ac:dyDescent="0.2">
      <c r="A8" s="811"/>
      <c r="B8" s="953" t="s">
        <v>310</v>
      </c>
      <c r="C8" s="953" t="s">
        <v>311</v>
      </c>
      <c r="D8" s="1138"/>
      <c r="E8" s="959" t="s">
        <v>142</v>
      </c>
      <c r="F8" s="959" t="s">
        <v>164</v>
      </c>
      <c r="H8" s="1067" t="s">
        <v>312</v>
      </c>
      <c r="I8" s="410"/>
    </row>
    <row r="9" spans="1:9" s="14" customFormat="1" ht="27" hidden="1" customHeight="1" x14ac:dyDescent="0.2">
      <c r="A9" s="811"/>
      <c r="B9" s="972" t="s">
        <v>1532</v>
      </c>
      <c r="C9" s="965" t="s">
        <v>1988</v>
      </c>
      <c r="D9" s="963">
        <v>45389</v>
      </c>
      <c r="E9" s="886" t="s">
        <v>344</v>
      </c>
      <c r="F9" s="807">
        <f t="shared" ref="F9:F14" si="0">D9+7</f>
        <v>45396</v>
      </c>
      <c r="G9" s="763"/>
      <c r="H9" s="763" t="e">
        <f>#REF!+7</f>
        <v>#REF!</v>
      </c>
      <c r="I9" s="410"/>
    </row>
    <row r="10" spans="1:9" s="14" customFormat="1" ht="27" hidden="1" customHeight="1" x14ac:dyDescent="0.2">
      <c r="A10" s="847" t="s">
        <v>1509</v>
      </c>
      <c r="B10" s="886" t="s">
        <v>368</v>
      </c>
      <c r="C10" s="948" t="s">
        <v>1989</v>
      </c>
      <c r="D10" s="859">
        <v>45394</v>
      </c>
      <c r="E10" s="859">
        <f t="shared" ref="E10:E12" si="1">D10+2</f>
        <v>45396</v>
      </c>
      <c r="F10" s="859">
        <f t="shared" si="0"/>
        <v>45401</v>
      </c>
      <c r="G10" s="763"/>
      <c r="H10" s="763" t="e">
        <f t="shared" ref="H10:H48" si="2">H9+7</f>
        <v>#REF!</v>
      </c>
      <c r="I10" s="410"/>
    </row>
    <row r="11" spans="1:9" s="14" customFormat="1" ht="27" hidden="1" customHeight="1" x14ac:dyDescent="0.2">
      <c r="A11" s="847" t="s">
        <v>1621</v>
      </c>
      <c r="B11" s="972" t="s">
        <v>1509</v>
      </c>
      <c r="C11" s="965" t="s">
        <v>1990</v>
      </c>
      <c r="D11" s="963">
        <v>45400</v>
      </c>
      <c r="E11" s="807">
        <f t="shared" si="1"/>
        <v>45402</v>
      </c>
      <c r="F11" s="807">
        <f t="shared" si="0"/>
        <v>45407</v>
      </c>
      <c r="G11" s="763"/>
      <c r="H11" s="763" t="e">
        <f t="shared" si="2"/>
        <v>#REF!</v>
      </c>
      <c r="I11" s="410"/>
    </row>
    <row r="12" spans="1:9" s="14" customFormat="1" ht="27" hidden="1" customHeight="1" x14ac:dyDescent="0.2">
      <c r="A12" s="880" t="s">
        <v>1686</v>
      </c>
      <c r="B12" s="972" t="s">
        <v>1621</v>
      </c>
      <c r="C12" s="965" t="s">
        <v>1991</v>
      </c>
      <c r="D12" s="963">
        <v>45405</v>
      </c>
      <c r="E12" s="807">
        <f t="shared" si="1"/>
        <v>45407</v>
      </c>
      <c r="F12" s="807">
        <f t="shared" si="0"/>
        <v>45412</v>
      </c>
      <c r="G12" s="763"/>
      <c r="H12" s="763" t="e">
        <f t="shared" si="2"/>
        <v>#REF!</v>
      </c>
      <c r="I12" s="410"/>
    </row>
    <row r="13" spans="1:9" s="14" customFormat="1" ht="27" hidden="1" customHeight="1" x14ac:dyDescent="0.2">
      <c r="A13" s="880" t="s">
        <v>1992</v>
      </c>
      <c r="B13" s="972" t="s">
        <v>1686</v>
      </c>
      <c r="C13" s="965" t="s">
        <v>1993</v>
      </c>
      <c r="D13" s="963">
        <v>45413</v>
      </c>
      <c r="E13" s="807">
        <f t="shared" ref="E13" si="3">D13+2</f>
        <v>45415</v>
      </c>
      <c r="F13" s="807">
        <f t="shared" si="0"/>
        <v>45420</v>
      </c>
      <c r="G13" s="763"/>
      <c r="H13" s="763" t="e">
        <f t="shared" si="2"/>
        <v>#REF!</v>
      </c>
      <c r="I13" s="410"/>
    </row>
    <row r="14" spans="1:9" s="14" customFormat="1" ht="20.100000000000001" hidden="1" customHeight="1" x14ac:dyDescent="0.2">
      <c r="A14" s="880" t="s">
        <v>1532</v>
      </c>
      <c r="B14" s="972" t="s">
        <v>1992</v>
      </c>
      <c r="C14" s="965" t="s">
        <v>1994</v>
      </c>
      <c r="D14" s="963">
        <v>45421</v>
      </c>
      <c r="E14" s="807">
        <f>D14+2</f>
        <v>45423</v>
      </c>
      <c r="F14" s="807">
        <f t="shared" si="0"/>
        <v>45428</v>
      </c>
      <c r="G14" s="763"/>
      <c r="H14" s="763" t="e">
        <f t="shared" si="2"/>
        <v>#REF!</v>
      </c>
      <c r="I14" s="410"/>
    </row>
    <row r="15" spans="1:9" s="14" customFormat="1" ht="20.100000000000001" hidden="1" customHeight="1" x14ac:dyDescent="0.2">
      <c r="A15" s="880" t="s">
        <v>1995</v>
      </c>
      <c r="B15" s="965" t="s">
        <v>1532</v>
      </c>
      <c r="C15" s="965" t="s">
        <v>1996</v>
      </c>
      <c r="D15" s="963">
        <v>45434</v>
      </c>
      <c r="E15" s="886" t="s">
        <v>344</v>
      </c>
      <c r="F15" s="807">
        <v>45433</v>
      </c>
      <c r="G15" s="763"/>
      <c r="H15" s="763" t="e">
        <f t="shared" si="2"/>
        <v>#REF!</v>
      </c>
      <c r="I15" s="410"/>
    </row>
    <row r="16" spans="1:9" s="14" customFormat="1" ht="20.100000000000001" hidden="1" customHeight="1" x14ac:dyDescent="0.2">
      <c r="A16" s="847" t="s">
        <v>1997</v>
      </c>
      <c r="B16" s="965" t="s">
        <v>1998</v>
      </c>
      <c r="C16" s="965" t="s">
        <v>1999</v>
      </c>
      <c r="D16" s="963">
        <v>45443</v>
      </c>
      <c r="E16" s="886" t="s">
        <v>344</v>
      </c>
      <c r="F16" s="807">
        <f t="shared" ref="F16" si="4">D16+7</f>
        <v>45450</v>
      </c>
      <c r="G16" s="763"/>
      <c r="H16" s="763" t="e">
        <f t="shared" si="2"/>
        <v>#REF!</v>
      </c>
      <c r="I16" s="410"/>
    </row>
    <row r="17" spans="1:11" s="14" customFormat="1" ht="20.100000000000001" hidden="1" customHeight="1" x14ac:dyDescent="0.2">
      <c r="A17" s="847" t="s">
        <v>2000</v>
      </c>
      <c r="B17" s="965" t="s">
        <v>1621</v>
      </c>
      <c r="C17" s="965" t="s">
        <v>2001</v>
      </c>
      <c r="D17" s="963">
        <v>45453</v>
      </c>
      <c r="E17" s="886" t="s">
        <v>344</v>
      </c>
      <c r="F17" s="807">
        <f t="shared" ref="F17:F19" si="5">D17+7</f>
        <v>45460</v>
      </c>
      <c r="G17" s="763"/>
      <c r="H17" s="763" t="e">
        <f t="shared" si="2"/>
        <v>#REF!</v>
      </c>
      <c r="I17" s="410"/>
    </row>
    <row r="18" spans="1:11" s="14" customFormat="1" ht="20.100000000000001" hidden="1" customHeight="1" x14ac:dyDescent="0.2">
      <c r="A18" s="880" t="s">
        <v>1686</v>
      </c>
      <c r="B18" s="886" t="s">
        <v>368</v>
      </c>
      <c r="C18" s="965" t="s">
        <v>2002</v>
      </c>
      <c r="D18" s="859">
        <v>45443</v>
      </c>
      <c r="E18" s="859">
        <f t="shared" ref="E18" si="6">D18+2</f>
        <v>45445</v>
      </c>
      <c r="F18" s="859">
        <f t="shared" si="5"/>
        <v>45450</v>
      </c>
      <c r="G18" s="763"/>
      <c r="H18" s="763" t="e">
        <f t="shared" si="2"/>
        <v>#REF!</v>
      </c>
      <c r="I18" s="410"/>
    </row>
    <row r="19" spans="1:11" s="14" customFormat="1" ht="20.100000000000001" hidden="1" customHeight="1" x14ac:dyDescent="0.2">
      <c r="A19" s="880" t="s">
        <v>2003</v>
      </c>
      <c r="B19" s="965" t="s">
        <v>1686</v>
      </c>
      <c r="C19" s="965" t="s">
        <v>2004</v>
      </c>
      <c r="D19" s="963">
        <v>45458</v>
      </c>
      <c r="E19" s="886" t="s">
        <v>344</v>
      </c>
      <c r="F19" s="807">
        <f t="shared" si="5"/>
        <v>45465</v>
      </c>
      <c r="G19" s="763"/>
      <c r="H19" s="763" t="e">
        <f t="shared" si="2"/>
        <v>#REF!</v>
      </c>
      <c r="I19" s="410"/>
    </row>
    <row r="20" spans="1:11" s="14" customFormat="1" ht="20.100000000000001" hidden="1" customHeight="1" x14ac:dyDescent="0.2">
      <c r="A20" s="880" t="s">
        <v>2005</v>
      </c>
      <c r="B20" s="965" t="s">
        <v>2006</v>
      </c>
      <c r="C20" s="965" t="s">
        <v>2007</v>
      </c>
      <c r="D20" s="963">
        <v>45468</v>
      </c>
      <c r="E20" s="886" t="s">
        <v>344</v>
      </c>
      <c r="F20" s="807">
        <v>45469</v>
      </c>
      <c r="G20" s="763"/>
      <c r="H20" s="763" t="e">
        <f t="shared" si="2"/>
        <v>#REF!</v>
      </c>
      <c r="I20" s="410"/>
    </row>
    <row r="21" spans="1:11" s="14" customFormat="1" ht="20.100000000000001" hidden="1" customHeight="1" x14ac:dyDescent="0.2">
      <c r="A21" s="847" t="s">
        <v>1995</v>
      </c>
      <c r="B21" s="965" t="s">
        <v>1532</v>
      </c>
      <c r="C21" s="965" t="s">
        <v>2008</v>
      </c>
      <c r="D21" s="963">
        <v>45476</v>
      </c>
      <c r="E21" s="886" t="s">
        <v>344</v>
      </c>
      <c r="F21" s="807">
        <f t="shared" ref="F21" si="7">D21+7</f>
        <v>45483</v>
      </c>
      <c r="G21" s="763"/>
      <c r="H21" s="763" t="e">
        <f t="shared" si="2"/>
        <v>#REF!</v>
      </c>
      <c r="I21" s="410"/>
    </row>
    <row r="22" spans="1:11" s="14" customFormat="1" ht="20.100000000000001" hidden="1" customHeight="1" x14ac:dyDescent="0.2">
      <c r="A22" s="880" t="s">
        <v>2009</v>
      </c>
      <c r="B22" s="965" t="s">
        <v>1998</v>
      </c>
      <c r="C22" s="965" t="s">
        <v>2010</v>
      </c>
      <c r="D22" s="886" t="s">
        <v>344</v>
      </c>
      <c r="E22" s="804" t="s">
        <v>344</v>
      </c>
      <c r="F22" s="805">
        <v>45473</v>
      </c>
      <c r="G22" s="763"/>
      <c r="H22" s="763" t="e">
        <f t="shared" si="2"/>
        <v>#REF!</v>
      </c>
      <c r="I22" s="410"/>
    </row>
    <row r="23" spans="1:11" s="14" customFormat="1" ht="20.100000000000001" hidden="1" customHeight="1" x14ac:dyDescent="0.2">
      <c r="A23" s="880" t="s">
        <v>2011</v>
      </c>
      <c r="B23" s="965" t="s">
        <v>1621</v>
      </c>
      <c r="C23" s="965" t="s">
        <v>2012</v>
      </c>
      <c r="D23" s="886" t="s">
        <v>344</v>
      </c>
      <c r="E23" s="804" t="s">
        <v>344</v>
      </c>
      <c r="F23" s="859">
        <v>45488</v>
      </c>
      <c r="G23" s="763"/>
      <c r="H23" s="763" t="e">
        <f t="shared" si="2"/>
        <v>#REF!</v>
      </c>
      <c r="I23" s="410"/>
    </row>
    <row r="24" spans="1:11" s="14" customFormat="1" ht="20.100000000000001" hidden="1" customHeight="1" x14ac:dyDescent="0.2">
      <c r="A24" s="847" t="s">
        <v>2013</v>
      </c>
      <c r="B24" s="965" t="s">
        <v>1686</v>
      </c>
      <c r="C24" s="965" t="s">
        <v>2014</v>
      </c>
      <c r="D24" s="963">
        <v>45500</v>
      </c>
      <c r="E24" s="886" t="s">
        <v>344</v>
      </c>
      <c r="F24" s="807">
        <v>45497</v>
      </c>
      <c r="G24" s="763"/>
      <c r="H24" s="763" t="e">
        <f t="shared" si="2"/>
        <v>#REF!</v>
      </c>
      <c r="I24" s="410"/>
    </row>
    <row r="25" spans="1:11" s="14" customFormat="1" ht="20.100000000000001" hidden="1" customHeight="1" x14ac:dyDescent="0.2">
      <c r="A25" s="847" t="s">
        <v>2013</v>
      </c>
      <c r="B25" s="965" t="s">
        <v>2006</v>
      </c>
      <c r="C25" s="965" t="s">
        <v>2015</v>
      </c>
      <c r="D25" s="886" t="s">
        <v>344</v>
      </c>
      <c r="E25" s="804" t="s">
        <v>344</v>
      </c>
      <c r="F25" s="804" t="s">
        <v>344</v>
      </c>
      <c r="G25" s="763"/>
      <c r="H25" s="763" t="e">
        <f t="shared" si="2"/>
        <v>#REF!</v>
      </c>
      <c r="I25" s="410"/>
    </row>
    <row r="26" spans="1:11" s="14" customFormat="1" ht="20.100000000000001" hidden="1" customHeight="1" x14ac:dyDescent="0.2">
      <c r="A26" s="847" t="s">
        <v>2013</v>
      </c>
      <c r="B26" s="965" t="s">
        <v>1532</v>
      </c>
      <c r="C26" s="965" t="s">
        <v>2016</v>
      </c>
      <c r="D26" s="963">
        <v>45514</v>
      </c>
      <c r="E26" s="886" t="s">
        <v>344</v>
      </c>
      <c r="F26" s="807">
        <f t="shared" ref="F26" si="8">D26+7</f>
        <v>45521</v>
      </c>
      <c r="G26" s="763"/>
      <c r="H26" s="763" t="e">
        <f t="shared" si="2"/>
        <v>#REF!</v>
      </c>
      <c r="I26" s="410"/>
    </row>
    <row r="27" spans="1:11" s="14" customFormat="1" ht="20.100000000000001" hidden="1" customHeight="1" x14ac:dyDescent="0.2">
      <c r="A27" s="847" t="s">
        <v>2013</v>
      </c>
      <c r="B27" s="965" t="s">
        <v>1998</v>
      </c>
      <c r="C27" s="965" t="s">
        <v>2017</v>
      </c>
      <c r="D27" s="963">
        <v>45523</v>
      </c>
      <c r="E27" s="886" t="s">
        <v>344</v>
      </c>
      <c r="F27" s="807">
        <f t="shared" ref="F27:F28" si="9">D27+7</f>
        <v>45530</v>
      </c>
      <c r="G27" s="763"/>
      <c r="H27" s="763" t="e">
        <f t="shared" si="2"/>
        <v>#REF!</v>
      </c>
      <c r="I27" s="410"/>
    </row>
    <row r="28" spans="1:11" s="14" customFormat="1" ht="20.100000000000001" hidden="1" customHeight="1" x14ac:dyDescent="0.2">
      <c r="A28" s="847" t="s">
        <v>2013</v>
      </c>
      <c r="B28" s="965" t="s">
        <v>1621</v>
      </c>
      <c r="C28" s="965" t="s">
        <v>2018</v>
      </c>
      <c r="D28" s="963">
        <v>45523</v>
      </c>
      <c r="E28" s="886" t="s">
        <v>344</v>
      </c>
      <c r="F28" s="807">
        <f t="shared" si="9"/>
        <v>45530</v>
      </c>
      <c r="G28" s="763"/>
      <c r="H28" s="763" t="e">
        <f t="shared" si="2"/>
        <v>#REF!</v>
      </c>
      <c r="I28" s="410"/>
    </row>
    <row r="29" spans="1:11" s="14" customFormat="1" ht="20.100000000000001" hidden="1" customHeight="1" x14ac:dyDescent="0.2">
      <c r="A29" s="880" t="s">
        <v>1686</v>
      </c>
      <c r="B29" s="965" t="s">
        <v>1678</v>
      </c>
      <c r="C29" s="965" t="s">
        <v>2019</v>
      </c>
      <c r="D29" s="886" t="s">
        <v>344</v>
      </c>
      <c r="E29" s="859" t="e">
        <f t="shared" ref="E29" si="10">D29+2</f>
        <v>#VALUE!</v>
      </c>
      <c r="F29" s="859" t="e">
        <f t="shared" ref="F29" si="11">D29+7</f>
        <v>#VALUE!</v>
      </c>
      <c r="G29" s="763"/>
      <c r="H29" s="763" t="e">
        <f t="shared" si="2"/>
        <v>#REF!</v>
      </c>
      <c r="I29" s="410"/>
    </row>
    <row r="30" spans="1:11" s="14" customFormat="1" ht="20.100000000000001" hidden="1" customHeight="1" x14ac:dyDescent="0.2">
      <c r="A30" s="880" t="s">
        <v>2013</v>
      </c>
      <c r="B30" s="965" t="s">
        <v>2006</v>
      </c>
      <c r="C30" s="965" t="s">
        <v>2020</v>
      </c>
      <c r="D30" s="963">
        <v>45533</v>
      </c>
      <c r="E30" s="886" t="s">
        <v>344</v>
      </c>
      <c r="F30" s="807">
        <f t="shared" ref="F30:F31" si="12">D30+7</f>
        <v>45540</v>
      </c>
      <c r="G30" s="763"/>
      <c r="H30" s="763" t="e">
        <f t="shared" si="2"/>
        <v>#REF!</v>
      </c>
      <c r="I30" s="410"/>
      <c r="J30" s="410"/>
      <c r="K30" s="155"/>
    </row>
    <row r="31" spans="1:11" s="14" customFormat="1" ht="20.100000000000001" hidden="1" customHeight="1" x14ac:dyDescent="0.2">
      <c r="A31" s="880"/>
      <c r="B31" s="965" t="s">
        <v>1532</v>
      </c>
      <c r="C31" s="965" t="s">
        <v>2021</v>
      </c>
      <c r="D31" s="963">
        <v>45538</v>
      </c>
      <c r="E31" s="807">
        <f t="shared" ref="E31" si="13">D31+2</f>
        <v>45540</v>
      </c>
      <c r="F31" s="807">
        <f t="shared" si="12"/>
        <v>45545</v>
      </c>
      <c r="H31" s="763" t="e">
        <f t="shared" si="2"/>
        <v>#REF!</v>
      </c>
      <c r="I31" s="410"/>
      <c r="J31" s="410"/>
      <c r="K31" s="155"/>
    </row>
    <row r="32" spans="1:11" s="14" customFormat="1" ht="20.100000000000001" hidden="1" customHeight="1" x14ac:dyDescent="0.2">
      <c r="A32" s="880" t="s">
        <v>2013</v>
      </c>
      <c r="B32" s="965" t="s">
        <v>1998</v>
      </c>
      <c r="C32" s="965" t="s">
        <v>2022</v>
      </c>
      <c r="D32" s="965">
        <v>45559</v>
      </c>
      <c r="E32" s="886" t="s">
        <v>344</v>
      </c>
      <c r="F32" s="807">
        <v>45555</v>
      </c>
      <c r="H32" s="763" t="e">
        <f t="shared" si="2"/>
        <v>#REF!</v>
      </c>
      <c r="I32" s="410"/>
      <c r="J32" s="410"/>
      <c r="K32" s="155"/>
    </row>
    <row r="33" spans="1:11" s="14" customFormat="1" ht="20.100000000000001" hidden="1" customHeight="1" x14ac:dyDescent="0.2">
      <c r="A33" s="847" t="s">
        <v>1621</v>
      </c>
      <c r="B33" s="1042" t="s">
        <v>368</v>
      </c>
      <c r="C33" s="965" t="s">
        <v>2023</v>
      </c>
      <c r="D33" s="859">
        <v>45551</v>
      </c>
      <c r="E33" s="859">
        <f t="shared" ref="E33" si="14">D33+2</f>
        <v>45553</v>
      </c>
      <c r="F33" s="859">
        <f t="shared" ref="F33:F36" si="15">D33+7</f>
        <v>45558</v>
      </c>
      <c r="H33" s="763" t="e">
        <f t="shared" si="2"/>
        <v>#REF!</v>
      </c>
      <c r="I33" s="410"/>
      <c r="J33" s="410"/>
      <c r="K33" s="155"/>
    </row>
    <row r="34" spans="1:11" s="14" customFormat="1" ht="20.100000000000001" hidden="1" customHeight="1" x14ac:dyDescent="0.2">
      <c r="A34" s="880" t="s">
        <v>2024</v>
      </c>
      <c r="B34" s="965" t="s">
        <v>2006</v>
      </c>
      <c r="C34" s="965" t="s">
        <v>2025</v>
      </c>
      <c r="D34" s="963">
        <v>45559</v>
      </c>
      <c r="E34" s="807">
        <f t="shared" ref="E34:E36" si="16">D34+2</f>
        <v>45561</v>
      </c>
      <c r="F34" s="807">
        <f t="shared" si="15"/>
        <v>45566</v>
      </c>
      <c r="H34" s="763">
        <v>45558</v>
      </c>
      <c r="I34" s="410"/>
      <c r="J34" s="410"/>
      <c r="K34" s="155"/>
    </row>
    <row r="35" spans="1:11" s="14" customFormat="1" ht="20.100000000000001" hidden="1" customHeight="1" x14ac:dyDescent="0.2">
      <c r="A35" s="880"/>
      <c r="B35" s="965" t="s">
        <v>1621</v>
      </c>
      <c r="C35" s="965" t="s">
        <v>2026</v>
      </c>
      <c r="D35" s="963">
        <v>45580</v>
      </c>
      <c r="E35" s="886" t="s">
        <v>344</v>
      </c>
      <c r="F35" s="807">
        <v>45609</v>
      </c>
      <c r="H35" s="763">
        <f t="shared" si="2"/>
        <v>45565</v>
      </c>
      <c r="I35" s="410"/>
      <c r="J35" s="410"/>
      <c r="K35" s="155"/>
    </row>
    <row r="36" spans="1:11" s="14" customFormat="1" ht="20.100000000000001" hidden="1" customHeight="1" x14ac:dyDescent="0.2">
      <c r="A36" s="880" t="s">
        <v>1532</v>
      </c>
      <c r="B36" s="965" t="s">
        <v>2027</v>
      </c>
      <c r="C36" s="965" t="s">
        <v>2028</v>
      </c>
      <c r="D36" s="886" t="s">
        <v>344</v>
      </c>
      <c r="E36" s="859" t="e">
        <f t="shared" si="16"/>
        <v>#VALUE!</v>
      </c>
      <c r="F36" s="859" t="e">
        <f t="shared" si="15"/>
        <v>#VALUE!</v>
      </c>
      <c r="H36" s="763">
        <f t="shared" si="2"/>
        <v>45572</v>
      </c>
      <c r="I36" s="410"/>
      <c r="J36" s="410"/>
      <c r="K36" s="155"/>
    </row>
    <row r="37" spans="1:11" s="14" customFormat="1" ht="20.100000000000001" hidden="1" customHeight="1" x14ac:dyDescent="0.2">
      <c r="A37" s="880" t="s">
        <v>2029</v>
      </c>
      <c r="B37" s="965" t="s">
        <v>586</v>
      </c>
      <c r="C37" s="965" t="s">
        <v>2030</v>
      </c>
      <c r="D37" s="965">
        <v>45586</v>
      </c>
      <c r="E37" s="886" t="s">
        <v>344</v>
      </c>
      <c r="F37" s="807">
        <f t="shared" ref="F37:F38" si="17">D37+7</f>
        <v>45593</v>
      </c>
      <c r="H37" s="763">
        <f t="shared" si="2"/>
        <v>45579</v>
      </c>
      <c r="I37" s="410"/>
      <c r="J37" s="410"/>
      <c r="K37" s="155"/>
    </row>
    <row r="38" spans="1:11" s="14" customFormat="1" ht="20.100000000000001" hidden="1" customHeight="1" x14ac:dyDescent="0.2">
      <c r="A38" s="847" t="s">
        <v>2031</v>
      </c>
      <c r="B38" s="965" t="s">
        <v>588</v>
      </c>
      <c r="C38" s="965" t="s">
        <v>2032</v>
      </c>
      <c r="D38" s="963">
        <v>45592</v>
      </c>
      <c r="E38" s="886" t="s">
        <v>344</v>
      </c>
      <c r="F38" s="807">
        <f t="shared" si="17"/>
        <v>45599</v>
      </c>
      <c r="H38" s="763">
        <f t="shared" si="2"/>
        <v>45586</v>
      </c>
      <c r="I38" s="410"/>
      <c r="J38" s="410"/>
      <c r="K38" s="155"/>
    </row>
    <row r="39" spans="1:11" s="14" customFormat="1" ht="20.100000000000001" hidden="1" customHeight="1" x14ac:dyDescent="0.2">
      <c r="A39" s="847" t="s">
        <v>1998</v>
      </c>
      <c r="B39" s="965" t="s">
        <v>2033</v>
      </c>
      <c r="C39" s="965" t="s">
        <v>2034</v>
      </c>
      <c r="D39" s="963">
        <v>45592</v>
      </c>
      <c r="E39" s="807">
        <f t="shared" ref="E39:E41" si="18">D39+2</f>
        <v>45594</v>
      </c>
      <c r="F39" s="807">
        <f t="shared" ref="F39:F41" si="19">D39+7</f>
        <v>45599</v>
      </c>
      <c r="H39" s="763">
        <f t="shared" si="2"/>
        <v>45593</v>
      </c>
      <c r="I39" s="410"/>
      <c r="J39" s="410"/>
      <c r="K39" s="155"/>
    </row>
    <row r="40" spans="1:11" s="14" customFormat="1" ht="20.100000000000001" hidden="1" customHeight="1" x14ac:dyDescent="0.2">
      <c r="A40" s="880"/>
      <c r="B40" s="965" t="s">
        <v>2006</v>
      </c>
      <c r="C40" s="965" t="s">
        <v>2035</v>
      </c>
      <c r="D40" s="963">
        <v>45602</v>
      </c>
      <c r="E40" s="807">
        <f t="shared" si="18"/>
        <v>45604</v>
      </c>
      <c r="F40" s="807">
        <f t="shared" si="19"/>
        <v>45609</v>
      </c>
      <c r="H40" s="763">
        <f t="shared" si="2"/>
        <v>45600</v>
      </c>
      <c r="I40" s="410"/>
      <c r="J40" s="410"/>
      <c r="K40" s="155"/>
    </row>
    <row r="41" spans="1:11" s="14" customFormat="1" ht="20.100000000000001" hidden="1" customHeight="1" x14ac:dyDescent="0.2">
      <c r="A41" s="880" t="s">
        <v>2033</v>
      </c>
      <c r="B41" s="1042" t="s">
        <v>368</v>
      </c>
      <c r="C41" s="965" t="s">
        <v>2036</v>
      </c>
      <c r="D41" s="859">
        <v>45606</v>
      </c>
      <c r="E41" s="859">
        <f t="shared" si="18"/>
        <v>45608</v>
      </c>
      <c r="F41" s="859">
        <f t="shared" si="19"/>
        <v>45613</v>
      </c>
      <c r="H41" s="763">
        <f t="shared" si="2"/>
        <v>45607</v>
      </c>
      <c r="I41" s="410"/>
      <c r="J41" s="410"/>
      <c r="K41" s="155"/>
    </row>
    <row r="42" spans="1:11" s="14" customFormat="1" ht="20.100000000000001" hidden="1" customHeight="1" x14ac:dyDescent="0.2">
      <c r="A42" s="880" t="s">
        <v>2013</v>
      </c>
      <c r="B42" s="965" t="s">
        <v>2027</v>
      </c>
      <c r="C42" s="965" t="s">
        <v>2037</v>
      </c>
      <c r="D42" s="963">
        <v>45620</v>
      </c>
      <c r="E42" s="886" t="s">
        <v>344</v>
      </c>
      <c r="F42" s="807">
        <v>45624</v>
      </c>
      <c r="H42" s="763">
        <f t="shared" si="2"/>
        <v>45614</v>
      </c>
      <c r="I42" s="410"/>
      <c r="J42" s="410"/>
      <c r="K42" s="155"/>
    </row>
    <row r="43" spans="1:11" s="14" customFormat="1" ht="20.100000000000001" hidden="1" customHeight="1" x14ac:dyDescent="0.2">
      <c r="A43" s="880" t="s">
        <v>2038</v>
      </c>
      <c r="B43" s="965" t="s">
        <v>586</v>
      </c>
      <c r="C43" s="965" t="s">
        <v>2039</v>
      </c>
      <c r="D43" s="965">
        <v>45634</v>
      </c>
      <c r="E43" s="886" t="s">
        <v>344</v>
      </c>
      <c r="F43" s="807">
        <v>45636</v>
      </c>
      <c r="H43" s="763">
        <f t="shared" si="2"/>
        <v>45621</v>
      </c>
      <c r="I43" s="410"/>
      <c r="J43" s="410"/>
      <c r="K43" s="155"/>
    </row>
    <row r="44" spans="1:11" s="14" customFormat="1" ht="20.100000000000001" hidden="1" customHeight="1" x14ac:dyDescent="0.2">
      <c r="A44" s="880"/>
      <c r="B44" s="965" t="s">
        <v>588</v>
      </c>
      <c r="C44" s="965" t="s">
        <v>2040</v>
      </c>
      <c r="D44" s="963">
        <v>45637</v>
      </c>
      <c r="E44" s="886" t="s">
        <v>344</v>
      </c>
      <c r="F44" s="807">
        <f>D44+2</f>
        <v>45639</v>
      </c>
      <c r="H44" s="763">
        <f t="shared" si="2"/>
        <v>45628</v>
      </c>
      <c r="I44" s="410"/>
      <c r="J44" s="410"/>
      <c r="K44" s="155"/>
    </row>
    <row r="45" spans="1:11" s="14" customFormat="1" ht="20.100000000000001" hidden="1" customHeight="1" x14ac:dyDescent="0.2">
      <c r="A45" s="880"/>
      <c r="B45" s="965" t="s">
        <v>2041</v>
      </c>
      <c r="C45" s="965" t="s">
        <v>2042</v>
      </c>
      <c r="D45" s="963">
        <v>45644</v>
      </c>
      <c r="E45" s="886" t="s">
        <v>344</v>
      </c>
      <c r="F45" s="807">
        <f>D45+2</f>
        <v>45646</v>
      </c>
      <c r="H45" s="763">
        <f t="shared" si="2"/>
        <v>45635</v>
      </c>
      <c r="I45" s="410"/>
      <c r="J45" s="410"/>
      <c r="K45" s="155"/>
    </row>
    <row r="46" spans="1:11" s="14" customFormat="1" ht="20.100000000000001" hidden="1" customHeight="1" x14ac:dyDescent="0.2">
      <c r="A46" s="880"/>
      <c r="B46" s="965" t="s">
        <v>2006</v>
      </c>
      <c r="C46" s="965" t="s">
        <v>2043</v>
      </c>
      <c r="D46" s="965">
        <v>45648</v>
      </c>
      <c r="E46" s="886" t="s">
        <v>344</v>
      </c>
      <c r="F46" s="807">
        <f t="shared" ref="F46:F48" si="20">D46+2</f>
        <v>45650</v>
      </c>
      <c r="H46" s="763">
        <f t="shared" si="2"/>
        <v>45642</v>
      </c>
      <c r="I46" s="410"/>
      <c r="J46" s="410"/>
      <c r="K46" s="155"/>
    </row>
    <row r="47" spans="1:11" s="14" customFormat="1" ht="20.100000000000001" hidden="1" customHeight="1" x14ac:dyDescent="0.2">
      <c r="A47" s="880" t="s">
        <v>2044</v>
      </c>
      <c r="B47" s="965" t="s">
        <v>2027</v>
      </c>
      <c r="C47" s="965" t="s">
        <v>2045</v>
      </c>
      <c r="D47" s="965">
        <v>45655</v>
      </c>
      <c r="E47" s="886" t="s">
        <v>344</v>
      </c>
      <c r="F47" s="807">
        <f t="shared" ref="F47" si="21">D47+2</f>
        <v>45657</v>
      </c>
      <c r="H47" s="763">
        <f t="shared" si="2"/>
        <v>45649</v>
      </c>
      <c r="I47" s="410"/>
      <c r="J47" s="410"/>
      <c r="K47" s="155"/>
    </row>
    <row r="48" spans="1:11" s="14" customFormat="1" ht="20.100000000000001" hidden="1" customHeight="1" x14ac:dyDescent="0.2">
      <c r="A48" s="880" t="s">
        <v>2027</v>
      </c>
      <c r="B48" s="965" t="s">
        <v>1621</v>
      </c>
      <c r="C48" s="965" t="s">
        <v>2046</v>
      </c>
      <c r="D48" s="965">
        <v>45672</v>
      </c>
      <c r="E48" s="886" t="s">
        <v>344</v>
      </c>
      <c r="F48" s="807">
        <f t="shared" si="20"/>
        <v>45674</v>
      </c>
      <c r="H48" s="763">
        <f t="shared" si="2"/>
        <v>45656</v>
      </c>
      <c r="I48" s="410"/>
      <c r="J48" s="410"/>
      <c r="K48" s="155"/>
    </row>
    <row r="49" spans="1:10" s="14" customFormat="1" ht="20.25" hidden="1" customHeight="1" x14ac:dyDescent="0.2">
      <c r="A49" s="876"/>
      <c r="B49" s="428"/>
      <c r="C49" s="490"/>
      <c r="D49" s="9"/>
      <c r="E49" s="9"/>
      <c r="F49" s="9"/>
      <c r="G49" s="728"/>
      <c r="H49" s="410"/>
      <c r="I49" s="410"/>
      <c r="J49" s="155"/>
    </row>
    <row r="50" spans="1:10" s="14" customFormat="1" ht="28.15" customHeight="1" x14ac:dyDescent="0.2">
      <c r="A50" s="811"/>
      <c r="B50" s="1135" t="s">
        <v>1986</v>
      </c>
      <c r="C50" s="1136"/>
      <c r="D50" s="1137" t="s">
        <v>306</v>
      </c>
      <c r="E50" s="950" t="s">
        <v>1987</v>
      </c>
      <c r="H50" s="887"/>
    </row>
    <row r="51" spans="1:10" s="14" customFormat="1" ht="28.15" customHeight="1" x14ac:dyDescent="0.2">
      <c r="A51" s="811"/>
      <c r="B51" s="953" t="s">
        <v>310</v>
      </c>
      <c r="C51" s="953" t="s">
        <v>311</v>
      </c>
      <c r="D51" s="1138"/>
      <c r="E51" s="959" t="s">
        <v>276</v>
      </c>
      <c r="H51" s="1067" t="s">
        <v>312</v>
      </c>
      <c r="I51" s="995" t="s">
        <v>313</v>
      </c>
    </row>
    <row r="52" spans="1:10" s="14" customFormat="1" ht="27" hidden="1" customHeight="1" x14ac:dyDescent="0.2">
      <c r="A52" s="811"/>
      <c r="B52" s="972" t="s">
        <v>1532</v>
      </c>
      <c r="C52" s="965" t="s">
        <v>1988</v>
      </c>
      <c r="D52" s="963">
        <v>45389</v>
      </c>
      <c r="E52" s="807">
        <f t="shared" ref="E52:E57" si="22">D52+7</f>
        <v>45396</v>
      </c>
      <c r="F52" s="763"/>
      <c r="H52" s="763" t="e">
        <f>#REF!+7</f>
        <v>#REF!</v>
      </c>
    </row>
    <row r="53" spans="1:10" s="14" customFormat="1" ht="27" hidden="1" customHeight="1" x14ac:dyDescent="0.2">
      <c r="A53" s="847" t="s">
        <v>1509</v>
      </c>
      <c r="B53" s="886" t="s">
        <v>368</v>
      </c>
      <c r="C53" s="948" t="s">
        <v>1989</v>
      </c>
      <c r="D53" s="859">
        <v>45394</v>
      </c>
      <c r="E53" s="859">
        <f t="shared" si="22"/>
        <v>45401</v>
      </c>
      <c r="F53" s="763"/>
      <c r="H53" s="763" t="e">
        <f t="shared" ref="H53:H107" si="23">H52+7</f>
        <v>#REF!</v>
      </c>
    </row>
    <row r="54" spans="1:10" s="14" customFormat="1" ht="27" hidden="1" customHeight="1" x14ac:dyDescent="0.2">
      <c r="A54" s="847" t="s">
        <v>1621</v>
      </c>
      <c r="B54" s="972" t="s">
        <v>1509</v>
      </c>
      <c r="C54" s="965" t="s">
        <v>1990</v>
      </c>
      <c r="D54" s="963">
        <v>45400</v>
      </c>
      <c r="E54" s="807">
        <f t="shared" si="22"/>
        <v>45407</v>
      </c>
      <c r="F54" s="763"/>
      <c r="H54" s="763" t="e">
        <f t="shared" si="23"/>
        <v>#REF!</v>
      </c>
    </row>
    <row r="55" spans="1:10" s="14" customFormat="1" ht="27" hidden="1" customHeight="1" x14ac:dyDescent="0.2">
      <c r="A55" s="880" t="s">
        <v>1686</v>
      </c>
      <c r="B55" s="972" t="s">
        <v>1621</v>
      </c>
      <c r="C55" s="965" t="s">
        <v>1991</v>
      </c>
      <c r="D55" s="963">
        <v>45405</v>
      </c>
      <c r="E55" s="807">
        <f t="shared" si="22"/>
        <v>45412</v>
      </c>
      <c r="F55" s="763"/>
      <c r="H55" s="763" t="e">
        <f t="shared" si="23"/>
        <v>#REF!</v>
      </c>
    </row>
    <row r="56" spans="1:10" s="14" customFormat="1" ht="27" hidden="1" customHeight="1" x14ac:dyDescent="0.2">
      <c r="A56" s="880" t="s">
        <v>1992</v>
      </c>
      <c r="B56" s="972" t="s">
        <v>1686</v>
      </c>
      <c r="C56" s="965" t="s">
        <v>1993</v>
      </c>
      <c r="D56" s="963">
        <v>45413</v>
      </c>
      <c r="E56" s="807">
        <f t="shared" si="22"/>
        <v>45420</v>
      </c>
      <c r="F56" s="763"/>
      <c r="H56" s="763" t="e">
        <f t="shared" si="23"/>
        <v>#REF!</v>
      </c>
    </row>
    <row r="57" spans="1:10" s="14" customFormat="1" ht="20.100000000000001" hidden="1" customHeight="1" x14ac:dyDescent="0.2">
      <c r="A57" s="880" t="s">
        <v>1532</v>
      </c>
      <c r="B57" s="972" t="s">
        <v>1992</v>
      </c>
      <c r="C57" s="965" t="s">
        <v>1994</v>
      </c>
      <c r="D57" s="963">
        <v>45421</v>
      </c>
      <c r="E57" s="807">
        <f t="shared" si="22"/>
        <v>45428</v>
      </c>
      <c r="F57" s="763"/>
      <c r="H57" s="763" t="e">
        <f t="shared" si="23"/>
        <v>#REF!</v>
      </c>
    </row>
    <row r="58" spans="1:10" s="14" customFormat="1" ht="20.100000000000001" hidden="1" customHeight="1" x14ac:dyDescent="0.2">
      <c r="A58" s="880" t="s">
        <v>1995</v>
      </c>
      <c r="B58" s="965" t="s">
        <v>1532</v>
      </c>
      <c r="C58" s="965" t="s">
        <v>1996</v>
      </c>
      <c r="D58" s="963">
        <v>45434</v>
      </c>
      <c r="E58" s="807">
        <v>45433</v>
      </c>
      <c r="F58" s="763"/>
      <c r="H58" s="763" t="e">
        <f t="shared" si="23"/>
        <v>#REF!</v>
      </c>
    </row>
    <row r="59" spans="1:10" s="14" customFormat="1" ht="20.100000000000001" hidden="1" customHeight="1" x14ac:dyDescent="0.2">
      <c r="A59" s="847" t="s">
        <v>1997</v>
      </c>
      <c r="B59" s="965" t="s">
        <v>1998</v>
      </c>
      <c r="C59" s="965" t="s">
        <v>1999</v>
      </c>
      <c r="D59" s="963">
        <v>45443</v>
      </c>
      <c r="E59" s="807">
        <f>D59+7</f>
        <v>45450</v>
      </c>
      <c r="F59" s="763"/>
      <c r="H59" s="763" t="e">
        <f t="shared" si="23"/>
        <v>#REF!</v>
      </c>
    </row>
    <row r="60" spans="1:10" s="14" customFormat="1" ht="20.100000000000001" hidden="1" customHeight="1" x14ac:dyDescent="0.2">
      <c r="A60" s="847" t="s">
        <v>2000</v>
      </c>
      <c r="B60" s="965" t="s">
        <v>1621</v>
      </c>
      <c r="C60" s="965" t="s">
        <v>2001</v>
      </c>
      <c r="D60" s="963">
        <v>45453</v>
      </c>
      <c r="E60" s="807">
        <f>D60+7</f>
        <v>45460</v>
      </c>
      <c r="F60" s="763"/>
      <c r="H60" s="763" t="e">
        <f t="shared" si="23"/>
        <v>#REF!</v>
      </c>
    </row>
    <row r="61" spans="1:10" s="14" customFormat="1" ht="20.100000000000001" hidden="1" customHeight="1" x14ac:dyDescent="0.2">
      <c r="A61" s="880" t="s">
        <v>1686</v>
      </c>
      <c r="B61" s="886" t="s">
        <v>368</v>
      </c>
      <c r="C61" s="965" t="s">
        <v>2002</v>
      </c>
      <c r="D61" s="859">
        <v>45443</v>
      </c>
      <c r="E61" s="859">
        <f>D61+7</f>
        <v>45450</v>
      </c>
      <c r="F61" s="763"/>
      <c r="H61" s="763" t="e">
        <f t="shared" si="23"/>
        <v>#REF!</v>
      </c>
    </row>
    <row r="62" spans="1:10" s="14" customFormat="1" ht="20.100000000000001" hidden="1" customHeight="1" x14ac:dyDescent="0.2">
      <c r="A62" s="880" t="s">
        <v>2003</v>
      </c>
      <c r="B62" s="965" t="s">
        <v>1686</v>
      </c>
      <c r="C62" s="965" t="s">
        <v>2004</v>
      </c>
      <c r="D62" s="963">
        <v>45458</v>
      </c>
      <c r="E62" s="807">
        <f>D62+7</f>
        <v>45465</v>
      </c>
      <c r="F62" s="763"/>
      <c r="H62" s="763" t="e">
        <f t="shared" si="23"/>
        <v>#REF!</v>
      </c>
    </row>
    <row r="63" spans="1:10" s="14" customFormat="1" ht="20.100000000000001" hidden="1" customHeight="1" x14ac:dyDescent="0.2">
      <c r="A63" s="880" t="s">
        <v>2005</v>
      </c>
      <c r="B63" s="965" t="s">
        <v>2006</v>
      </c>
      <c r="C63" s="965" t="s">
        <v>2007</v>
      </c>
      <c r="D63" s="963">
        <v>45468</v>
      </c>
      <c r="E63" s="807">
        <v>45469</v>
      </c>
      <c r="F63" s="763"/>
      <c r="H63" s="763" t="e">
        <f t="shared" si="23"/>
        <v>#REF!</v>
      </c>
    </row>
    <row r="64" spans="1:10" s="14" customFormat="1" ht="20.100000000000001" hidden="1" customHeight="1" x14ac:dyDescent="0.2">
      <c r="A64" s="847" t="s">
        <v>1995</v>
      </c>
      <c r="B64" s="965" t="s">
        <v>1532</v>
      </c>
      <c r="C64" s="965" t="s">
        <v>2008</v>
      </c>
      <c r="D64" s="963">
        <v>45476</v>
      </c>
      <c r="E64" s="807">
        <f>D64+7</f>
        <v>45483</v>
      </c>
      <c r="F64" s="763"/>
      <c r="H64" s="763" t="e">
        <f t="shared" si="23"/>
        <v>#REF!</v>
      </c>
    </row>
    <row r="65" spans="1:10" s="14" customFormat="1" ht="20.100000000000001" hidden="1" customHeight="1" x14ac:dyDescent="0.2">
      <c r="A65" s="880" t="s">
        <v>2009</v>
      </c>
      <c r="B65" s="965" t="s">
        <v>1998</v>
      </c>
      <c r="C65" s="965" t="s">
        <v>2010</v>
      </c>
      <c r="D65" s="886" t="s">
        <v>344</v>
      </c>
      <c r="E65" s="805">
        <v>45473</v>
      </c>
      <c r="F65" s="763"/>
      <c r="H65" s="763" t="e">
        <f t="shared" si="23"/>
        <v>#REF!</v>
      </c>
    </row>
    <row r="66" spans="1:10" s="14" customFormat="1" ht="20.100000000000001" hidden="1" customHeight="1" x14ac:dyDescent="0.2">
      <c r="A66" s="880" t="s">
        <v>2011</v>
      </c>
      <c r="B66" s="965" t="s">
        <v>1621</v>
      </c>
      <c r="C66" s="965" t="s">
        <v>2012</v>
      </c>
      <c r="D66" s="886" t="s">
        <v>344</v>
      </c>
      <c r="E66" s="859">
        <v>45488</v>
      </c>
      <c r="F66" s="763"/>
      <c r="H66" s="763" t="e">
        <f t="shared" si="23"/>
        <v>#REF!</v>
      </c>
    </row>
    <row r="67" spans="1:10" s="14" customFormat="1" ht="20.100000000000001" hidden="1" customHeight="1" x14ac:dyDescent="0.2">
      <c r="A67" s="847" t="s">
        <v>2013</v>
      </c>
      <c r="B67" s="965" t="s">
        <v>1686</v>
      </c>
      <c r="C67" s="965" t="s">
        <v>2014</v>
      </c>
      <c r="D67" s="963">
        <v>45500</v>
      </c>
      <c r="E67" s="807">
        <v>45497</v>
      </c>
      <c r="F67" s="763"/>
      <c r="H67" s="763" t="e">
        <f t="shared" si="23"/>
        <v>#REF!</v>
      </c>
    </row>
    <row r="68" spans="1:10" s="14" customFormat="1" ht="20.100000000000001" hidden="1" customHeight="1" x14ac:dyDescent="0.2">
      <c r="A68" s="847" t="s">
        <v>2013</v>
      </c>
      <c r="B68" s="965" t="s">
        <v>2006</v>
      </c>
      <c r="C68" s="965" t="s">
        <v>2015</v>
      </c>
      <c r="D68" s="886" t="s">
        <v>344</v>
      </c>
      <c r="E68" s="804" t="s">
        <v>344</v>
      </c>
      <c r="F68" s="763"/>
      <c r="H68" s="763" t="e">
        <f t="shared" si="23"/>
        <v>#REF!</v>
      </c>
    </row>
    <row r="69" spans="1:10" s="14" customFormat="1" ht="20.100000000000001" hidden="1" customHeight="1" x14ac:dyDescent="0.2">
      <c r="A69" s="847" t="s">
        <v>2013</v>
      </c>
      <c r="B69" s="965" t="s">
        <v>1532</v>
      </c>
      <c r="C69" s="965" t="s">
        <v>2016</v>
      </c>
      <c r="D69" s="963">
        <v>45514</v>
      </c>
      <c r="E69" s="807">
        <f t="shared" ref="E69:E74" si="24">D69+7</f>
        <v>45521</v>
      </c>
      <c r="F69" s="763"/>
      <c r="H69" s="763" t="e">
        <f t="shared" si="23"/>
        <v>#REF!</v>
      </c>
    </row>
    <row r="70" spans="1:10" s="14" customFormat="1" ht="20.100000000000001" hidden="1" customHeight="1" x14ac:dyDescent="0.2">
      <c r="A70" s="847" t="s">
        <v>2013</v>
      </c>
      <c r="B70" s="965" t="s">
        <v>1998</v>
      </c>
      <c r="C70" s="965" t="s">
        <v>2017</v>
      </c>
      <c r="D70" s="963">
        <v>45523</v>
      </c>
      <c r="E70" s="807">
        <f t="shared" si="24"/>
        <v>45530</v>
      </c>
      <c r="F70" s="763"/>
      <c r="H70" s="763" t="e">
        <f t="shared" si="23"/>
        <v>#REF!</v>
      </c>
    </row>
    <row r="71" spans="1:10" s="14" customFormat="1" ht="20.100000000000001" hidden="1" customHeight="1" x14ac:dyDescent="0.2">
      <c r="A71" s="847" t="s">
        <v>2013</v>
      </c>
      <c r="B71" s="965" t="s">
        <v>1621</v>
      </c>
      <c r="C71" s="965" t="s">
        <v>2018</v>
      </c>
      <c r="D71" s="963">
        <v>45523</v>
      </c>
      <c r="E71" s="807">
        <f t="shared" si="24"/>
        <v>45530</v>
      </c>
      <c r="F71" s="763"/>
      <c r="H71" s="763" t="e">
        <f t="shared" si="23"/>
        <v>#REF!</v>
      </c>
    </row>
    <row r="72" spans="1:10" s="14" customFormat="1" ht="20.100000000000001" hidden="1" customHeight="1" x14ac:dyDescent="0.2">
      <c r="A72" s="880" t="s">
        <v>1686</v>
      </c>
      <c r="B72" s="965" t="s">
        <v>1678</v>
      </c>
      <c r="C72" s="965" t="s">
        <v>2019</v>
      </c>
      <c r="D72" s="886" t="s">
        <v>344</v>
      </c>
      <c r="E72" s="859" t="e">
        <f t="shared" si="24"/>
        <v>#VALUE!</v>
      </c>
      <c r="F72" s="763"/>
      <c r="H72" s="763" t="e">
        <f t="shared" si="23"/>
        <v>#REF!</v>
      </c>
    </row>
    <row r="73" spans="1:10" s="14" customFormat="1" ht="20.100000000000001" hidden="1" customHeight="1" x14ac:dyDescent="0.2">
      <c r="A73" s="880" t="s">
        <v>2013</v>
      </c>
      <c r="B73" s="965" t="s">
        <v>2006</v>
      </c>
      <c r="C73" s="965" t="s">
        <v>2020</v>
      </c>
      <c r="D73" s="963">
        <v>45533</v>
      </c>
      <c r="E73" s="807">
        <f t="shared" si="24"/>
        <v>45540</v>
      </c>
      <c r="F73" s="763"/>
      <c r="H73" s="763" t="e">
        <f t="shared" si="23"/>
        <v>#REF!</v>
      </c>
      <c r="I73" s="410"/>
      <c r="J73" s="155"/>
    </row>
    <row r="74" spans="1:10" s="14" customFormat="1" ht="20.100000000000001" hidden="1" customHeight="1" x14ac:dyDescent="0.2">
      <c r="A74" s="880"/>
      <c r="B74" s="965" t="s">
        <v>1532</v>
      </c>
      <c r="C74" s="965" t="s">
        <v>2021</v>
      </c>
      <c r="D74" s="963">
        <v>45538</v>
      </c>
      <c r="E74" s="807">
        <f t="shared" si="24"/>
        <v>45545</v>
      </c>
      <c r="H74" s="763" t="e">
        <f t="shared" si="23"/>
        <v>#REF!</v>
      </c>
      <c r="I74" s="410"/>
      <c r="J74" s="155"/>
    </row>
    <row r="75" spans="1:10" s="14" customFormat="1" ht="20.100000000000001" hidden="1" customHeight="1" x14ac:dyDescent="0.2">
      <c r="A75" s="880" t="s">
        <v>2013</v>
      </c>
      <c r="B75" s="965" t="s">
        <v>1998</v>
      </c>
      <c r="C75" s="965" t="s">
        <v>2022</v>
      </c>
      <c r="D75" s="965">
        <v>45559</v>
      </c>
      <c r="E75" s="807">
        <v>45555</v>
      </c>
      <c r="H75" s="763" t="e">
        <f t="shared" si="23"/>
        <v>#REF!</v>
      </c>
      <c r="I75" s="410"/>
      <c r="J75" s="155"/>
    </row>
    <row r="76" spans="1:10" s="14" customFormat="1" ht="20.100000000000001" hidden="1" customHeight="1" x14ac:dyDescent="0.2">
      <c r="A76" s="847" t="s">
        <v>1621</v>
      </c>
      <c r="B76" s="1042" t="s">
        <v>368</v>
      </c>
      <c r="C76" s="965" t="s">
        <v>2023</v>
      </c>
      <c r="D76" s="859">
        <v>45551</v>
      </c>
      <c r="E76" s="859">
        <f>D76+7</f>
        <v>45558</v>
      </c>
      <c r="H76" s="763" t="e">
        <f t="shared" si="23"/>
        <v>#REF!</v>
      </c>
      <c r="I76" s="410"/>
      <c r="J76" s="155"/>
    </row>
    <row r="77" spans="1:10" s="14" customFormat="1" ht="20.100000000000001" hidden="1" customHeight="1" x14ac:dyDescent="0.2">
      <c r="A77" s="880" t="s">
        <v>2024</v>
      </c>
      <c r="B77" s="965" t="s">
        <v>2006</v>
      </c>
      <c r="C77" s="965" t="s">
        <v>2025</v>
      </c>
      <c r="D77" s="963">
        <v>45559</v>
      </c>
      <c r="E77" s="807">
        <f>D77+7</f>
        <v>45566</v>
      </c>
      <c r="H77" s="763">
        <v>45558</v>
      </c>
      <c r="I77" s="410"/>
      <c r="J77" s="155"/>
    </row>
    <row r="78" spans="1:10" s="14" customFormat="1" ht="20.100000000000001" hidden="1" customHeight="1" x14ac:dyDescent="0.2">
      <c r="A78" s="880"/>
      <c r="B78" s="965" t="s">
        <v>1621</v>
      </c>
      <c r="C78" s="965" t="s">
        <v>2026</v>
      </c>
      <c r="D78" s="963">
        <v>45580</v>
      </c>
      <c r="E78" s="807">
        <v>45609</v>
      </c>
      <c r="H78" s="763">
        <f t="shared" si="23"/>
        <v>45565</v>
      </c>
      <c r="I78" s="410"/>
      <c r="J78" s="155"/>
    </row>
    <row r="79" spans="1:10" s="14" customFormat="1" ht="20.100000000000001" hidden="1" customHeight="1" x14ac:dyDescent="0.2">
      <c r="A79" s="880" t="s">
        <v>1532</v>
      </c>
      <c r="B79" s="965" t="s">
        <v>2027</v>
      </c>
      <c r="C79" s="965" t="s">
        <v>2028</v>
      </c>
      <c r="D79" s="886" t="s">
        <v>344</v>
      </c>
      <c r="E79" s="859" t="e">
        <f t="shared" ref="E79:E84" si="25">D79+7</f>
        <v>#VALUE!</v>
      </c>
      <c r="H79" s="763">
        <f t="shared" si="23"/>
        <v>45572</v>
      </c>
      <c r="I79" s="410"/>
      <c r="J79" s="155"/>
    </row>
    <row r="80" spans="1:10" s="14" customFormat="1" ht="20.100000000000001" hidden="1" customHeight="1" x14ac:dyDescent="0.2">
      <c r="A80" s="880" t="s">
        <v>2029</v>
      </c>
      <c r="B80" s="965" t="s">
        <v>586</v>
      </c>
      <c r="C80" s="965" t="s">
        <v>2030</v>
      </c>
      <c r="D80" s="965">
        <v>45586</v>
      </c>
      <c r="E80" s="807">
        <f t="shared" si="25"/>
        <v>45593</v>
      </c>
      <c r="H80" s="763">
        <f t="shared" si="23"/>
        <v>45579</v>
      </c>
      <c r="I80" s="410"/>
      <c r="J80" s="155"/>
    </row>
    <row r="81" spans="1:10" s="14" customFormat="1" ht="20.100000000000001" hidden="1" customHeight="1" x14ac:dyDescent="0.2">
      <c r="A81" s="847" t="s">
        <v>2031</v>
      </c>
      <c r="B81" s="965" t="s">
        <v>588</v>
      </c>
      <c r="C81" s="965" t="s">
        <v>2032</v>
      </c>
      <c r="D81" s="963">
        <v>45592</v>
      </c>
      <c r="E81" s="807">
        <f t="shared" si="25"/>
        <v>45599</v>
      </c>
      <c r="H81" s="763">
        <f t="shared" si="23"/>
        <v>45586</v>
      </c>
      <c r="I81" s="410"/>
      <c r="J81" s="155"/>
    </row>
    <row r="82" spans="1:10" s="14" customFormat="1" ht="20.100000000000001" hidden="1" customHeight="1" x14ac:dyDescent="0.2">
      <c r="A82" s="847" t="s">
        <v>1998</v>
      </c>
      <c r="B82" s="965" t="s">
        <v>2033</v>
      </c>
      <c r="C82" s="965" t="s">
        <v>2034</v>
      </c>
      <c r="D82" s="963">
        <v>45592</v>
      </c>
      <c r="E82" s="807">
        <f t="shared" si="25"/>
        <v>45599</v>
      </c>
      <c r="H82" s="763">
        <f t="shared" si="23"/>
        <v>45593</v>
      </c>
      <c r="I82" s="410"/>
      <c r="J82" s="155"/>
    </row>
    <row r="83" spans="1:10" s="14" customFormat="1" ht="20.100000000000001" hidden="1" customHeight="1" x14ac:dyDescent="0.2">
      <c r="A83" s="880"/>
      <c r="B83" s="965" t="s">
        <v>2006</v>
      </c>
      <c r="C83" s="965" t="s">
        <v>2035</v>
      </c>
      <c r="D83" s="963">
        <v>45602</v>
      </c>
      <c r="E83" s="807">
        <f t="shared" si="25"/>
        <v>45609</v>
      </c>
      <c r="H83" s="763">
        <f t="shared" si="23"/>
        <v>45600</v>
      </c>
      <c r="I83" s="410"/>
      <c r="J83" s="155"/>
    </row>
    <row r="84" spans="1:10" s="14" customFormat="1" ht="20.100000000000001" hidden="1" customHeight="1" x14ac:dyDescent="0.2">
      <c r="A84" s="880" t="s">
        <v>2033</v>
      </c>
      <c r="B84" s="1042" t="s">
        <v>368</v>
      </c>
      <c r="C84" s="965" t="s">
        <v>2036</v>
      </c>
      <c r="D84" s="859">
        <v>45606</v>
      </c>
      <c r="E84" s="859">
        <f t="shared" si="25"/>
        <v>45613</v>
      </c>
      <c r="H84" s="763">
        <f t="shared" si="23"/>
        <v>45607</v>
      </c>
      <c r="I84" s="410"/>
      <c r="J84" s="155"/>
    </row>
    <row r="85" spans="1:10" s="14" customFormat="1" ht="20.100000000000001" hidden="1" customHeight="1" x14ac:dyDescent="0.2">
      <c r="A85" s="880" t="s">
        <v>2013</v>
      </c>
      <c r="B85" s="965" t="s">
        <v>2027</v>
      </c>
      <c r="C85" s="965" t="s">
        <v>2037</v>
      </c>
      <c r="D85" s="963">
        <v>45620</v>
      </c>
      <c r="E85" s="807">
        <v>45624</v>
      </c>
      <c r="H85" s="763">
        <f t="shared" si="23"/>
        <v>45614</v>
      </c>
      <c r="I85" s="410"/>
      <c r="J85" s="155"/>
    </row>
    <row r="86" spans="1:10" s="14" customFormat="1" ht="20.100000000000001" hidden="1" customHeight="1" x14ac:dyDescent="0.2">
      <c r="A86" s="880" t="s">
        <v>2038</v>
      </c>
      <c r="B86" s="965" t="s">
        <v>586</v>
      </c>
      <c r="C86" s="965" t="s">
        <v>2039</v>
      </c>
      <c r="D86" s="965">
        <v>45634</v>
      </c>
      <c r="E86" s="807">
        <v>45636</v>
      </c>
      <c r="H86" s="763">
        <f t="shared" si="23"/>
        <v>45621</v>
      </c>
      <c r="I86" s="410"/>
      <c r="J86" s="155"/>
    </row>
    <row r="87" spans="1:10" s="14" customFormat="1" ht="20.100000000000001" hidden="1" customHeight="1" x14ac:dyDescent="0.2">
      <c r="A87" s="880"/>
      <c r="B87" s="965" t="s">
        <v>588</v>
      </c>
      <c r="C87" s="965" t="s">
        <v>2040</v>
      </c>
      <c r="D87" s="963">
        <v>45637</v>
      </c>
      <c r="E87" s="807">
        <f t="shared" ref="E87:E96" si="26">D87+2</f>
        <v>45639</v>
      </c>
      <c r="H87" s="763">
        <f t="shared" si="23"/>
        <v>45628</v>
      </c>
      <c r="I87" s="410"/>
      <c r="J87" s="155"/>
    </row>
    <row r="88" spans="1:10" s="14" customFormat="1" ht="20.100000000000001" hidden="1" customHeight="1" x14ac:dyDescent="0.2">
      <c r="A88" s="880"/>
      <c r="B88" s="965" t="s">
        <v>2041</v>
      </c>
      <c r="C88" s="965" t="s">
        <v>2042</v>
      </c>
      <c r="D88" s="963">
        <v>45644</v>
      </c>
      <c r="E88" s="807">
        <f t="shared" si="26"/>
        <v>45646</v>
      </c>
      <c r="H88" s="763">
        <f t="shared" si="23"/>
        <v>45635</v>
      </c>
      <c r="I88" s="410"/>
      <c r="J88" s="155"/>
    </row>
    <row r="89" spans="1:10" s="14" customFormat="1" ht="20.100000000000001" hidden="1" customHeight="1" x14ac:dyDescent="0.2">
      <c r="A89" s="880"/>
      <c r="B89" s="965" t="s">
        <v>2006</v>
      </c>
      <c r="C89" s="965" t="s">
        <v>2043</v>
      </c>
      <c r="D89" s="965">
        <v>45648</v>
      </c>
      <c r="E89" s="807">
        <f t="shared" si="26"/>
        <v>45650</v>
      </c>
      <c r="H89" s="763">
        <f t="shared" si="23"/>
        <v>45642</v>
      </c>
      <c r="I89" s="410"/>
      <c r="J89" s="155"/>
    </row>
    <row r="90" spans="1:10" s="14" customFormat="1" ht="20.100000000000001" hidden="1" customHeight="1" x14ac:dyDescent="0.2">
      <c r="A90" s="880" t="s">
        <v>2044</v>
      </c>
      <c r="B90" s="965" t="s">
        <v>2027</v>
      </c>
      <c r="C90" s="965" t="s">
        <v>2045</v>
      </c>
      <c r="D90" s="965">
        <v>45654</v>
      </c>
      <c r="E90" s="807">
        <f t="shared" si="26"/>
        <v>45656</v>
      </c>
      <c r="H90" s="763">
        <f t="shared" si="23"/>
        <v>45649</v>
      </c>
      <c r="I90" s="410"/>
      <c r="J90" s="155"/>
    </row>
    <row r="91" spans="1:10" s="14" customFormat="1" ht="20.100000000000001" hidden="1" customHeight="1" x14ac:dyDescent="0.2">
      <c r="A91" s="880" t="s">
        <v>2027</v>
      </c>
      <c r="B91" s="965" t="s">
        <v>1621</v>
      </c>
      <c r="C91" s="965" t="s">
        <v>2046</v>
      </c>
      <c r="D91" s="965">
        <v>45293</v>
      </c>
      <c r="E91" s="807">
        <f t="shared" si="26"/>
        <v>45295</v>
      </c>
      <c r="H91" s="763">
        <f t="shared" si="23"/>
        <v>45656</v>
      </c>
      <c r="I91" s="410"/>
      <c r="J91" s="155"/>
    </row>
    <row r="92" spans="1:10" s="14" customFormat="1" ht="20.100000000000001" hidden="1" customHeight="1" x14ac:dyDescent="0.2">
      <c r="A92" s="880" t="s">
        <v>586</v>
      </c>
      <c r="B92" s="965" t="s">
        <v>588</v>
      </c>
      <c r="C92" s="965" t="s">
        <v>2047</v>
      </c>
      <c r="D92" s="965">
        <v>45673</v>
      </c>
      <c r="E92" s="807">
        <f t="shared" si="26"/>
        <v>45675</v>
      </c>
      <c r="H92" s="763">
        <v>45301</v>
      </c>
      <c r="I92" s="332">
        <f>WEEKNUM(H92)</f>
        <v>2</v>
      </c>
      <c r="J92" s="155"/>
    </row>
    <row r="93" spans="1:10" s="14" customFormat="1" ht="20.100000000000001" hidden="1" customHeight="1" x14ac:dyDescent="0.2">
      <c r="A93" s="880" t="s">
        <v>588</v>
      </c>
      <c r="B93" s="965" t="s">
        <v>586</v>
      </c>
      <c r="C93" s="965" t="s">
        <v>2048</v>
      </c>
      <c r="D93" s="963">
        <v>45678</v>
      </c>
      <c r="E93" s="807">
        <f t="shared" si="26"/>
        <v>45680</v>
      </c>
      <c r="H93" s="763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 x14ac:dyDescent="0.2">
      <c r="A94" s="880"/>
      <c r="B94" s="965" t="s">
        <v>2041</v>
      </c>
      <c r="C94" s="965" t="s">
        <v>2049</v>
      </c>
      <c r="D94" s="886" t="s">
        <v>344</v>
      </c>
      <c r="E94" s="859"/>
      <c r="H94" s="763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 x14ac:dyDescent="0.2">
      <c r="A95" s="880"/>
      <c r="B95" s="965" t="s">
        <v>2006</v>
      </c>
      <c r="C95" s="965" t="s">
        <v>2050</v>
      </c>
      <c r="D95" s="965">
        <v>45321</v>
      </c>
      <c r="E95" s="807">
        <f t="shared" si="26"/>
        <v>45323</v>
      </c>
      <c r="H95" s="763">
        <f t="shared" si="23"/>
        <v>45322</v>
      </c>
      <c r="I95" s="332">
        <f t="shared" si="27"/>
        <v>5</v>
      </c>
      <c r="J95" s="155"/>
    </row>
    <row r="96" spans="1:10" s="14" customFormat="1" ht="20.100000000000001" hidden="1" customHeight="1" x14ac:dyDescent="0.2">
      <c r="A96" s="880" t="s">
        <v>4348</v>
      </c>
      <c r="B96" s="965" t="s">
        <v>2127</v>
      </c>
      <c r="C96" s="965" t="s">
        <v>2051</v>
      </c>
      <c r="D96" s="965">
        <v>45692</v>
      </c>
      <c r="E96" s="807">
        <f t="shared" si="26"/>
        <v>45694</v>
      </c>
      <c r="H96" s="763">
        <f t="shared" si="23"/>
        <v>45329</v>
      </c>
      <c r="I96" s="332">
        <f t="shared" si="27"/>
        <v>6</v>
      </c>
      <c r="J96" s="155"/>
    </row>
    <row r="97" spans="1:10" s="14" customFormat="1" ht="20.100000000000001" hidden="1" customHeight="1" x14ac:dyDescent="0.2">
      <c r="A97" s="880" t="s">
        <v>588</v>
      </c>
      <c r="B97" s="965" t="s">
        <v>1621</v>
      </c>
      <c r="C97" s="965" t="s">
        <v>2052</v>
      </c>
      <c r="D97" s="886" t="s">
        <v>344</v>
      </c>
      <c r="E97" s="994"/>
      <c r="H97" s="763">
        <f t="shared" si="23"/>
        <v>45336</v>
      </c>
      <c r="I97" s="332">
        <f t="shared" si="27"/>
        <v>7</v>
      </c>
      <c r="J97" s="155"/>
    </row>
    <row r="98" spans="1:10" s="14" customFormat="1" ht="20.100000000000001" customHeight="1" x14ac:dyDescent="0.2">
      <c r="A98" s="880"/>
      <c r="B98" s="965" t="s">
        <v>586</v>
      </c>
      <c r="C98" s="965" t="s">
        <v>2053</v>
      </c>
      <c r="D98" s="963">
        <v>45710</v>
      </c>
      <c r="E98" s="807">
        <f>D98+1</f>
        <v>45711</v>
      </c>
      <c r="H98" s="763">
        <f t="shared" si="23"/>
        <v>45343</v>
      </c>
      <c r="I98" s="332">
        <f t="shared" si="27"/>
        <v>8</v>
      </c>
      <c r="J98" s="155"/>
    </row>
    <row r="99" spans="1:10" s="14" customFormat="1" ht="20.100000000000001" customHeight="1" x14ac:dyDescent="0.2">
      <c r="A99" s="880"/>
      <c r="B99" s="965" t="s">
        <v>2041</v>
      </c>
      <c r="C99" s="965" t="s">
        <v>2054</v>
      </c>
      <c r="D99" s="965">
        <v>45349</v>
      </c>
      <c r="E99" s="807">
        <f t="shared" ref="E99:E107" si="28">D99+1</f>
        <v>45350</v>
      </c>
      <c r="H99" s="763">
        <f t="shared" si="23"/>
        <v>45350</v>
      </c>
      <c r="I99" s="332">
        <f t="shared" si="27"/>
        <v>9</v>
      </c>
      <c r="J99" s="155"/>
    </row>
    <row r="100" spans="1:10" s="14" customFormat="1" ht="20.100000000000001" customHeight="1" x14ac:dyDescent="0.2">
      <c r="A100" s="880"/>
      <c r="B100" s="965" t="s">
        <v>2006</v>
      </c>
      <c r="C100" s="965" t="s">
        <v>4330</v>
      </c>
      <c r="D100" s="965">
        <v>45722</v>
      </c>
      <c r="E100" s="807">
        <f t="shared" si="28"/>
        <v>45723</v>
      </c>
      <c r="H100" s="763">
        <v>45723</v>
      </c>
      <c r="I100" s="332">
        <f t="shared" ref="I100:I104" si="29">WEEKNUM(H100)</f>
        <v>10</v>
      </c>
      <c r="J100" s="155"/>
    </row>
    <row r="101" spans="1:10" s="14" customFormat="1" ht="20.100000000000001" customHeight="1" x14ac:dyDescent="0.2">
      <c r="A101" s="880" t="s">
        <v>4348</v>
      </c>
      <c r="B101" s="965" t="s">
        <v>588</v>
      </c>
      <c r="C101" s="965" t="s">
        <v>4331</v>
      </c>
      <c r="D101" s="965">
        <v>45729</v>
      </c>
      <c r="E101" s="807">
        <f t="shared" si="28"/>
        <v>45730</v>
      </c>
      <c r="H101" s="763">
        <f t="shared" si="23"/>
        <v>45730</v>
      </c>
      <c r="I101" s="332">
        <f t="shared" si="29"/>
        <v>11</v>
      </c>
      <c r="J101" s="155"/>
    </row>
    <row r="102" spans="1:10" s="14" customFormat="1" ht="20.100000000000001" customHeight="1" x14ac:dyDescent="0.2">
      <c r="A102" s="880" t="s">
        <v>588</v>
      </c>
      <c r="B102" s="965" t="s">
        <v>1621</v>
      </c>
      <c r="C102" s="965" t="s">
        <v>4332</v>
      </c>
      <c r="D102" s="963">
        <v>45736</v>
      </c>
      <c r="E102" s="807">
        <f t="shared" si="28"/>
        <v>45737</v>
      </c>
      <c r="H102" s="763">
        <f t="shared" si="23"/>
        <v>45737</v>
      </c>
      <c r="I102" s="332">
        <f t="shared" si="29"/>
        <v>12</v>
      </c>
      <c r="J102" s="155"/>
    </row>
    <row r="103" spans="1:10" s="14" customFormat="1" ht="20.100000000000001" customHeight="1" x14ac:dyDescent="0.2">
      <c r="A103" s="880"/>
      <c r="B103" s="965" t="s">
        <v>586</v>
      </c>
      <c r="C103" s="965" t="s">
        <v>4333</v>
      </c>
      <c r="D103" s="963">
        <v>45743</v>
      </c>
      <c r="E103" s="807">
        <f t="shared" si="28"/>
        <v>45744</v>
      </c>
      <c r="H103" s="763">
        <f t="shared" si="23"/>
        <v>45744</v>
      </c>
      <c r="I103" s="332">
        <f t="shared" si="29"/>
        <v>13</v>
      </c>
      <c r="J103" s="155"/>
    </row>
    <row r="104" spans="1:10" s="14" customFormat="1" ht="20.100000000000001" customHeight="1" x14ac:dyDescent="0.2">
      <c r="A104" s="880"/>
      <c r="B104" s="965" t="s">
        <v>2041</v>
      </c>
      <c r="C104" s="965" t="s">
        <v>2054</v>
      </c>
      <c r="D104" s="965">
        <v>45750</v>
      </c>
      <c r="E104" s="807">
        <f t="shared" si="28"/>
        <v>45751</v>
      </c>
      <c r="H104" s="763">
        <f t="shared" si="23"/>
        <v>45751</v>
      </c>
      <c r="I104" s="332">
        <f t="shared" si="29"/>
        <v>14</v>
      </c>
      <c r="J104" s="155"/>
    </row>
    <row r="105" spans="1:10" s="14" customFormat="1" ht="20.100000000000001" customHeight="1" x14ac:dyDescent="0.2">
      <c r="A105" s="880"/>
      <c r="B105" s="1042" t="s">
        <v>623</v>
      </c>
      <c r="C105" s="965" t="s">
        <v>4330</v>
      </c>
      <c r="D105" s="965">
        <v>45757</v>
      </c>
      <c r="E105" s="807">
        <f t="shared" si="28"/>
        <v>45758</v>
      </c>
      <c r="H105" s="763">
        <f t="shared" si="23"/>
        <v>45758</v>
      </c>
      <c r="I105" s="332">
        <f t="shared" ref="I105:I107" si="30">WEEKNUM(H105)</f>
        <v>15</v>
      </c>
      <c r="J105" s="155"/>
    </row>
    <row r="106" spans="1:10" s="14" customFormat="1" ht="20.100000000000001" customHeight="1" x14ac:dyDescent="0.2">
      <c r="A106" s="880"/>
      <c r="B106" s="965" t="s">
        <v>2006</v>
      </c>
      <c r="C106" s="965" t="s">
        <v>4331</v>
      </c>
      <c r="D106" s="965">
        <v>45764</v>
      </c>
      <c r="E106" s="807">
        <f t="shared" si="28"/>
        <v>45765</v>
      </c>
      <c r="H106" s="763">
        <f t="shared" si="23"/>
        <v>45765</v>
      </c>
      <c r="I106" s="332">
        <f t="shared" si="30"/>
        <v>16</v>
      </c>
      <c r="J106" s="155"/>
    </row>
    <row r="107" spans="1:10" s="14" customFormat="1" ht="20.100000000000001" customHeight="1" x14ac:dyDescent="0.2">
      <c r="A107" s="880"/>
      <c r="B107" s="965" t="s">
        <v>588</v>
      </c>
      <c r="C107" s="965" t="s">
        <v>4332</v>
      </c>
      <c r="D107" s="963">
        <v>45771</v>
      </c>
      <c r="E107" s="807">
        <f t="shared" si="28"/>
        <v>45772</v>
      </c>
      <c r="H107" s="763">
        <f t="shared" si="23"/>
        <v>45772</v>
      </c>
      <c r="I107" s="332">
        <f t="shared" si="30"/>
        <v>17</v>
      </c>
      <c r="J107" s="155"/>
    </row>
    <row r="108" spans="1:10" s="1210" customFormat="1" ht="20.100000000000001" customHeight="1" x14ac:dyDescent="0.2">
      <c r="A108" s="1212"/>
      <c r="B108" s="1208"/>
      <c r="C108" s="1208"/>
      <c r="D108" s="1209"/>
      <c r="E108" s="1209"/>
      <c r="H108" s="1208"/>
      <c r="I108" s="1211"/>
      <c r="J108" s="1213"/>
    </row>
    <row r="109" spans="1:10" s="14" customFormat="1" ht="15.75" x14ac:dyDescent="0.2">
      <c r="A109" s="876"/>
      <c r="B109" s="681" t="s">
        <v>1304</v>
      </c>
      <c r="C109" s="682"/>
      <c r="D109" s="682"/>
      <c r="E109" s="682"/>
      <c r="F109" s="682"/>
      <c r="G109" s="682"/>
      <c r="H109" s="410"/>
      <c r="I109" s="410"/>
      <c r="J109" s="155"/>
    </row>
    <row r="110" spans="1:10" s="14" customFormat="1" ht="20.100000000000001" customHeight="1" x14ac:dyDescent="0.2">
      <c r="A110" s="880"/>
      <c r="B110" s="769"/>
      <c r="C110" s="769"/>
      <c r="D110" s="769"/>
      <c r="E110" s="806"/>
      <c r="G110" s="769"/>
      <c r="H110" s="410"/>
      <c r="I110" s="410"/>
      <c r="J110" s="155"/>
    </row>
    <row r="111" spans="1:10" s="14" customFormat="1" ht="20.25" hidden="1" customHeight="1" x14ac:dyDescent="0.2">
      <c r="A111" s="876"/>
      <c r="B111" s="428"/>
      <c r="C111" s="490"/>
      <c r="D111" s="9"/>
      <c r="E111" s="9"/>
      <c r="F111" s="9"/>
      <c r="G111" s="728"/>
      <c r="H111" s="410"/>
      <c r="I111" s="410"/>
      <c r="J111" s="155"/>
    </row>
    <row r="112" spans="1:10" s="14" customFormat="1" ht="15.75" hidden="1" x14ac:dyDescent="0.2">
      <c r="A112" s="811"/>
      <c r="B112" s="1135" t="s">
        <v>2055</v>
      </c>
      <c r="C112" s="1136"/>
      <c r="D112" s="1137" t="s">
        <v>306</v>
      </c>
      <c r="E112" s="950" t="s">
        <v>2056</v>
      </c>
      <c r="F112" s="950" t="s">
        <v>141</v>
      </c>
      <c r="H112" s="887"/>
    </row>
    <row r="113" spans="1:8" s="14" customFormat="1" ht="27" hidden="1" customHeight="1" x14ac:dyDescent="0.2">
      <c r="A113" s="811"/>
      <c r="B113" s="953" t="s">
        <v>310</v>
      </c>
      <c r="C113" s="953" t="s">
        <v>311</v>
      </c>
      <c r="D113" s="1138"/>
      <c r="E113" s="961" t="s">
        <v>253</v>
      </c>
      <c r="F113" s="961" t="s">
        <v>193</v>
      </c>
      <c r="H113" s="1067" t="s">
        <v>312</v>
      </c>
    </row>
    <row r="114" spans="1:8" s="14" customFormat="1" ht="27" hidden="1" customHeight="1" x14ac:dyDescent="0.2">
      <c r="A114" s="811" t="s">
        <v>2057</v>
      </c>
      <c r="B114" s="972" t="s">
        <v>1509</v>
      </c>
      <c r="C114" s="965" t="s">
        <v>2058</v>
      </c>
      <c r="D114" s="965">
        <v>45372</v>
      </c>
      <c r="E114" s="886" t="s">
        <v>344</v>
      </c>
      <c r="F114" s="807">
        <v>45375</v>
      </c>
      <c r="G114" s="763">
        <v>45361</v>
      </c>
      <c r="H114" s="193"/>
    </row>
    <row r="115" spans="1:8" s="14" customFormat="1" ht="27" hidden="1" customHeight="1" x14ac:dyDescent="0.2">
      <c r="A115" s="811" t="s">
        <v>2059</v>
      </c>
      <c r="B115" s="972" t="s">
        <v>2060</v>
      </c>
      <c r="C115" s="965" t="s">
        <v>2061</v>
      </c>
      <c r="D115" s="965">
        <v>45373</v>
      </c>
      <c r="E115" s="886" t="s">
        <v>344</v>
      </c>
      <c r="F115" s="807">
        <f t="shared" ref="F115:F116" si="31">D115+6</f>
        <v>45379</v>
      </c>
      <c r="G115" s="763">
        <v>45368</v>
      </c>
      <c r="H115" s="193"/>
    </row>
    <row r="116" spans="1:8" s="14" customFormat="1" ht="27" hidden="1" customHeight="1" x14ac:dyDescent="0.2">
      <c r="A116" s="811"/>
      <c r="B116" s="972" t="s">
        <v>1686</v>
      </c>
      <c r="C116" s="965" t="s">
        <v>2062</v>
      </c>
      <c r="D116" s="965">
        <v>45382</v>
      </c>
      <c r="E116" s="807">
        <f t="shared" ref="E116" si="32">D116+1</f>
        <v>45383</v>
      </c>
      <c r="F116" s="807">
        <f t="shared" si="31"/>
        <v>45388</v>
      </c>
      <c r="G116" s="763">
        <v>45375</v>
      </c>
      <c r="H116" s="193"/>
    </row>
    <row r="117" spans="1:8" s="14" customFormat="1" ht="27" hidden="1" customHeight="1" x14ac:dyDescent="0.2">
      <c r="A117" s="811"/>
      <c r="B117" s="972" t="s">
        <v>1992</v>
      </c>
      <c r="C117" s="965" t="s">
        <v>2063</v>
      </c>
      <c r="D117" s="965">
        <v>45386</v>
      </c>
      <c r="E117" s="807">
        <f t="shared" ref="E117:E119" si="33">D117+1</f>
        <v>45387</v>
      </c>
      <c r="F117" s="807">
        <f t="shared" ref="F117:F121" si="34">D117+6</f>
        <v>45392</v>
      </c>
      <c r="G117" s="763">
        <v>45382</v>
      </c>
      <c r="H117" s="193"/>
    </row>
    <row r="118" spans="1:8" s="14" customFormat="1" ht="27" hidden="1" customHeight="1" x14ac:dyDescent="0.2">
      <c r="A118" s="811"/>
      <c r="B118" s="972" t="s">
        <v>1532</v>
      </c>
      <c r="C118" s="965" t="s">
        <v>2064</v>
      </c>
      <c r="D118" s="965">
        <v>45389</v>
      </c>
      <c r="E118" s="807">
        <f t="shared" si="33"/>
        <v>45390</v>
      </c>
      <c r="F118" s="807">
        <f t="shared" si="34"/>
        <v>45395</v>
      </c>
      <c r="G118" s="763">
        <v>45389</v>
      </c>
      <c r="H118" s="193"/>
    </row>
    <row r="119" spans="1:8" s="14" customFormat="1" ht="27" hidden="1" customHeight="1" x14ac:dyDescent="0.2">
      <c r="A119" s="811" t="s">
        <v>1509</v>
      </c>
      <c r="B119" s="925" t="s">
        <v>368</v>
      </c>
      <c r="C119" s="965" t="s">
        <v>2065</v>
      </c>
      <c r="D119" s="965">
        <v>45396</v>
      </c>
      <c r="E119" s="859">
        <f t="shared" si="33"/>
        <v>45397</v>
      </c>
      <c r="F119" s="859">
        <f t="shared" si="34"/>
        <v>45402</v>
      </c>
      <c r="G119" s="763">
        <v>45396</v>
      </c>
      <c r="H119" s="193"/>
    </row>
    <row r="120" spans="1:8" s="14" customFormat="1" ht="27" hidden="1" customHeight="1" x14ac:dyDescent="0.2">
      <c r="A120" s="811"/>
      <c r="B120" s="972" t="s">
        <v>1509</v>
      </c>
      <c r="C120" s="965" t="s">
        <v>2066</v>
      </c>
      <c r="D120" s="965">
        <v>45412</v>
      </c>
      <c r="E120" s="1139" t="s">
        <v>344</v>
      </c>
      <c r="F120" s="1140"/>
      <c r="G120" s="763">
        <f t="shared" ref="G120:G138" si="35">G119+7</f>
        <v>45403</v>
      </c>
      <c r="H120" s="193"/>
    </row>
    <row r="121" spans="1:8" s="14" customFormat="1" ht="20.100000000000001" hidden="1" customHeight="1" x14ac:dyDescent="0.2">
      <c r="A121" s="811" t="s">
        <v>2067</v>
      </c>
      <c r="B121" s="972" t="s">
        <v>2060</v>
      </c>
      <c r="C121" s="965" t="s">
        <v>2068</v>
      </c>
      <c r="D121" s="965">
        <v>45421</v>
      </c>
      <c r="E121" s="807">
        <v>45419</v>
      </c>
      <c r="F121" s="807">
        <f t="shared" si="34"/>
        <v>45427</v>
      </c>
      <c r="G121" s="763">
        <f t="shared" si="35"/>
        <v>45410</v>
      </c>
      <c r="H121" s="193"/>
    </row>
    <row r="122" spans="1:8" s="14" customFormat="1" ht="20.100000000000001" hidden="1" customHeight="1" x14ac:dyDescent="0.2">
      <c r="A122" s="811"/>
      <c r="B122" s="972" t="s">
        <v>1686</v>
      </c>
      <c r="C122" s="965" t="s">
        <v>2069</v>
      </c>
      <c r="D122" s="965">
        <v>45426</v>
      </c>
      <c r="E122" s="807">
        <f t="shared" ref="E122:E126" si="36">D122+1</f>
        <v>45427</v>
      </c>
      <c r="F122" s="807">
        <f t="shared" ref="F122:F125" si="37">D122+6</f>
        <v>45432</v>
      </c>
      <c r="G122" s="763">
        <f t="shared" si="35"/>
        <v>45417</v>
      </c>
      <c r="H122" s="193"/>
    </row>
    <row r="123" spans="1:8" s="14" customFormat="1" ht="20.100000000000001" hidden="1" customHeight="1" x14ac:dyDescent="0.2">
      <c r="A123" s="811" t="s">
        <v>1992</v>
      </c>
      <c r="B123" s="886" t="s">
        <v>344</v>
      </c>
      <c r="C123" s="965" t="s">
        <v>2070</v>
      </c>
      <c r="D123" s="805">
        <v>45435</v>
      </c>
      <c r="E123" s="804" t="s">
        <v>344</v>
      </c>
      <c r="F123" s="859">
        <f t="shared" si="37"/>
        <v>45441</v>
      </c>
      <c r="G123" s="763">
        <f t="shared" si="35"/>
        <v>45424</v>
      </c>
      <c r="H123" s="193"/>
    </row>
    <row r="124" spans="1:8" s="14" customFormat="1" ht="20.100000000000001" hidden="1" customHeight="1" x14ac:dyDescent="0.2">
      <c r="A124" s="811"/>
      <c r="B124" s="965" t="s">
        <v>1532</v>
      </c>
      <c r="C124" s="965" t="s">
        <v>2071</v>
      </c>
      <c r="D124" s="965">
        <v>45443</v>
      </c>
      <c r="E124" s="807">
        <f t="shared" si="36"/>
        <v>45444</v>
      </c>
      <c r="F124" s="807">
        <f t="shared" si="37"/>
        <v>45449</v>
      </c>
      <c r="G124" s="763">
        <f t="shared" si="35"/>
        <v>45431</v>
      </c>
      <c r="H124" s="193"/>
    </row>
    <row r="125" spans="1:8" s="14" customFormat="1" ht="20.100000000000001" hidden="1" customHeight="1" x14ac:dyDescent="0.2">
      <c r="A125" s="811" t="s">
        <v>1509</v>
      </c>
      <c r="B125" s="1042" t="s">
        <v>2072</v>
      </c>
      <c r="C125" s="965" t="s">
        <v>2073</v>
      </c>
      <c r="D125" s="965">
        <v>45445</v>
      </c>
      <c r="E125" s="807">
        <f t="shared" si="36"/>
        <v>45446</v>
      </c>
      <c r="F125" s="807">
        <f t="shared" si="37"/>
        <v>45451</v>
      </c>
      <c r="G125" s="763">
        <f t="shared" si="35"/>
        <v>45438</v>
      </c>
      <c r="H125" s="193"/>
    </row>
    <row r="126" spans="1:8" s="14" customFormat="1" ht="20.100000000000001" hidden="1" customHeight="1" x14ac:dyDescent="0.2">
      <c r="A126" s="811"/>
      <c r="B126" s="965" t="s">
        <v>2060</v>
      </c>
      <c r="C126" s="965" t="s">
        <v>2074</v>
      </c>
      <c r="D126" s="965">
        <v>45464</v>
      </c>
      <c r="E126" s="807">
        <f t="shared" si="36"/>
        <v>45465</v>
      </c>
      <c r="F126" s="886" t="s">
        <v>344</v>
      </c>
      <c r="G126" s="763">
        <f t="shared" si="35"/>
        <v>45445</v>
      </c>
      <c r="H126" s="193"/>
    </row>
    <row r="127" spans="1:8" s="14" customFormat="1" ht="20.100000000000001" hidden="1" customHeight="1" x14ac:dyDescent="0.2">
      <c r="A127" s="811" t="s">
        <v>1686</v>
      </c>
      <c r="B127" s="886" t="s">
        <v>368</v>
      </c>
      <c r="C127" s="965" t="s">
        <v>2075</v>
      </c>
      <c r="D127" s="805">
        <v>45452</v>
      </c>
      <c r="E127" s="859">
        <f t="shared" ref="E127:E132" si="38">D127+1</f>
        <v>45453</v>
      </c>
      <c r="F127" s="859">
        <f t="shared" ref="F127:F132" si="39">D127+6</f>
        <v>45458</v>
      </c>
      <c r="G127" s="763">
        <f t="shared" si="35"/>
        <v>45452</v>
      </c>
      <c r="H127" s="193"/>
    </row>
    <row r="128" spans="1:8" s="14" customFormat="1" ht="20.100000000000001" hidden="1" customHeight="1" x14ac:dyDescent="0.2">
      <c r="A128" s="880" t="s">
        <v>1992</v>
      </c>
      <c r="B128" s="965" t="s">
        <v>1686</v>
      </c>
      <c r="C128" s="965" t="s">
        <v>2076</v>
      </c>
      <c r="D128" s="965">
        <v>45469</v>
      </c>
      <c r="E128" s="807">
        <f t="shared" si="38"/>
        <v>45470</v>
      </c>
      <c r="F128" s="886" t="s">
        <v>344</v>
      </c>
      <c r="G128" s="763">
        <f t="shared" si="35"/>
        <v>45459</v>
      </c>
      <c r="H128" s="193"/>
    </row>
    <row r="129" spans="1:8" s="14" customFormat="1" ht="20.100000000000001" hidden="1" customHeight="1" x14ac:dyDescent="0.2">
      <c r="A129" s="880" t="s">
        <v>2077</v>
      </c>
      <c r="B129" s="965" t="s">
        <v>2006</v>
      </c>
      <c r="C129" s="965" t="s">
        <v>2078</v>
      </c>
      <c r="D129" s="965">
        <v>45478</v>
      </c>
      <c r="E129" s="807">
        <f t="shared" si="38"/>
        <v>45479</v>
      </c>
      <c r="F129" s="886" t="s">
        <v>344</v>
      </c>
      <c r="G129" s="763">
        <f t="shared" si="35"/>
        <v>45466</v>
      </c>
      <c r="H129" s="193"/>
    </row>
    <row r="130" spans="1:8" s="14" customFormat="1" ht="20.100000000000001" hidden="1" customHeight="1" x14ac:dyDescent="0.2">
      <c r="A130" s="847" t="s">
        <v>1509</v>
      </c>
      <c r="B130" s="965" t="s">
        <v>1532</v>
      </c>
      <c r="C130" s="965" t="s">
        <v>2079</v>
      </c>
      <c r="D130" s="965">
        <v>45485</v>
      </c>
      <c r="E130" s="807">
        <f t="shared" si="38"/>
        <v>45486</v>
      </c>
      <c r="F130" s="886" t="s">
        <v>344</v>
      </c>
      <c r="G130" s="763">
        <f t="shared" si="35"/>
        <v>45473</v>
      </c>
      <c r="H130" s="193"/>
    </row>
    <row r="131" spans="1:8" s="14" customFormat="1" ht="20.100000000000001" hidden="1" customHeight="1" x14ac:dyDescent="0.2">
      <c r="A131" s="880" t="s">
        <v>1621</v>
      </c>
      <c r="B131" s="965" t="s">
        <v>2072</v>
      </c>
      <c r="C131" s="965" t="s">
        <v>2080</v>
      </c>
      <c r="D131" s="965">
        <v>45483</v>
      </c>
      <c r="E131" s="807">
        <f t="shared" si="38"/>
        <v>45484</v>
      </c>
      <c r="F131" s="807">
        <f t="shared" si="39"/>
        <v>45489</v>
      </c>
      <c r="G131" s="763">
        <f t="shared" si="35"/>
        <v>45480</v>
      </c>
      <c r="H131" s="193"/>
    </row>
    <row r="132" spans="1:8" s="14" customFormat="1" ht="20.100000000000001" hidden="1" customHeight="1" x14ac:dyDescent="0.2">
      <c r="A132" s="811"/>
      <c r="B132" s="965" t="s">
        <v>2060</v>
      </c>
      <c r="C132" s="965" t="s">
        <v>2081</v>
      </c>
      <c r="D132" s="965">
        <v>45491</v>
      </c>
      <c r="E132" s="807">
        <f t="shared" si="38"/>
        <v>45492</v>
      </c>
      <c r="F132" s="807">
        <f t="shared" si="39"/>
        <v>45497</v>
      </c>
      <c r="G132" s="763">
        <f t="shared" si="35"/>
        <v>45487</v>
      </c>
      <c r="H132" s="193"/>
    </row>
    <row r="133" spans="1:8" s="14" customFormat="1" ht="20.100000000000001" hidden="1" customHeight="1" x14ac:dyDescent="0.2">
      <c r="A133" s="880"/>
      <c r="B133" s="965" t="s">
        <v>1686</v>
      </c>
      <c r="C133" s="965" t="s">
        <v>2082</v>
      </c>
      <c r="D133" s="886" t="s">
        <v>344</v>
      </c>
      <c r="E133" s="859" t="e">
        <f t="shared" ref="E133:E141" si="40">D133+1</f>
        <v>#VALUE!</v>
      </c>
      <c r="F133" s="859" t="e">
        <f t="shared" ref="F133" si="41">D133+6</f>
        <v>#VALUE!</v>
      </c>
      <c r="G133" s="763">
        <f t="shared" si="35"/>
        <v>45494</v>
      </c>
      <c r="H133" s="193"/>
    </row>
    <row r="134" spans="1:8" s="14" customFormat="1" ht="20.100000000000001" hidden="1" customHeight="1" x14ac:dyDescent="0.2">
      <c r="A134" s="880"/>
      <c r="B134" s="965" t="s">
        <v>2006</v>
      </c>
      <c r="C134" s="965" t="s">
        <v>2083</v>
      </c>
      <c r="D134" s="886" t="s">
        <v>344</v>
      </c>
      <c r="E134" s="859" t="e">
        <f t="shared" si="40"/>
        <v>#VALUE!</v>
      </c>
      <c r="F134" s="804" t="s">
        <v>344</v>
      </c>
      <c r="G134" s="763">
        <f t="shared" si="35"/>
        <v>45501</v>
      </c>
      <c r="H134" s="193"/>
    </row>
    <row r="135" spans="1:8" s="14" customFormat="1" ht="20.100000000000001" hidden="1" customHeight="1" x14ac:dyDescent="0.2">
      <c r="A135" s="847" t="s">
        <v>1509</v>
      </c>
      <c r="B135" s="965" t="s">
        <v>1532</v>
      </c>
      <c r="C135" s="965" t="s">
        <v>2084</v>
      </c>
      <c r="D135" s="965">
        <v>45519</v>
      </c>
      <c r="E135" s="886" t="s">
        <v>344</v>
      </c>
      <c r="F135" s="886" t="s">
        <v>344</v>
      </c>
      <c r="G135" s="763">
        <f t="shared" si="35"/>
        <v>45508</v>
      </c>
      <c r="H135" s="193"/>
    </row>
    <row r="136" spans="1:8" s="14" customFormat="1" ht="20.100000000000001" hidden="1" customHeight="1" x14ac:dyDescent="0.2">
      <c r="A136" s="880" t="s">
        <v>1621</v>
      </c>
      <c r="B136" s="965" t="s">
        <v>2072</v>
      </c>
      <c r="C136" s="965" t="s">
        <v>2085</v>
      </c>
      <c r="D136" s="965">
        <v>45531</v>
      </c>
      <c r="E136" s="886" t="s">
        <v>344</v>
      </c>
      <c r="F136" s="886" t="s">
        <v>344</v>
      </c>
      <c r="G136" s="763">
        <f t="shared" si="35"/>
        <v>45515</v>
      </c>
      <c r="H136" s="193"/>
    </row>
    <row r="137" spans="1:8" s="14" customFormat="1" ht="20.100000000000001" hidden="1" customHeight="1" x14ac:dyDescent="0.2">
      <c r="A137" s="811"/>
      <c r="B137" s="965" t="s">
        <v>2060</v>
      </c>
      <c r="C137" s="965" t="s">
        <v>2086</v>
      </c>
      <c r="D137" s="965">
        <v>45532</v>
      </c>
      <c r="E137" s="807">
        <f t="shared" si="40"/>
        <v>45533</v>
      </c>
      <c r="F137" s="807">
        <v>45543</v>
      </c>
      <c r="G137" s="763">
        <f t="shared" si="35"/>
        <v>45522</v>
      </c>
      <c r="H137" s="193"/>
    </row>
    <row r="138" spans="1:8" s="14" customFormat="1" ht="20.100000000000001" hidden="1" customHeight="1" x14ac:dyDescent="0.2">
      <c r="A138" s="811" t="s">
        <v>2087</v>
      </c>
      <c r="B138" s="965" t="s">
        <v>1678</v>
      </c>
      <c r="C138" s="965" t="s">
        <v>2088</v>
      </c>
      <c r="D138" s="965">
        <v>45536</v>
      </c>
      <c r="E138" s="886" t="s">
        <v>344</v>
      </c>
      <c r="F138" s="886" t="s">
        <v>344</v>
      </c>
      <c r="G138" s="763">
        <f t="shared" si="35"/>
        <v>45529</v>
      </c>
      <c r="H138" s="193"/>
    </row>
    <row r="139" spans="1:8" s="14" customFormat="1" ht="20.100000000000001" hidden="1" customHeight="1" x14ac:dyDescent="0.2">
      <c r="A139" s="811" t="s">
        <v>2089</v>
      </c>
      <c r="B139" s="965" t="s">
        <v>2006</v>
      </c>
      <c r="C139" s="965" t="s">
        <v>2090</v>
      </c>
      <c r="D139" s="965">
        <v>45538</v>
      </c>
      <c r="E139" s="807">
        <f t="shared" si="40"/>
        <v>45539</v>
      </c>
      <c r="F139" s="807">
        <v>45545</v>
      </c>
      <c r="H139" s="763">
        <f>G138+7</f>
        <v>45536</v>
      </c>
    </row>
    <row r="140" spans="1:8" s="14" customFormat="1" ht="20.100000000000001" hidden="1" customHeight="1" x14ac:dyDescent="0.2">
      <c r="A140" s="811"/>
      <c r="B140" s="965" t="s">
        <v>1532</v>
      </c>
      <c r="C140" s="965" t="s">
        <v>2091</v>
      </c>
      <c r="D140" s="965">
        <v>45546</v>
      </c>
      <c r="E140" s="807">
        <f t="shared" si="40"/>
        <v>45547</v>
      </c>
      <c r="F140" s="807">
        <v>45553</v>
      </c>
      <c r="H140" s="763">
        <f>H139+7</f>
        <v>45543</v>
      </c>
    </row>
    <row r="141" spans="1:8" s="14" customFormat="1" ht="20.100000000000001" hidden="1" customHeight="1" x14ac:dyDescent="0.2">
      <c r="A141" s="811"/>
      <c r="B141" s="965" t="s">
        <v>1998</v>
      </c>
      <c r="C141" s="965" t="s">
        <v>2092</v>
      </c>
      <c r="D141" s="965">
        <v>45564</v>
      </c>
      <c r="E141" s="807">
        <f t="shared" si="40"/>
        <v>45565</v>
      </c>
      <c r="F141" s="886" t="s">
        <v>344</v>
      </c>
      <c r="H141" s="763">
        <f>H140+7</f>
        <v>45550</v>
      </c>
    </row>
    <row r="142" spans="1:8" s="14" customFormat="1" ht="20.100000000000001" hidden="1" customHeight="1" x14ac:dyDescent="0.2">
      <c r="A142" s="811"/>
      <c r="B142" s="965" t="s">
        <v>2093</v>
      </c>
      <c r="C142" s="965" t="s">
        <v>2094</v>
      </c>
      <c r="D142" s="965">
        <v>45558</v>
      </c>
      <c r="E142" s="886" t="s">
        <v>344</v>
      </c>
      <c r="F142" s="807">
        <f>D142+6</f>
        <v>45564</v>
      </c>
      <c r="H142" s="763">
        <f>H141+7</f>
        <v>45557</v>
      </c>
    </row>
    <row r="143" spans="1:8" s="14" customFormat="1" ht="20.100000000000001" hidden="1" customHeight="1" x14ac:dyDescent="0.2">
      <c r="A143" s="811" t="s">
        <v>1686</v>
      </c>
      <c r="B143" s="965" t="s">
        <v>1998</v>
      </c>
      <c r="C143" s="965" t="s">
        <v>2095</v>
      </c>
      <c r="D143" s="965">
        <v>45572</v>
      </c>
      <c r="E143" s="886" t="s">
        <v>344</v>
      </c>
      <c r="F143" s="886" t="s">
        <v>344</v>
      </c>
      <c r="H143" s="763">
        <f>H142+7</f>
        <v>45564</v>
      </c>
    </row>
    <row r="144" spans="1:8" s="14" customFormat="1" ht="20.100000000000001" hidden="1" customHeight="1" x14ac:dyDescent="0.2">
      <c r="A144" s="811" t="s">
        <v>2006</v>
      </c>
      <c r="B144" s="965" t="s">
        <v>2006</v>
      </c>
      <c r="C144" s="965" t="s">
        <v>2096</v>
      </c>
      <c r="D144" s="965">
        <v>45568</v>
      </c>
      <c r="E144" s="807">
        <f t="shared" ref="E144:E147" si="42">D144+1</f>
        <v>45569</v>
      </c>
      <c r="F144" s="807">
        <f t="shared" ref="F144:F147" si="43">D144+6</f>
        <v>45574</v>
      </c>
      <c r="H144" s="763">
        <f>H143+7</f>
        <v>45571</v>
      </c>
    </row>
    <row r="145" spans="1:10" s="14" customFormat="1" ht="20.100000000000001" hidden="1" customHeight="1" x14ac:dyDescent="0.2">
      <c r="A145" s="811" t="s">
        <v>2060</v>
      </c>
      <c r="B145" s="965" t="s">
        <v>2097</v>
      </c>
      <c r="C145" s="965" t="s">
        <v>2098</v>
      </c>
      <c r="D145" s="965">
        <v>45583</v>
      </c>
      <c r="E145" s="886" t="s">
        <v>344</v>
      </c>
      <c r="F145" s="807">
        <f t="shared" si="43"/>
        <v>45589</v>
      </c>
      <c r="H145" s="763">
        <v>45576</v>
      </c>
    </row>
    <row r="146" spans="1:10" s="14" customFormat="1" ht="20.100000000000001" hidden="1" customHeight="1" x14ac:dyDescent="0.2">
      <c r="A146" s="811" t="s">
        <v>1532</v>
      </c>
      <c r="B146" s="965" t="s">
        <v>1907</v>
      </c>
      <c r="C146" s="965" t="s">
        <v>2099</v>
      </c>
      <c r="D146" s="965">
        <v>45585</v>
      </c>
      <c r="E146" s="886" t="s">
        <v>344</v>
      </c>
      <c r="F146" s="807">
        <f t="shared" si="43"/>
        <v>45591</v>
      </c>
      <c r="H146" s="763">
        <f>H145+7</f>
        <v>45583</v>
      </c>
    </row>
    <row r="147" spans="1:10" s="14" customFormat="1" ht="20.100000000000001" hidden="1" customHeight="1" x14ac:dyDescent="0.2">
      <c r="A147" s="811" t="s">
        <v>2100</v>
      </c>
      <c r="B147" s="965" t="s">
        <v>2041</v>
      </c>
      <c r="C147" s="965" t="s">
        <v>2101</v>
      </c>
      <c r="D147" s="965">
        <v>45590</v>
      </c>
      <c r="E147" s="807">
        <f t="shared" si="42"/>
        <v>45591</v>
      </c>
      <c r="F147" s="807">
        <f t="shared" si="43"/>
        <v>45596</v>
      </c>
      <c r="H147" s="763">
        <f>H146+7</f>
        <v>45590</v>
      </c>
    </row>
    <row r="148" spans="1:10" s="14" customFormat="1" ht="20.100000000000001" hidden="1" customHeight="1" x14ac:dyDescent="0.2">
      <c r="A148" s="811" t="s">
        <v>1532</v>
      </c>
      <c r="B148" s="965" t="s">
        <v>588</v>
      </c>
      <c r="C148" s="965" t="s">
        <v>2102</v>
      </c>
      <c r="D148" s="965">
        <v>45595</v>
      </c>
      <c r="E148" s="807">
        <f t="shared" ref="E148:E151" si="44">D148+1</f>
        <v>45596</v>
      </c>
      <c r="F148" s="763">
        <f>D148+6</f>
        <v>45601</v>
      </c>
      <c r="H148" s="763">
        <f>H147+7</f>
        <v>45597</v>
      </c>
    </row>
    <row r="149" spans="1:10" s="14" customFormat="1" ht="20.100000000000001" hidden="1" customHeight="1" x14ac:dyDescent="0.2">
      <c r="A149" s="811" t="s">
        <v>2103</v>
      </c>
      <c r="B149" s="965" t="s">
        <v>2104</v>
      </c>
      <c r="C149" s="1042" t="s">
        <v>2105</v>
      </c>
      <c r="D149" s="965">
        <v>45604</v>
      </c>
      <c r="E149" s="807">
        <f t="shared" si="44"/>
        <v>45605</v>
      </c>
      <c r="F149" s="763">
        <f>D149+6</f>
        <v>45610</v>
      </c>
      <c r="H149" s="763">
        <f t="shared" ref="H149" si="45">H148+7</f>
        <v>45604</v>
      </c>
    </row>
    <row r="150" spans="1:10" s="14" customFormat="1" ht="20.100000000000001" hidden="1" customHeight="1" x14ac:dyDescent="0.2">
      <c r="A150" s="811"/>
      <c r="B150" s="965" t="s">
        <v>2006</v>
      </c>
      <c r="C150" s="965" t="s">
        <v>2106</v>
      </c>
      <c r="D150" s="965">
        <v>45612</v>
      </c>
      <c r="E150" s="807">
        <f>D150+2</f>
        <v>45614</v>
      </c>
      <c r="F150" s="807">
        <f t="shared" ref="F150:F151" si="46">D150+6</f>
        <v>45618</v>
      </c>
      <c r="H150" s="763">
        <f t="shared" ref="H150" si="47">H149+7</f>
        <v>45611</v>
      </c>
    </row>
    <row r="151" spans="1:10" s="14" customFormat="1" ht="20.100000000000001" hidden="1" customHeight="1" x14ac:dyDescent="0.2">
      <c r="A151" s="811" t="s">
        <v>2097</v>
      </c>
      <c r="B151" s="1042" t="s">
        <v>368</v>
      </c>
      <c r="C151" s="965" t="s">
        <v>2107</v>
      </c>
      <c r="D151" s="805">
        <v>45617</v>
      </c>
      <c r="E151" s="859">
        <f t="shared" si="44"/>
        <v>45618</v>
      </c>
      <c r="F151" s="859">
        <f t="shared" si="46"/>
        <v>45623</v>
      </c>
      <c r="H151" s="763">
        <f t="shared" ref="H151" si="48">H150+7</f>
        <v>45618</v>
      </c>
    </row>
    <row r="152" spans="1:10" s="14" customFormat="1" ht="20.100000000000001" hidden="1" customHeight="1" x14ac:dyDescent="0.2">
      <c r="A152" s="811"/>
      <c r="B152" s="965" t="s">
        <v>1907</v>
      </c>
      <c r="C152" s="965" t="s">
        <v>2108</v>
      </c>
      <c r="D152" s="965">
        <v>45625</v>
      </c>
      <c r="E152" s="807">
        <f>D152+2</f>
        <v>45627</v>
      </c>
      <c r="F152" s="886" t="s">
        <v>344</v>
      </c>
      <c r="H152" s="763">
        <f t="shared" ref="H152:H153" si="49">H151+7</f>
        <v>45625</v>
      </c>
    </row>
    <row r="153" spans="1:10" s="14" customFormat="1" ht="20.100000000000001" hidden="1" customHeight="1" x14ac:dyDescent="0.2">
      <c r="A153" s="811"/>
      <c r="B153" s="965" t="s">
        <v>586</v>
      </c>
      <c r="C153" s="965" t="s">
        <v>2109</v>
      </c>
      <c r="D153" s="965">
        <v>45639</v>
      </c>
      <c r="E153" s="807">
        <f t="shared" ref="E153:E156" si="50">D153+2</f>
        <v>45641</v>
      </c>
      <c r="F153" s="807">
        <f t="shared" ref="F153" si="51">D153+6</f>
        <v>45645</v>
      </c>
      <c r="H153" s="763">
        <f t="shared" si="49"/>
        <v>45632</v>
      </c>
    </row>
    <row r="154" spans="1:10" s="14" customFormat="1" ht="20.100000000000001" hidden="1" customHeight="1" x14ac:dyDescent="0.2">
      <c r="A154" s="811"/>
      <c r="B154" s="965" t="s">
        <v>588</v>
      </c>
      <c r="C154" s="965" t="s">
        <v>2110</v>
      </c>
      <c r="D154" s="965">
        <v>45648</v>
      </c>
      <c r="E154" s="807">
        <f t="shared" si="50"/>
        <v>45650</v>
      </c>
      <c r="F154" s="886" t="s">
        <v>344</v>
      </c>
      <c r="H154" s="763">
        <f>H153+7</f>
        <v>45639</v>
      </c>
    </row>
    <row r="155" spans="1:10" s="14" customFormat="1" ht="20.100000000000001" hidden="1" customHeight="1" x14ac:dyDescent="0.2">
      <c r="A155" s="811"/>
      <c r="B155" s="965" t="s">
        <v>2041</v>
      </c>
      <c r="C155" s="965" t="s">
        <v>2111</v>
      </c>
      <c r="D155" s="965">
        <v>45649</v>
      </c>
      <c r="E155" s="807">
        <f t="shared" si="50"/>
        <v>45651</v>
      </c>
      <c r="F155" s="886" t="s">
        <v>344</v>
      </c>
      <c r="H155" s="763">
        <f t="shared" ref="H155:H157" si="52">H154+7</f>
        <v>45646</v>
      </c>
    </row>
    <row r="156" spans="1:10" s="14" customFormat="1" ht="20.100000000000001" hidden="1" customHeight="1" x14ac:dyDescent="0.2">
      <c r="A156" s="811"/>
      <c r="B156" s="965" t="s">
        <v>2006</v>
      </c>
      <c r="C156" s="965" t="s">
        <v>2112</v>
      </c>
      <c r="D156" s="965">
        <v>45651</v>
      </c>
      <c r="E156" s="807">
        <f t="shared" si="50"/>
        <v>45653</v>
      </c>
      <c r="F156" s="886" t="s">
        <v>344</v>
      </c>
      <c r="H156" s="763">
        <f t="shared" si="52"/>
        <v>45653</v>
      </c>
    </row>
    <row r="157" spans="1:10" s="14" customFormat="1" ht="20.100000000000001" hidden="1" customHeight="1" x14ac:dyDescent="0.2">
      <c r="A157" s="811" t="s">
        <v>1907</v>
      </c>
      <c r="B157" s="965" t="s">
        <v>1907</v>
      </c>
      <c r="C157" s="965" t="s">
        <v>2113</v>
      </c>
      <c r="D157" s="965">
        <v>45660</v>
      </c>
      <c r="E157" s="807">
        <f t="shared" ref="E157" si="53">D157+2</f>
        <v>45662</v>
      </c>
      <c r="F157" s="886" t="s">
        <v>344</v>
      </c>
      <c r="H157" s="763">
        <f t="shared" si="52"/>
        <v>45660</v>
      </c>
    </row>
    <row r="158" spans="1:10" s="14" customFormat="1" ht="20.100000000000001" customHeight="1" x14ac:dyDescent="0.2">
      <c r="A158" s="811"/>
      <c r="B158" s="769"/>
      <c r="C158" s="769"/>
      <c r="D158" s="769"/>
      <c r="E158" s="769"/>
      <c r="F158" s="769"/>
      <c r="G158" s="769"/>
      <c r="H158" s="769"/>
      <c r="I158" s="331"/>
      <c r="J158" s="769"/>
    </row>
    <row r="159" spans="1:10" s="14" customFormat="1" ht="27" customHeight="1" x14ac:dyDescent="0.2">
      <c r="A159" s="811"/>
      <c r="B159" s="1135" t="s">
        <v>2055</v>
      </c>
      <c r="C159" s="1136"/>
      <c r="D159" s="1137" t="s">
        <v>306</v>
      </c>
      <c r="E159" s="950" t="s">
        <v>2114</v>
      </c>
      <c r="F159" s="950" t="s">
        <v>2115</v>
      </c>
      <c r="H159" s="887"/>
    </row>
    <row r="160" spans="1:10" s="14" customFormat="1" ht="16.5" customHeight="1" x14ac:dyDescent="0.2">
      <c r="A160" s="811"/>
      <c r="B160" s="953" t="s">
        <v>310</v>
      </c>
      <c r="C160" s="953" t="s">
        <v>311</v>
      </c>
      <c r="D160" s="1138"/>
      <c r="E160" s="961" t="s">
        <v>142</v>
      </c>
      <c r="F160" s="961" t="s">
        <v>210</v>
      </c>
      <c r="H160" s="1067" t="s">
        <v>312</v>
      </c>
      <c r="I160" s="995" t="s">
        <v>313</v>
      </c>
    </row>
    <row r="161" spans="1:8" s="14" customFormat="1" ht="27" hidden="1" customHeight="1" x14ac:dyDescent="0.2">
      <c r="A161" s="811"/>
      <c r="B161" s="826" t="s">
        <v>1282</v>
      </c>
      <c r="C161" s="622" t="s">
        <v>2116</v>
      </c>
      <c r="D161" s="807">
        <v>45306</v>
      </c>
      <c r="E161" s="808">
        <f t="shared" ref="E161:E169" si="54">D161+1</f>
        <v>45307</v>
      </c>
      <c r="F161" s="807">
        <f t="shared" ref="F161:F169" si="55">D161+6</f>
        <v>45312</v>
      </c>
      <c r="G161" s="868" t="e">
        <f>#REF!+7</f>
        <v>#REF!</v>
      </c>
      <c r="H161" s="193"/>
    </row>
    <row r="162" spans="1:8" s="14" customFormat="1" ht="27" hidden="1" customHeight="1" x14ac:dyDescent="0.2">
      <c r="A162" s="811" t="s">
        <v>2117</v>
      </c>
      <c r="B162" s="826" t="s">
        <v>1686</v>
      </c>
      <c r="C162" s="622" t="s">
        <v>2118</v>
      </c>
      <c r="D162" s="807">
        <v>45310</v>
      </c>
      <c r="E162" s="808">
        <f t="shared" si="54"/>
        <v>45311</v>
      </c>
      <c r="F162" s="808">
        <f t="shared" si="55"/>
        <v>45316</v>
      </c>
      <c r="G162" s="868" t="e">
        <f t="shared" ref="G162:G164" si="56">G161+7</f>
        <v>#REF!</v>
      </c>
      <c r="H162" s="193"/>
    </row>
    <row r="163" spans="1:8" s="14" customFormat="1" ht="27" hidden="1" customHeight="1" x14ac:dyDescent="0.2">
      <c r="A163" s="811"/>
      <c r="B163" s="826" t="s">
        <v>1992</v>
      </c>
      <c r="C163" s="622" t="s">
        <v>2119</v>
      </c>
      <c r="D163" s="807">
        <v>45318</v>
      </c>
      <c r="E163" s="807">
        <f t="shared" si="54"/>
        <v>45319</v>
      </c>
      <c r="F163" s="807">
        <f t="shared" si="55"/>
        <v>45324</v>
      </c>
      <c r="G163" s="868" t="e">
        <f t="shared" si="56"/>
        <v>#REF!</v>
      </c>
      <c r="H163" s="193"/>
    </row>
    <row r="164" spans="1:8" s="14" customFormat="1" ht="27" hidden="1" customHeight="1" x14ac:dyDescent="0.2">
      <c r="A164" s="811"/>
      <c r="B164" s="826" t="s">
        <v>1532</v>
      </c>
      <c r="C164" s="622" t="s">
        <v>2120</v>
      </c>
      <c r="D164" s="807">
        <v>45322</v>
      </c>
      <c r="E164" s="807">
        <f t="shared" si="54"/>
        <v>45323</v>
      </c>
      <c r="F164" s="807">
        <f t="shared" si="55"/>
        <v>45328</v>
      </c>
      <c r="G164" s="868" t="e">
        <f t="shared" si="56"/>
        <v>#REF!</v>
      </c>
      <c r="H164" s="193"/>
    </row>
    <row r="165" spans="1:8" s="14" customFormat="1" ht="27" hidden="1" customHeight="1" x14ac:dyDescent="0.2">
      <c r="A165" s="811"/>
      <c r="B165" s="826" t="s">
        <v>1509</v>
      </c>
      <c r="C165" s="622" t="s">
        <v>2121</v>
      </c>
      <c r="D165" s="807">
        <v>45330</v>
      </c>
      <c r="E165" s="807">
        <f t="shared" si="54"/>
        <v>45331</v>
      </c>
      <c r="F165" s="807">
        <f t="shared" si="55"/>
        <v>45336</v>
      </c>
      <c r="G165" s="868">
        <v>45326</v>
      </c>
      <c r="H165" s="193"/>
    </row>
    <row r="166" spans="1:8" s="14" customFormat="1" ht="27" hidden="1" customHeight="1" x14ac:dyDescent="0.2">
      <c r="A166" s="811" t="s">
        <v>2122</v>
      </c>
      <c r="B166" s="826" t="s">
        <v>1282</v>
      </c>
      <c r="C166" s="622" t="s">
        <v>2123</v>
      </c>
      <c r="D166" s="859">
        <v>45335</v>
      </c>
      <c r="E166" s="859">
        <f t="shared" si="54"/>
        <v>45336</v>
      </c>
      <c r="F166" s="859">
        <f t="shared" si="55"/>
        <v>45341</v>
      </c>
      <c r="G166" s="868">
        <v>45333</v>
      </c>
      <c r="H166" s="193"/>
    </row>
    <row r="167" spans="1:8" s="14" customFormat="1" ht="27" hidden="1" customHeight="1" x14ac:dyDescent="0.2">
      <c r="A167" s="811"/>
      <c r="B167" s="826" t="s">
        <v>1686</v>
      </c>
      <c r="C167" s="622" t="s">
        <v>2124</v>
      </c>
      <c r="D167" s="807">
        <v>45345</v>
      </c>
      <c r="E167" s="807">
        <f t="shared" si="54"/>
        <v>45346</v>
      </c>
      <c r="F167" s="807">
        <f t="shared" si="55"/>
        <v>45351</v>
      </c>
      <c r="G167" s="868">
        <v>45340</v>
      </c>
      <c r="H167" s="193"/>
    </row>
    <row r="168" spans="1:8" s="14" customFormat="1" ht="27" hidden="1" customHeight="1" x14ac:dyDescent="0.2">
      <c r="A168" s="811"/>
      <c r="B168" s="826" t="s">
        <v>1992</v>
      </c>
      <c r="C168" s="622" t="s">
        <v>2125</v>
      </c>
      <c r="D168" s="807">
        <v>45348</v>
      </c>
      <c r="E168" s="807">
        <f t="shared" si="54"/>
        <v>45349</v>
      </c>
      <c r="F168" s="807">
        <f t="shared" si="55"/>
        <v>45354</v>
      </c>
      <c r="G168" s="868">
        <v>45347</v>
      </c>
      <c r="H168" s="193"/>
    </row>
    <row r="169" spans="1:8" s="14" customFormat="1" ht="27" hidden="1" customHeight="1" x14ac:dyDescent="0.2">
      <c r="A169" s="811"/>
      <c r="B169" s="826" t="s">
        <v>1532</v>
      </c>
      <c r="C169" s="622" t="s">
        <v>2126</v>
      </c>
      <c r="D169" s="807">
        <v>45359</v>
      </c>
      <c r="E169" s="807">
        <f t="shared" si="54"/>
        <v>45360</v>
      </c>
      <c r="F169" s="807">
        <f t="shared" si="55"/>
        <v>45365</v>
      </c>
      <c r="G169" s="868">
        <v>45354</v>
      </c>
      <c r="H169" s="193"/>
    </row>
    <row r="170" spans="1:8" s="14" customFormat="1" ht="27" hidden="1" customHeight="1" x14ac:dyDescent="0.2">
      <c r="A170" s="811" t="s">
        <v>2057</v>
      </c>
      <c r="B170" s="972" t="s">
        <v>1509</v>
      </c>
      <c r="C170" s="965" t="s">
        <v>2058</v>
      </c>
      <c r="D170" s="965">
        <v>45372</v>
      </c>
      <c r="E170" s="886" t="s">
        <v>344</v>
      </c>
      <c r="F170" s="807">
        <v>45375</v>
      </c>
      <c r="G170" s="763">
        <v>45361</v>
      </c>
      <c r="H170" s="193"/>
    </row>
    <row r="171" spans="1:8" s="14" customFormat="1" ht="27" hidden="1" customHeight="1" x14ac:dyDescent="0.2">
      <c r="A171" s="811" t="s">
        <v>2059</v>
      </c>
      <c r="B171" s="972" t="s">
        <v>2060</v>
      </c>
      <c r="C171" s="965" t="s">
        <v>2061</v>
      </c>
      <c r="D171" s="965">
        <v>45373</v>
      </c>
      <c r="E171" s="886" t="s">
        <v>344</v>
      </c>
      <c r="F171" s="807">
        <f t="shared" ref="F171:F175" si="57">D171+6</f>
        <v>45379</v>
      </c>
      <c r="G171" s="763">
        <v>45368</v>
      </c>
      <c r="H171" s="193"/>
    </row>
    <row r="172" spans="1:8" s="14" customFormat="1" ht="27" hidden="1" customHeight="1" x14ac:dyDescent="0.2">
      <c r="A172" s="811"/>
      <c r="B172" s="972" t="s">
        <v>1686</v>
      </c>
      <c r="C172" s="965" t="s">
        <v>2062</v>
      </c>
      <c r="D172" s="965">
        <v>45382</v>
      </c>
      <c r="E172" s="807">
        <f t="shared" ref="E172:E175" si="58">D172+1</f>
        <v>45383</v>
      </c>
      <c r="F172" s="807">
        <f t="shared" si="57"/>
        <v>45388</v>
      </c>
      <c r="G172" s="763">
        <v>45375</v>
      </c>
      <c r="H172" s="193"/>
    </row>
    <row r="173" spans="1:8" s="14" customFormat="1" ht="27" hidden="1" customHeight="1" x14ac:dyDescent="0.2">
      <c r="A173" s="811"/>
      <c r="B173" s="972" t="s">
        <v>1992</v>
      </c>
      <c r="C173" s="965" t="s">
        <v>2063</v>
      </c>
      <c r="D173" s="965">
        <v>45386</v>
      </c>
      <c r="E173" s="807">
        <f t="shared" si="58"/>
        <v>45387</v>
      </c>
      <c r="F173" s="807">
        <f t="shared" si="57"/>
        <v>45392</v>
      </c>
      <c r="G173" s="763">
        <v>45382</v>
      </c>
      <c r="H173" s="193"/>
    </row>
    <row r="174" spans="1:8" s="14" customFormat="1" ht="27" hidden="1" customHeight="1" x14ac:dyDescent="0.2">
      <c r="A174" s="811"/>
      <c r="B174" s="972" t="s">
        <v>1532</v>
      </c>
      <c r="C174" s="965" t="s">
        <v>2064</v>
      </c>
      <c r="D174" s="965">
        <v>45389</v>
      </c>
      <c r="E174" s="807">
        <f t="shared" si="58"/>
        <v>45390</v>
      </c>
      <c r="F174" s="807">
        <f t="shared" si="57"/>
        <v>45395</v>
      </c>
      <c r="G174" s="763">
        <v>45389</v>
      </c>
      <c r="H174" s="193"/>
    </row>
    <row r="175" spans="1:8" s="14" customFormat="1" ht="27" hidden="1" customHeight="1" x14ac:dyDescent="0.2">
      <c r="A175" s="811" t="s">
        <v>1509</v>
      </c>
      <c r="B175" s="925" t="s">
        <v>368</v>
      </c>
      <c r="C175" s="965" t="s">
        <v>2065</v>
      </c>
      <c r="D175" s="965">
        <v>45396</v>
      </c>
      <c r="E175" s="859">
        <f t="shared" si="58"/>
        <v>45397</v>
      </c>
      <c r="F175" s="859">
        <f t="shared" si="57"/>
        <v>45402</v>
      </c>
      <c r="G175" s="763">
        <v>45396</v>
      </c>
      <c r="H175" s="193"/>
    </row>
    <row r="176" spans="1:8" s="14" customFormat="1" ht="27" hidden="1" customHeight="1" x14ac:dyDescent="0.2">
      <c r="A176" s="811"/>
      <c r="B176" s="972" t="s">
        <v>1509</v>
      </c>
      <c r="C176" s="965" t="s">
        <v>2066</v>
      </c>
      <c r="D176" s="965">
        <v>45412</v>
      </c>
      <c r="E176" s="1139" t="s">
        <v>344</v>
      </c>
      <c r="F176" s="1140"/>
      <c r="G176" s="763">
        <f t="shared" ref="G176:G194" si="59">G175+7</f>
        <v>45403</v>
      </c>
      <c r="H176" s="193"/>
    </row>
    <row r="177" spans="1:8" s="14" customFormat="1" ht="20.100000000000001" hidden="1" customHeight="1" x14ac:dyDescent="0.2">
      <c r="A177" s="811" t="s">
        <v>2067</v>
      </c>
      <c r="B177" s="972" t="s">
        <v>2060</v>
      </c>
      <c r="C177" s="965" t="s">
        <v>2068</v>
      </c>
      <c r="D177" s="965">
        <v>45421</v>
      </c>
      <c r="E177" s="807">
        <v>45419</v>
      </c>
      <c r="F177" s="807">
        <f t="shared" ref="F177:F181" si="60">D177+6</f>
        <v>45427</v>
      </c>
      <c r="G177" s="763">
        <f t="shared" si="59"/>
        <v>45410</v>
      </c>
      <c r="H177" s="193"/>
    </row>
    <row r="178" spans="1:8" s="14" customFormat="1" ht="20.100000000000001" hidden="1" customHeight="1" x14ac:dyDescent="0.2">
      <c r="A178" s="811"/>
      <c r="B178" s="972" t="s">
        <v>1686</v>
      </c>
      <c r="C178" s="965" t="s">
        <v>2069</v>
      </c>
      <c r="D178" s="965">
        <v>45426</v>
      </c>
      <c r="E178" s="807">
        <f t="shared" ref="E178" si="61">D178+1</f>
        <v>45427</v>
      </c>
      <c r="F178" s="807">
        <f t="shared" si="60"/>
        <v>45432</v>
      </c>
      <c r="G178" s="763">
        <f t="shared" si="59"/>
        <v>45417</v>
      </c>
      <c r="H178" s="193"/>
    </row>
    <row r="179" spans="1:8" s="14" customFormat="1" ht="20.100000000000001" hidden="1" customHeight="1" x14ac:dyDescent="0.2">
      <c r="A179" s="811" t="s">
        <v>1992</v>
      </c>
      <c r="B179" s="886" t="s">
        <v>344</v>
      </c>
      <c r="C179" s="965" t="s">
        <v>2070</v>
      </c>
      <c r="D179" s="805">
        <v>45435</v>
      </c>
      <c r="E179" s="804" t="s">
        <v>344</v>
      </c>
      <c r="F179" s="859">
        <f t="shared" si="60"/>
        <v>45441</v>
      </c>
      <c r="G179" s="763">
        <f t="shared" si="59"/>
        <v>45424</v>
      </c>
      <c r="H179" s="193"/>
    </row>
    <row r="180" spans="1:8" s="14" customFormat="1" ht="20.100000000000001" hidden="1" customHeight="1" x14ac:dyDescent="0.2">
      <c r="A180" s="811"/>
      <c r="B180" s="965" t="s">
        <v>1532</v>
      </c>
      <c r="C180" s="965" t="s">
        <v>2071</v>
      </c>
      <c r="D180" s="965">
        <v>45443</v>
      </c>
      <c r="E180" s="807">
        <f t="shared" ref="E180:E190" si="62">D180+1</f>
        <v>45444</v>
      </c>
      <c r="F180" s="807">
        <f t="shared" si="60"/>
        <v>45449</v>
      </c>
      <c r="G180" s="763">
        <f t="shared" si="59"/>
        <v>45431</v>
      </c>
      <c r="H180" s="193"/>
    </row>
    <row r="181" spans="1:8" s="14" customFormat="1" ht="20.100000000000001" hidden="1" customHeight="1" x14ac:dyDescent="0.2">
      <c r="A181" s="811" t="s">
        <v>1509</v>
      </c>
      <c r="B181" s="1042" t="s">
        <v>2072</v>
      </c>
      <c r="C181" s="965" t="s">
        <v>2073</v>
      </c>
      <c r="D181" s="965">
        <v>45445</v>
      </c>
      <c r="E181" s="807">
        <f t="shared" si="62"/>
        <v>45446</v>
      </c>
      <c r="F181" s="807">
        <f t="shared" si="60"/>
        <v>45451</v>
      </c>
      <c r="G181" s="763">
        <f t="shared" si="59"/>
        <v>45438</v>
      </c>
      <c r="H181" s="193"/>
    </row>
    <row r="182" spans="1:8" s="14" customFormat="1" ht="20.100000000000001" hidden="1" customHeight="1" x14ac:dyDescent="0.2">
      <c r="A182" s="811"/>
      <c r="B182" s="965" t="s">
        <v>2060</v>
      </c>
      <c r="C182" s="965" t="s">
        <v>2074</v>
      </c>
      <c r="D182" s="965">
        <v>45464</v>
      </c>
      <c r="E182" s="807">
        <f t="shared" si="62"/>
        <v>45465</v>
      </c>
      <c r="F182" s="886" t="s">
        <v>344</v>
      </c>
      <c r="G182" s="763">
        <f t="shared" si="59"/>
        <v>45445</v>
      </c>
      <c r="H182" s="193"/>
    </row>
    <row r="183" spans="1:8" s="14" customFormat="1" ht="20.100000000000001" hidden="1" customHeight="1" x14ac:dyDescent="0.2">
      <c r="A183" s="811" t="s">
        <v>1686</v>
      </c>
      <c r="B183" s="886" t="s">
        <v>368</v>
      </c>
      <c r="C183" s="965" t="s">
        <v>2075</v>
      </c>
      <c r="D183" s="805">
        <v>45452</v>
      </c>
      <c r="E183" s="859">
        <f t="shared" si="62"/>
        <v>45453</v>
      </c>
      <c r="F183" s="859">
        <f t="shared" ref="F183" si="63">D183+6</f>
        <v>45458</v>
      </c>
      <c r="G183" s="763">
        <f t="shared" si="59"/>
        <v>45452</v>
      </c>
      <c r="H183" s="193"/>
    </row>
    <row r="184" spans="1:8" s="14" customFormat="1" ht="20.100000000000001" hidden="1" customHeight="1" x14ac:dyDescent="0.2">
      <c r="A184" s="880" t="s">
        <v>1992</v>
      </c>
      <c r="B184" s="965" t="s">
        <v>1686</v>
      </c>
      <c r="C184" s="965" t="s">
        <v>2076</v>
      </c>
      <c r="D184" s="965">
        <v>45469</v>
      </c>
      <c r="E184" s="807">
        <f t="shared" si="62"/>
        <v>45470</v>
      </c>
      <c r="F184" s="886" t="s">
        <v>344</v>
      </c>
      <c r="G184" s="763">
        <f t="shared" si="59"/>
        <v>45459</v>
      </c>
      <c r="H184" s="193"/>
    </row>
    <row r="185" spans="1:8" s="14" customFormat="1" ht="20.100000000000001" hidden="1" customHeight="1" x14ac:dyDescent="0.2">
      <c r="A185" s="880" t="s">
        <v>2077</v>
      </c>
      <c r="B185" s="965" t="s">
        <v>2006</v>
      </c>
      <c r="C185" s="965" t="s">
        <v>2078</v>
      </c>
      <c r="D185" s="965">
        <v>45478</v>
      </c>
      <c r="E185" s="807">
        <f t="shared" si="62"/>
        <v>45479</v>
      </c>
      <c r="F185" s="886" t="s">
        <v>344</v>
      </c>
      <c r="G185" s="763">
        <f t="shared" si="59"/>
        <v>45466</v>
      </c>
      <c r="H185" s="193"/>
    </row>
    <row r="186" spans="1:8" s="14" customFormat="1" ht="20.100000000000001" hidden="1" customHeight="1" x14ac:dyDescent="0.2">
      <c r="A186" s="847" t="s">
        <v>1509</v>
      </c>
      <c r="B186" s="965" t="s">
        <v>1532</v>
      </c>
      <c r="C186" s="965" t="s">
        <v>2079</v>
      </c>
      <c r="D186" s="965">
        <v>45485</v>
      </c>
      <c r="E186" s="807">
        <f t="shared" si="62"/>
        <v>45486</v>
      </c>
      <c r="F186" s="886" t="s">
        <v>344</v>
      </c>
      <c r="G186" s="763">
        <f t="shared" si="59"/>
        <v>45473</v>
      </c>
      <c r="H186" s="193"/>
    </row>
    <row r="187" spans="1:8" s="14" customFormat="1" ht="20.100000000000001" hidden="1" customHeight="1" x14ac:dyDescent="0.2">
      <c r="A187" s="880" t="s">
        <v>1621</v>
      </c>
      <c r="B187" s="965" t="s">
        <v>2072</v>
      </c>
      <c r="C187" s="965" t="s">
        <v>2080</v>
      </c>
      <c r="D187" s="965">
        <v>45483</v>
      </c>
      <c r="E187" s="807">
        <f t="shared" si="62"/>
        <v>45484</v>
      </c>
      <c r="F187" s="807">
        <f t="shared" ref="F187:F189" si="64">D187+6</f>
        <v>45489</v>
      </c>
      <c r="G187" s="763">
        <f t="shared" si="59"/>
        <v>45480</v>
      </c>
      <c r="H187" s="193"/>
    </row>
    <row r="188" spans="1:8" s="14" customFormat="1" ht="20.100000000000001" hidden="1" customHeight="1" x14ac:dyDescent="0.2">
      <c r="A188" s="811"/>
      <c r="B188" s="965" t="s">
        <v>2060</v>
      </c>
      <c r="C188" s="965" t="s">
        <v>2081</v>
      </c>
      <c r="D188" s="965">
        <v>45491</v>
      </c>
      <c r="E188" s="807">
        <f t="shared" si="62"/>
        <v>45492</v>
      </c>
      <c r="F188" s="807">
        <f t="shared" si="64"/>
        <v>45497</v>
      </c>
      <c r="G188" s="763">
        <f t="shared" si="59"/>
        <v>45487</v>
      </c>
      <c r="H188" s="193"/>
    </row>
    <row r="189" spans="1:8" s="14" customFormat="1" ht="20.100000000000001" hidden="1" customHeight="1" x14ac:dyDescent="0.2">
      <c r="A189" s="880"/>
      <c r="B189" s="965" t="s">
        <v>1686</v>
      </c>
      <c r="C189" s="965" t="s">
        <v>2082</v>
      </c>
      <c r="D189" s="886" t="s">
        <v>344</v>
      </c>
      <c r="E189" s="859" t="e">
        <f t="shared" si="62"/>
        <v>#VALUE!</v>
      </c>
      <c r="F189" s="859" t="e">
        <f t="shared" si="64"/>
        <v>#VALUE!</v>
      </c>
      <c r="G189" s="763">
        <f t="shared" si="59"/>
        <v>45494</v>
      </c>
      <c r="H189" s="193"/>
    </row>
    <row r="190" spans="1:8" s="14" customFormat="1" ht="20.100000000000001" hidden="1" customHeight="1" x14ac:dyDescent="0.2">
      <c r="A190" s="880"/>
      <c r="B190" s="965" t="s">
        <v>2006</v>
      </c>
      <c r="C190" s="965" t="s">
        <v>2083</v>
      </c>
      <c r="D190" s="886" t="s">
        <v>344</v>
      </c>
      <c r="E190" s="859" t="e">
        <f t="shared" si="62"/>
        <v>#VALUE!</v>
      </c>
      <c r="F190" s="804" t="s">
        <v>344</v>
      </c>
      <c r="G190" s="763">
        <f t="shared" si="59"/>
        <v>45501</v>
      </c>
      <c r="H190" s="193"/>
    </row>
    <row r="191" spans="1:8" s="14" customFormat="1" ht="20.100000000000001" hidden="1" customHeight="1" x14ac:dyDescent="0.2">
      <c r="A191" s="847" t="s">
        <v>1509</v>
      </c>
      <c r="B191" s="965" t="s">
        <v>1532</v>
      </c>
      <c r="C191" s="965" t="s">
        <v>2084</v>
      </c>
      <c r="D191" s="965">
        <v>45519</v>
      </c>
      <c r="E191" s="886" t="s">
        <v>344</v>
      </c>
      <c r="F191" s="886" t="s">
        <v>344</v>
      </c>
      <c r="G191" s="763">
        <f t="shared" si="59"/>
        <v>45508</v>
      </c>
      <c r="H191" s="193"/>
    </row>
    <row r="192" spans="1:8" s="14" customFormat="1" ht="20.100000000000001" hidden="1" customHeight="1" x14ac:dyDescent="0.2">
      <c r="A192" s="880" t="s">
        <v>1621</v>
      </c>
      <c r="B192" s="965" t="s">
        <v>2072</v>
      </c>
      <c r="C192" s="965" t="s">
        <v>2085</v>
      </c>
      <c r="D192" s="965">
        <v>45531</v>
      </c>
      <c r="E192" s="886" t="s">
        <v>344</v>
      </c>
      <c r="F192" s="886" t="s">
        <v>344</v>
      </c>
      <c r="G192" s="763">
        <f t="shared" si="59"/>
        <v>45515</v>
      </c>
      <c r="H192" s="193"/>
    </row>
    <row r="193" spans="1:8" s="14" customFormat="1" ht="20.100000000000001" hidden="1" customHeight="1" x14ac:dyDescent="0.2">
      <c r="A193" s="811"/>
      <c r="B193" s="965" t="s">
        <v>2060</v>
      </c>
      <c r="C193" s="965" t="s">
        <v>2086</v>
      </c>
      <c r="D193" s="965">
        <v>45532</v>
      </c>
      <c r="E193" s="807">
        <f t="shared" ref="E193" si="65">D193+1</f>
        <v>45533</v>
      </c>
      <c r="F193" s="807">
        <v>45543</v>
      </c>
      <c r="G193" s="763">
        <f t="shared" si="59"/>
        <v>45522</v>
      </c>
      <c r="H193" s="193"/>
    </row>
    <row r="194" spans="1:8" s="14" customFormat="1" ht="20.100000000000001" hidden="1" customHeight="1" x14ac:dyDescent="0.2">
      <c r="A194" s="811" t="s">
        <v>2087</v>
      </c>
      <c r="B194" s="965" t="s">
        <v>1678</v>
      </c>
      <c r="C194" s="965" t="s">
        <v>2088</v>
      </c>
      <c r="D194" s="965">
        <v>45536</v>
      </c>
      <c r="E194" s="886" t="s">
        <v>344</v>
      </c>
      <c r="F194" s="886" t="s">
        <v>344</v>
      </c>
      <c r="G194" s="763">
        <f t="shared" si="59"/>
        <v>45529</v>
      </c>
      <c r="H194" s="193"/>
    </row>
    <row r="195" spans="1:8" s="14" customFormat="1" ht="20.100000000000001" hidden="1" customHeight="1" x14ac:dyDescent="0.2">
      <c r="A195" s="811" t="s">
        <v>2089</v>
      </c>
      <c r="B195" s="965" t="s">
        <v>2006</v>
      </c>
      <c r="C195" s="965" t="s">
        <v>2090</v>
      </c>
      <c r="D195" s="965">
        <v>45538</v>
      </c>
      <c r="E195" s="807">
        <f t="shared" ref="E195:E197" si="66">D195+1</f>
        <v>45539</v>
      </c>
      <c r="F195" s="807">
        <v>45545</v>
      </c>
      <c r="H195" s="763">
        <f>G194+7</f>
        <v>45536</v>
      </c>
    </row>
    <row r="196" spans="1:8" s="14" customFormat="1" ht="20.100000000000001" hidden="1" customHeight="1" x14ac:dyDescent="0.2">
      <c r="A196" s="811"/>
      <c r="B196" s="965" t="s">
        <v>1532</v>
      </c>
      <c r="C196" s="965" t="s">
        <v>2091</v>
      </c>
      <c r="D196" s="965">
        <v>45546</v>
      </c>
      <c r="E196" s="807">
        <f t="shared" si="66"/>
        <v>45547</v>
      </c>
      <c r="F196" s="807">
        <v>45553</v>
      </c>
      <c r="H196" s="763">
        <f>H195+7</f>
        <v>45543</v>
      </c>
    </row>
    <row r="197" spans="1:8" s="14" customFormat="1" ht="20.100000000000001" hidden="1" customHeight="1" x14ac:dyDescent="0.2">
      <c r="A197" s="811"/>
      <c r="B197" s="965" t="s">
        <v>1998</v>
      </c>
      <c r="C197" s="965" t="s">
        <v>2092</v>
      </c>
      <c r="D197" s="965">
        <v>45564</v>
      </c>
      <c r="E197" s="807">
        <f t="shared" si="66"/>
        <v>45565</v>
      </c>
      <c r="F197" s="886" t="s">
        <v>344</v>
      </c>
      <c r="H197" s="763">
        <f>H196+7</f>
        <v>45550</v>
      </c>
    </row>
    <row r="198" spans="1:8" s="14" customFormat="1" ht="20.100000000000001" hidden="1" customHeight="1" x14ac:dyDescent="0.2">
      <c r="A198" s="811"/>
      <c r="B198" s="965" t="s">
        <v>2093</v>
      </c>
      <c r="C198" s="965" t="s">
        <v>2094</v>
      </c>
      <c r="D198" s="965">
        <v>45558</v>
      </c>
      <c r="E198" s="886" t="s">
        <v>344</v>
      </c>
      <c r="F198" s="807">
        <f>D198+6</f>
        <v>45564</v>
      </c>
      <c r="H198" s="763">
        <f>H197+7</f>
        <v>45557</v>
      </c>
    </row>
    <row r="199" spans="1:8" s="14" customFormat="1" ht="20.100000000000001" hidden="1" customHeight="1" x14ac:dyDescent="0.2">
      <c r="A199" s="811" t="s">
        <v>1686</v>
      </c>
      <c r="B199" s="965" t="s">
        <v>1998</v>
      </c>
      <c r="C199" s="965" t="s">
        <v>2095</v>
      </c>
      <c r="D199" s="965">
        <v>45572</v>
      </c>
      <c r="E199" s="886" t="s">
        <v>344</v>
      </c>
      <c r="F199" s="886" t="s">
        <v>344</v>
      </c>
      <c r="H199" s="763">
        <f>H198+7</f>
        <v>45564</v>
      </c>
    </row>
    <row r="200" spans="1:8" s="14" customFormat="1" ht="20.100000000000001" hidden="1" customHeight="1" x14ac:dyDescent="0.2">
      <c r="A200" s="811" t="s">
        <v>2006</v>
      </c>
      <c r="B200" s="965" t="s">
        <v>2006</v>
      </c>
      <c r="C200" s="965" t="s">
        <v>2096</v>
      </c>
      <c r="D200" s="965">
        <v>45568</v>
      </c>
      <c r="E200" s="807">
        <f t="shared" ref="E200" si="67">D200+1</f>
        <v>45569</v>
      </c>
      <c r="F200" s="807">
        <f t="shared" ref="F200:F203" si="68">D200+6</f>
        <v>45574</v>
      </c>
      <c r="H200" s="763">
        <f>H199+7</f>
        <v>45571</v>
      </c>
    </row>
    <row r="201" spans="1:8" s="14" customFormat="1" ht="20.100000000000001" hidden="1" customHeight="1" x14ac:dyDescent="0.2">
      <c r="A201" s="811" t="s">
        <v>2060</v>
      </c>
      <c r="B201" s="965" t="s">
        <v>2097</v>
      </c>
      <c r="C201" s="965" t="s">
        <v>2098</v>
      </c>
      <c r="D201" s="965">
        <v>45583</v>
      </c>
      <c r="E201" s="886" t="s">
        <v>344</v>
      </c>
      <c r="F201" s="807">
        <f t="shared" si="68"/>
        <v>45589</v>
      </c>
      <c r="H201" s="763">
        <v>45576</v>
      </c>
    </row>
    <row r="202" spans="1:8" s="14" customFormat="1" ht="20.100000000000001" hidden="1" customHeight="1" x14ac:dyDescent="0.2">
      <c r="A202" s="811" t="s">
        <v>1532</v>
      </c>
      <c r="B202" s="965" t="s">
        <v>1907</v>
      </c>
      <c r="C202" s="965" t="s">
        <v>2099</v>
      </c>
      <c r="D202" s="965">
        <v>45585</v>
      </c>
      <c r="E202" s="886" t="s">
        <v>344</v>
      </c>
      <c r="F202" s="807">
        <f t="shared" si="68"/>
        <v>45591</v>
      </c>
      <c r="H202" s="763">
        <f>H201+7</f>
        <v>45583</v>
      </c>
    </row>
    <row r="203" spans="1:8" s="14" customFormat="1" ht="20.100000000000001" hidden="1" customHeight="1" x14ac:dyDescent="0.2">
      <c r="A203" s="811" t="s">
        <v>2100</v>
      </c>
      <c r="B203" s="965" t="s">
        <v>2041</v>
      </c>
      <c r="C203" s="965" t="s">
        <v>2101</v>
      </c>
      <c r="D203" s="965">
        <v>45590</v>
      </c>
      <c r="E203" s="807">
        <f t="shared" ref="E203:E205" si="69">D203+1</f>
        <v>45591</v>
      </c>
      <c r="F203" s="807">
        <f t="shared" si="68"/>
        <v>45596</v>
      </c>
      <c r="H203" s="763">
        <f>H202+7</f>
        <v>45590</v>
      </c>
    </row>
    <row r="204" spans="1:8" s="14" customFormat="1" ht="20.100000000000001" hidden="1" customHeight="1" x14ac:dyDescent="0.2">
      <c r="A204" s="811" t="s">
        <v>1532</v>
      </c>
      <c r="B204" s="965" t="s">
        <v>588</v>
      </c>
      <c r="C204" s="965" t="s">
        <v>2102</v>
      </c>
      <c r="D204" s="965">
        <v>45595</v>
      </c>
      <c r="E204" s="807">
        <f t="shared" si="69"/>
        <v>45596</v>
      </c>
      <c r="F204" s="763">
        <f>D204+6</f>
        <v>45601</v>
      </c>
      <c r="H204" s="763">
        <f>H203+7</f>
        <v>45597</v>
      </c>
    </row>
    <row r="205" spans="1:8" s="14" customFormat="1" ht="20.100000000000001" hidden="1" customHeight="1" x14ac:dyDescent="0.2">
      <c r="A205" s="811" t="s">
        <v>2103</v>
      </c>
      <c r="B205" s="965" t="s">
        <v>2104</v>
      </c>
      <c r="C205" s="1042" t="s">
        <v>2105</v>
      </c>
      <c r="D205" s="965">
        <v>45604</v>
      </c>
      <c r="E205" s="807">
        <f t="shared" si="69"/>
        <v>45605</v>
      </c>
      <c r="F205" s="763">
        <f>D205+6</f>
        <v>45610</v>
      </c>
      <c r="H205" s="763">
        <f t="shared" ref="H205:H209" si="70">H204+7</f>
        <v>45604</v>
      </c>
    </row>
    <row r="206" spans="1:8" s="14" customFormat="1" ht="20.100000000000001" hidden="1" customHeight="1" x14ac:dyDescent="0.2">
      <c r="A206" s="811"/>
      <c r="B206" s="965" t="s">
        <v>2006</v>
      </c>
      <c r="C206" s="965" t="s">
        <v>2106</v>
      </c>
      <c r="D206" s="965">
        <v>45612</v>
      </c>
      <c r="E206" s="807">
        <f>D206+2</f>
        <v>45614</v>
      </c>
      <c r="F206" s="807">
        <f t="shared" ref="F206:F207" si="71">D206+6</f>
        <v>45618</v>
      </c>
      <c r="H206" s="763">
        <f t="shared" si="70"/>
        <v>45611</v>
      </c>
    </row>
    <row r="207" spans="1:8" s="14" customFormat="1" ht="20.100000000000001" hidden="1" customHeight="1" x14ac:dyDescent="0.2">
      <c r="A207" s="811" t="s">
        <v>2097</v>
      </c>
      <c r="B207" s="1042" t="s">
        <v>368</v>
      </c>
      <c r="C207" s="965" t="s">
        <v>2107</v>
      </c>
      <c r="D207" s="805">
        <v>45617</v>
      </c>
      <c r="E207" s="859">
        <f t="shared" ref="E207" si="72">D207+1</f>
        <v>45618</v>
      </c>
      <c r="F207" s="859">
        <f t="shared" si="71"/>
        <v>45623</v>
      </c>
      <c r="H207" s="763">
        <f t="shared" si="70"/>
        <v>45618</v>
      </c>
    </row>
    <row r="208" spans="1:8" s="14" customFormat="1" ht="20.100000000000001" hidden="1" customHeight="1" x14ac:dyDescent="0.2">
      <c r="A208" s="811"/>
      <c r="B208" s="965" t="s">
        <v>1907</v>
      </c>
      <c r="C208" s="965" t="s">
        <v>2108</v>
      </c>
      <c r="D208" s="965">
        <v>45625</v>
      </c>
      <c r="E208" s="807">
        <f>D208+2</f>
        <v>45627</v>
      </c>
      <c r="F208" s="886" t="s">
        <v>344</v>
      </c>
      <c r="H208" s="763">
        <f t="shared" si="70"/>
        <v>45625</v>
      </c>
    </row>
    <row r="209" spans="1:10" s="14" customFormat="1" ht="20.100000000000001" hidden="1" customHeight="1" x14ac:dyDescent="0.2">
      <c r="A209" s="811"/>
      <c r="B209" s="965" t="s">
        <v>586</v>
      </c>
      <c r="C209" s="965" t="s">
        <v>2109</v>
      </c>
      <c r="D209" s="965">
        <v>45639</v>
      </c>
      <c r="E209" s="807">
        <f t="shared" ref="E209" si="73">D209+2</f>
        <v>45641</v>
      </c>
      <c r="F209" s="807">
        <f t="shared" ref="F209" si="74">D209+6</f>
        <v>45645</v>
      </c>
      <c r="H209" s="763">
        <f t="shared" si="70"/>
        <v>45632</v>
      </c>
    </row>
    <row r="210" spans="1:10" s="14" customFormat="1" ht="20.100000000000001" hidden="1" customHeight="1" x14ac:dyDescent="0.2">
      <c r="A210" s="811"/>
      <c r="B210" s="965" t="s">
        <v>2127</v>
      </c>
      <c r="C210" s="965" t="s">
        <v>2128</v>
      </c>
      <c r="D210" s="965">
        <v>45677</v>
      </c>
      <c r="E210" s="807">
        <f>D210+4</f>
        <v>45681</v>
      </c>
      <c r="F210" s="807">
        <f>E210+10</f>
        <v>45691</v>
      </c>
      <c r="H210" s="763">
        <v>45673</v>
      </c>
      <c r="I210" s="332">
        <f>WEEKNUM(H210)</f>
        <v>3</v>
      </c>
    </row>
    <row r="211" spans="1:10" s="14" customFormat="1" ht="20.100000000000001" hidden="1" customHeight="1" x14ac:dyDescent="0.2">
      <c r="A211" s="811"/>
      <c r="B211" s="965" t="s">
        <v>586</v>
      </c>
      <c r="C211" s="965" t="s">
        <v>2129</v>
      </c>
      <c r="D211" s="965">
        <v>45687</v>
      </c>
      <c r="E211" s="807">
        <f t="shared" ref="E211:E215" si="75">D211+4</f>
        <v>45691</v>
      </c>
      <c r="F211" s="807">
        <f t="shared" ref="F211:F216" si="76">E211+10</f>
        <v>45701</v>
      </c>
      <c r="H211" s="763">
        <f>H210+7</f>
        <v>45680</v>
      </c>
      <c r="I211" s="332">
        <f>WEEKNUM(H211)</f>
        <v>4</v>
      </c>
    </row>
    <row r="212" spans="1:10" s="14" customFormat="1" ht="20.100000000000001" hidden="1" customHeight="1" x14ac:dyDescent="0.2">
      <c r="A212" s="811"/>
      <c r="B212" s="965" t="s">
        <v>2041</v>
      </c>
      <c r="C212" s="965" t="s">
        <v>2130</v>
      </c>
      <c r="D212" s="965">
        <v>45686</v>
      </c>
      <c r="E212" s="807">
        <f t="shared" si="75"/>
        <v>45690</v>
      </c>
      <c r="F212" s="807">
        <f t="shared" si="76"/>
        <v>45700</v>
      </c>
      <c r="H212" s="763">
        <f t="shared" ref="H212:H217" si="77">H211+7</f>
        <v>45687</v>
      </c>
      <c r="I212" s="332">
        <f>WEEKNUM(H212)</f>
        <v>5</v>
      </c>
    </row>
    <row r="213" spans="1:10" s="14" customFormat="1" ht="20.100000000000001" hidden="1" customHeight="1" x14ac:dyDescent="0.2">
      <c r="A213" s="811"/>
      <c r="B213" s="965" t="s">
        <v>2006</v>
      </c>
      <c r="C213" s="965" t="s">
        <v>2131</v>
      </c>
      <c r="D213" s="965">
        <v>45692</v>
      </c>
      <c r="E213" s="807">
        <f t="shared" si="75"/>
        <v>45696</v>
      </c>
      <c r="F213" s="807">
        <f t="shared" si="76"/>
        <v>45706</v>
      </c>
      <c r="H213" s="763">
        <f t="shared" si="77"/>
        <v>45694</v>
      </c>
      <c r="I213" s="332">
        <f>WEEKNUM(H213)</f>
        <v>6</v>
      </c>
    </row>
    <row r="214" spans="1:10" s="14" customFormat="1" ht="20.100000000000001" hidden="1" customHeight="1" x14ac:dyDescent="0.2">
      <c r="A214" s="811" t="s">
        <v>2060</v>
      </c>
      <c r="B214" s="965" t="s">
        <v>588</v>
      </c>
      <c r="C214" s="965" t="s">
        <v>2132</v>
      </c>
      <c r="D214" s="965">
        <v>45699</v>
      </c>
      <c r="E214" s="807">
        <f t="shared" si="75"/>
        <v>45703</v>
      </c>
      <c r="F214" s="807">
        <f t="shared" si="76"/>
        <v>45713</v>
      </c>
      <c r="H214" s="763">
        <f t="shared" si="77"/>
        <v>45701</v>
      </c>
      <c r="I214" s="332">
        <f t="shared" ref="I214:I216" si="78">WEEKNUM(H214)</f>
        <v>7</v>
      </c>
    </row>
    <row r="215" spans="1:10" s="14" customFormat="1" ht="20.100000000000001" customHeight="1" x14ac:dyDescent="0.2">
      <c r="A215" s="811"/>
      <c r="B215" s="965" t="s">
        <v>2060</v>
      </c>
      <c r="C215" s="965" t="s">
        <v>2133</v>
      </c>
      <c r="D215" s="965">
        <v>45709</v>
      </c>
      <c r="E215" s="807">
        <f t="shared" si="75"/>
        <v>45713</v>
      </c>
      <c r="F215" s="807">
        <f t="shared" si="76"/>
        <v>45723</v>
      </c>
      <c r="H215" s="763">
        <f t="shared" si="77"/>
        <v>45708</v>
      </c>
      <c r="I215" s="332">
        <f t="shared" si="78"/>
        <v>8</v>
      </c>
    </row>
    <row r="216" spans="1:10" s="14" customFormat="1" ht="20.100000000000001" customHeight="1" x14ac:dyDescent="0.2">
      <c r="A216" s="811"/>
      <c r="B216" s="965" t="s">
        <v>586</v>
      </c>
      <c r="C216" s="965" t="s">
        <v>2134</v>
      </c>
      <c r="D216" s="965">
        <v>45716</v>
      </c>
      <c r="E216" s="807">
        <v>45352</v>
      </c>
      <c r="F216" s="807">
        <f t="shared" si="76"/>
        <v>45362</v>
      </c>
      <c r="H216" s="763">
        <f t="shared" si="77"/>
        <v>45715</v>
      </c>
      <c r="I216" s="332">
        <f t="shared" si="78"/>
        <v>9</v>
      </c>
    </row>
    <row r="217" spans="1:10" s="14" customFormat="1" ht="20.100000000000001" customHeight="1" x14ac:dyDescent="0.2">
      <c r="A217" s="811"/>
      <c r="B217" s="965" t="s">
        <v>2041</v>
      </c>
      <c r="C217" s="965" t="s">
        <v>4334</v>
      </c>
      <c r="D217" s="965">
        <v>45720</v>
      </c>
      <c r="E217" s="807">
        <f t="shared" ref="E217" si="79">D217+4</f>
        <v>45724</v>
      </c>
      <c r="F217" s="807">
        <f t="shared" ref="F217" si="80">E217+10</f>
        <v>45734</v>
      </c>
      <c r="H217" s="763">
        <f t="shared" si="77"/>
        <v>45722</v>
      </c>
      <c r="I217" s="332">
        <f>WEEKNUM(H217)</f>
        <v>10</v>
      </c>
    </row>
    <row r="218" spans="1:10" s="1210" customFormat="1" ht="20.100000000000001" customHeight="1" x14ac:dyDescent="0.2">
      <c r="A218" s="1207"/>
      <c r="B218" s="1208"/>
      <c r="C218" s="1208"/>
      <c r="D218" s="1208"/>
      <c r="E218" s="1209"/>
      <c r="F218" s="1209"/>
      <c r="H218" s="1208"/>
      <c r="I218" s="1211"/>
    </row>
    <row r="219" spans="1:10" s="14" customFormat="1" ht="20.100000000000001" customHeight="1" x14ac:dyDescent="0.2">
      <c r="A219" s="811"/>
      <c r="B219" s="769"/>
      <c r="C219" s="769"/>
      <c r="D219" s="769"/>
      <c r="E219" s="806"/>
      <c r="F219" s="806"/>
      <c r="G219" s="806"/>
      <c r="H219" s="806"/>
      <c r="I219" s="193"/>
      <c r="J219" s="769"/>
    </row>
    <row r="220" spans="1:10" s="14" customFormat="1" ht="42" hidden="1" customHeight="1" x14ac:dyDescent="0.2">
      <c r="A220" s="811"/>
      <c r="B220" s="1135" t="s">
        <v>2135</v>
      </c>
      <c r="C220" s="1136"/>
      <c r="D220" s="1137" t="s">
        <v>306</v>
      </c>
      <c r="E220" s="1064" t="s">
        <v>203</v>
      </c>
      <c r="F220" s="950" t="s">
        <v>2115</v>
      </c>
      <c r="G220" s="887"/>
      <c r="H220" s="410"/>
    </row>
    <row r="221" spans="1:10" s="14" customFormat="1" ht="18" hidden="1" customHeight="1" x14ac:dyDescent="0.2">
      <c r="A221" s="811"/>
      <c r="B221" s="953" t="s">
        <v>310</v>
      </c>
      <c r="C221" s="953" t="s">
        <v>311</v>
      </c>
      <c r="D221" s="1138"/>
      <c r="E221" s="959" t="s">
        <v>253</v>
      </c>
      <c r="F221" s="959" t="s">
        <v>164</v>
      </c>
      <c r="H221" s="978" t="s">
        <v>312</v>
      </c>
      <c r="I221" s="995" t="s">
        <v>313</v>
      </c>
    </row>
    <row r="222" spans="1:10" s="14" customFormat="1" ht="24.95" hidden="1" customHeight="1" x14ac:dyDescent="0.2">
      <c r="A222" s="811"/>
      <c r="B222" s="826" t="s">
        <v>1774</v>
      </c>
      <c r="C222" s="807" t="s">
        <v>2136</v>
      </c>
      <c r="D222" s="807">
        <v>44946</v>
      </c>
      <c r="E222" s="807"/>
      <c r="F222" s="807">
        <f t="shared" ref="F222:F244" si="81">D222+1</f>
        <v>44947</v>
      </c>
      <c r="G222" s="763"/>
      <c r="H222" s="868" t="e">
        <f>#REF!+7</f>
        <v>#REF!</v>
      </c>
      <c r="I222" s="1091" t="e">
        <f>#REF!+7</f>
        <v>#REF!</v>
      </c>
    </row>
    <row r="223" spans="1:10" s="14" customFormat="1" ht="24.95" hidden="1" customHeight="1" x14ac:dyDescent="0.2">
      <c r="A223" s="811" t="s">
        <v>2137</v>
      </c>
      <c r="B223" s="826" t="s">
        <v>1277</v>
      </c>
      <c r="C223" s="807" t="s">
        <v>2138</v>
      </c>
      <c r="D223" s="807">
        <v>44952</v>
      </c>
      <c r="E223" s="807"/>
      <c r="F223" s="807">
        <f t="shared" si="81"/>
        <v>44953</v>
      </c>
      <c r="G223" s="763"/>
      <c r="H223" s="868" t="e">
        <f t="shared" ref="H223" si="82">H222+7</f>
        <v>#REF!</v>
      </c>
      <c r="I223" s="1091" t="e">
        <f t="shared" ref="I223:I244" si="83">I222+7</f>
        <v>#REF!</v>
      </c>
    </row>
    <row r="224" spans="1:10" s="697" customFormat="1" ht="24.95" hidden="1" customHeight="1" x14ac:dyDescent="0.2">
      <c r="A224" s="877"/>
      <c r="B224" s="856" t="s">
        <v>1309</v>
      </c>
      <c r="C224" s="857" t="s">
        <v>2139</v>
      </c>
      <c r="D224" s="857">
        <v>44963</v>
      </c>
      <c r="E224" s="857"/>
      <c r="F224" s="857">
        <f t="shared" si="81"/>
        <v>44964</v>
      </c>
      <c r="G224" s="763"/>
      <c r="H224" s="868" t="e">
        <f t="shared" ref="H224:H239" si="84">H223+7</f>
        <v>#REF!</v>
      </c>
      <c r="I224" s="1092" t="e">
        <f t="shared" si="83"/>
        <v>#REF!</v>
      </c>
    </row>
    <row r="225" spans="1:9" s="697" customFormat="1" ht="24.95" hidden="1" customHeight="1" x14ac:dyDescent="0.2">
      <c r="A225" s="877" t="s">
        <v>2140</v>
      </c>
      <c r="B225" s="856" t="s">
        <v>2141</v>
      </c>
      <c r="C225" s="857" t="s">
        <v>2142</v>
      </c>
      <c r="D225" s="857">
        <v>44968</v>
      </c>
      <c r="E225" s="857"/>
      <c r="F225" s="857">
        <f t="shared" si="81"/>
        <v>44969</v>
      </c>
      <c r="G225" s="763"/>
      <c r="H225" s="868" t="e">
        <f t="shared" si="84"/>
        <v>#REF!</v>
      </c>
      <c r="I225" s="1092" t="e">
        <f t="shared" si="83"/>
        <v>#REF!</v>
      </c>
    </row>
    <row r="226" spans="1:9" s="697" customFormat="1" ht="24.95" hidden="1" customHeight="1" x14ac:dyDescent="0.2">
      <c r="A226" s="877"/>
      <c r="B226" s="856" t="s">
        <v>1682</v>
      </c>
      <c r="C226" s="857" t="s">
        <v>2143</v>
      </c>
      <c r="D226" s="857">
        <v>44973</v>
      </c>
      <c r="E226" s="857"/>
      <c r="F226" s="857">
        <f t="shared" si="81"/>
        <v>44974</v>
      </c>
      <c r="G226" s="763"/>
      <c r="H226" s="868" t="e">
        <f t="shared" si="84"/>
        <v>#REF!</v>
      </c>
      <c r="I226" s="1092" t="e">
        <f t="shared" si="83"/>
        <v>#REF!</v>
      </c>
    </row>
    <row r="227" spans="1:9" s="697" customFormat="1" ht="24.95" hidden="1" customHeight="1" x14ac:dyDescent="0.2">
      <c r="A227" s="877" t="s">
        <v>2144</v>
      </c>
      <c r="B227" s="826" t="s">
        <v>2145</v>
      </c>
      <c r="C227" s="857" t="s">
        <v>2146</v>
      </c>
      <c r="D227" s="857">
        <f t="shared" ref="D227:D230" si="85">D226+7</f>
        <v>44980</v>
      </c>
      <c r="E227" s="857"/>
      <c r="F227" s="857">
        <f t="shared" si="81"/>
        <v>44981</v>
      </c>
      <c r="G227" s="763"/>
      <c r="H227" s="868" t="e">
        <f t="shared" si="84"/>
        <v>#REF!</v>
      </c>
      <c r="I227" s="1092" t="e">
        <f t="shared" si="83"/>
        <v>#REF!</v>
      </c>
    </row>
    <row r="228" spans="1:9" s="14" customFormat="1" ht="24.95" hidden="1" customHeight="1" x14ac:dyDescent="0.2">
      <c r="A228" s="811" t="s">
        <v>2147</v>
      </c>
      <c r="B228" s="826" t="s">
        <v>1992</v>
      </c>
      <c r="C228" s="807" t="s">
        <v>2148</v>
      </c>
      <c r="D228" s="807">
        <f t="shared" si="85"/>
        <v>44987</v>
      </c>
      <c r="E228" s="807"/>
      <c r="F228" s="807">
        <f t="shared" si="81"/>
        <v>44988</v>
      </c>
      <c r="G228" s="763"/>
      <c r="H228" s="868" t="e">
        <f t="shared" si="84"/>
        <v>#REF!</v>
      </c>
      <c r="I228" s="1091" t="e">
        <f t="shared" si="83"/>
        <v>#REF!</v>
      </c>
    </row>
    <row r="229" spans="1:9" s="14" customFormat="1" ht="24.95" hidden="1" customHeight="1" x14ac:dyDescent="0.2">
      <c r="A229" s="811" t="s">
        <v>2149</v>
      </c>
      <c r="B229" s="826" t="s">
        <v>1277</v>
      </c>
      <c r="C229" s="807" t="s">
        <v>2150</v>
      </c>
      <c r="D229" s="807">
        <f t="shared" si="85"/>
        <v>44994</v>
      </c>
      <c r="E229" s="807"/>
      <c r="F229" s="807">
        <f t="shared" si="81"/>
        <v>44995</v>
      </c>
      <c r="G229" s="763"/>
      <c r="H229" s="868" t="e">
        <f t="shared" si="84"/>
        <v>#REF!</v>
      </c>
      <c r="I229" s="1091" t="e">
        <f t="shared" si="83"/>
        <v>#REF!</v>
      </c>
    </row>
    <row r="230" spans="1:9" s="14" customFormat="1" ht="20.25" hidden="1" customHeight="1" x14ac:dyDescent="0.2">
      <c r="A230" s="811"/>
      <c r="B230" s="826" t="s">
        <v>2151</v>
      </c>
      <c r="C230" s="807" t="s">
        <v>2152</v>
      </c>
      <c r="D230" s="807">
        <f t="shared" si="85"/>
        <v>45001</v>
      </c>
      <c r="E230" s="807"/>
      <c r="F230" s="807">
        <f t="shared" si="81"/>
        <v>45002</v>
      </c>
      <c r="G230" s="763"/>
      <c r="H230" s="868" t="e">
        <f t="shared" si="84"/>
        <v>#REF!</v>
      </c>
      <c r="I230" s="1091" t="e">
        <f t="shared" si="83"/>
        <v>#REF!</v>
      </c>
    </row>
    <row r="231" spans="1:9" s="14" customFormat="1" ht="23.25" hidden="1" customHeight="1" x14ac:dyDescent="0.2">
      <c r="A231" s="811" t="s">
        <v>2153</v>
      </c>
      <c r="B231" s="826" t="s">
        <v>1682</v>
      </c>
      <c r="C231" s="807" t="s">
        <v>2154</v>
      </c>
      <c r="D231" s="807">
        <v>45008</v>
      </c>
      <c r="E231" s="807"/>
      <c r="F231" s="808">
        <f t="shared" si="81"/>
        <v>45009</v>
      </c>
      <c r="G231" s="763"/>
      <c r="H231" s="868" t="e">
        <f t="shared" si="84"/>
        <v>#REF!</v>
      </c>
      <c r="I231" s="1091" t="e">
        <f t="shared" si="83"/>
        <v>#REF!</v>
      </c>
    </row>
    <row r="232" spans="1:9" s="14" customFormat="1" ht="42.6" hidden="1" customHeight="1" x14ac:dyDescent="0.2">
      <c r="A232" s="811" t="s">
        <v>2155</v>
      </c>
      <c r="B232" s="826" t="s">
        <v>1282</v>
      </c>
      <c r="C232" s="807" t="s">
        <v>2156</v>
      </c>
      <c r="D232" s="807">
        <f t="shared" ref="D232" si="86">D231+7</f>
        <v>45015</v>
      </c>
      <c r="E232" s="807"/>
      <c r="F232" s="807">
        <f t="shared" si="81"/>
        <v>45016</v>
      </c>
      <c r="G232" s="763"/>
      <c r="H232" s="868" t="e">
        <f t="shared" si="84"/>
        <v>#REF!</v>
      </c>
      <c r="I232" s="1091" t="e">
        <f t="shared" si="83"/>
        <v>#REF!</v>
      </c>
    </row>
    <row r="233" spans="1:9" s="14" customFormat="1" ht="27" hidden="1" customHeight="1" x14ac:dyDescent="0.2">
      <c r="A233" s="811"/>
      <c r="B233" s="826" t="s">
        <v>2145</v>
      </c>
      <c r="C233" s="807" t="s">
        <v>2157</v>
      </c>
      <c r="D233" s="807">
        <v>45027</v>
      </c>
      <c r="E233" s="807"/>
      <c r="F233" s="807">
        <f t="shared" si="81"/>
        <v>45028</v>
      </c>
      <c r="G233" s="763"/>
      <c r="H233" s="868" t="e">
        <f t="shared" si="84"/>
        <v>#REF!</v>
      </c>
      <c r="I233" s="1091" t="e">
        <f t="shared" si="83"/>
        <v>#REF!</v>
      </c>
    </row>
    <row r="234" spans="1:9" s="14" customFormat="1" ht="27" hidden="1" customHeight="1" x14ac:dyDescent="0.2">
      <c r="A234" s="811"/>
      <c r="B234" s="826" t="s">
        <v>1428</v>
      </c>
      <c r="C234" s="807" t="s">
        <v>2158</v>
      </c>
      <c r="D234" s="807">
        <v>45034</v>
      </c>
      <c r="E234" s="807"/>
      <c r="F234" s="807">
        <f t="shared" si="81"/>
        <v>45035</v>
      </c>
      <c r="G234" s="763"/>
      <c r="H234" s="868" t="e">
        <f t="shared" si="84"/>
        <v>#REF!</v>
      </c>
      <c r="I234" s="1091" t="e">
        <f t="shared" si="83"/>
        <v>#REF!</v>
      </c>
    </row>
    <row r="235" spans="1:9" s="14" customFormat="1" ht="27" hidden="1" customHeight="1" x14ac:dyDescent="0.2">
      <c r="A235" s="811"/>
      <c r="B235" s="826" t="s">
        <v>1277</v>
      </c>
      <c r="C235" s="807" t="s">
        <v>2159</v>
      </c>
      <c r="D235" s="807">
        <v>45039</v>
      </c>
      <c r="E235" s="807"/>
      <c r="F235" s="807">
        <f t="shared" si="81"/>
        <v>45040</v>
      </c>
      <c r="G235" s="763"/>
      <c r="H235" s="868" t="e">
        <f t="shared" si="84"/>
        <v>#REF!</v>
      </c>
      <c r="I235" s="1091" t="e">
        <f t="shared" si="83"/>
        <v>#REF!</v>
      </c>
    </row>
    <row r="236" spans="1:9" s="14" customFormat="1" ht="27" hidden="1" customHeight="1" x14ac:dyDescent="0.2">
      <c r="A236" s="811" t="s">
        <v>2160</v>
      </c>
      <c r="B236" s="835" t="s">
        <v>584</v>
      </c>
      <c r="C236" s="807" t="s">
        <v>2161</v>
      </c>
      <c r="D236" s="807">
        <v>45043</v>
      </c>
      <c r="E236" s="807"/>
      <c r="F236" s="807">
        <f t="shared" si="81"/>
        <v>45044</v>
      </c>
      <c r="G236" s="763"/>
      <c r="H236" s="868" t="e">
        <f t="shared" si="84"/>
        <v>#REF!</v>
      </c>
      <c r="I236" s="1091" t="e">
        <f t="shared" si="83"/>
        <v>#REF!</v>
      </c>
    </row>
    <row r="237" spans="1:9" s="14" customFormat="1" ht="27" hidden="1" customHeight="1" x14ac:dyDescent="0.2">
      <c r="A237" s="811" t="s">
        <v>2162</v>
      </c>
      <c r="B237" s="826" t="s">
        <v>1682</v>
      </c>
      <c r="C237" s="807" t="s">
        <v>2163</v>
      </c>
      <c r="D237" s="807">
        <v>45059</v>
      </c>
      <c r="E237" s="807"/>
      <c r="F237" s="807">
        <f t="shared" si="81"/>
        <v>45060</v>
      </c>
      <c r="G237" s="763"/>
      <c r="H237" s="868" t="e">
        <f t="shared" si="84"/>
        <v>#REF!</v>
      </c>
      <c r="I237" s="1091" t="e">
        <f t="shared" si="83"/>
        <v>#REF!</v>
      </c>
    </row>
    <row r="238" spans="1:9" s="14" customFormat="1" ht="27" hidden="1" customHeight="1" x14ac:dyDescent="0.2">
      <c r="A238" s="811" t="s">
        <v>2155</v>
      </c>
      <c r="B238" s="826" t="s">
        <v>1282</v>
      </c>
      <c r="C238" s="807" t="s">
        <v>2164</v>
      </c>
      <c r="D238" s="807">
        <v>45065</v>
      </c>
      <c r="E238" s="807"/>
      <c r="F238" s="807">
        <f t="shared" si="81"/>
        <v>45066</v>
      </c>
      <c r="G238" s="763"/>
      <c r="H238" s="868" t="e">
        <f t="shared" si="84"/>
        <v>#REF!</v>
      </c>
      <c r="I238" s="1091" t="e">
        <f t="shared" si="83"/>
        <v>#REF!</v>
      </c>
    </row>
    <row r="239" spans="1:9" s="14" customFormat="1" ht="27" hidden="1" customHeight="1" x14ac:dyDescent="0.2">
      <c r="A239" s="811"/>
      <c r="B239" s="826" t="s">
        <v>2145</v>
      </c>
      <c r="C239" s="807" t="s">
        <v>2165</v>
      </c>
      <c r="D239" s="807">
        <v>45066</v>
      </c>
      <c r="E239" s="807"/>
      <c r="F239" s="807">
        <f t="shared" si="81"/>
        <v>45067</v>
      </c>
      <c r="G239" s="763"/>
      <c r="H239" s="868" t="e">
        <f t="shared" si="84"/>
        <v>#REF!</v>
      </c>
      <c r="I239" s="1091" t="e">
        <f t="shared" si="83"/>
        <v>#REF!</v>
      </c>
    </row>
    <row r="240" spans="1:9" s="14" customFormat="1" ht="27" hidden="1" customHeight="1" x14ac:dyDescent="0.2">
      <c r="A240" s="811"/>
      <c r="B240" s="826" t="s">
        <v>1428</v>
      </c>
      <c r="C240" s="807" t="s">
        <v>2166</v>
      </c>
      <c r="D240" s="807">
        <v>45075</v>
      </c>
      <c r="E240" s="807"/>
      <c r="F240" s="807">
        <f t="shared" si="81"/>
        <v>45076</v>
      </c>
      <c r="H240" s="868" t="e">
        <f t="shared" ref="H240:H255" si="87">H239+7</f>
        <v>#REF!</v>
      </c>
      <c r="I240" s="1091" t="e">
        <f t="shared" si="83"/>
        <v>#REF!</v>
      </c>
    </row>
    <row r="241" spans="1:9" s="14" customFormat="1" ht="27" hidden="1" customHeight="1" x14ac:dyDescent="0.2">
      <c r="A241" s="811"/>
      <c r="B241" s="826" t="s">
        <v>1277</v>
      </c>
      <c r="C241" s="807" t="s">
        <v>2167</v>
      </c>
      <c r="D241" s="807">
        <v>45081</v>
      </c>
      <c r="E241" s="807"/>
      <c r="F241" s="807">
        <f t="shared" si="81"/>
        <v>45082</v>
      </c>
      <c r="H241" s="868" t="e">
        <f t="shared" si="87"/>
        <v>#REF!</v>
      </c>
      <c r="I241" s="1091" t="e">
        <f t="shared" si="83"/>
        <v>#REF!</v>
      </c>
    </row>
    <row r="242" spans="1:9" s="14" customFormat="1" ht="27" hidden="1" customHeight="1" x14ac:dyDescent="0.2">
      <c r="A242" s="811" t="s">
        <v>2168</v>
      </c>
      <c r="B242" s="826" t="s">
        <v>591</v>
      </c>
      <c r="C242" s="807" t="s">
        <v>2169</v>
      </c>
      <c r="D242" s="807">
        <v>45089</v>
      </c>
      <c r="E242" s="807"/>
      <c r="F242" s="807">
        <f t="shared" si="81"/>
        <v>45090</v>
      </c>
      <c r="H242" s="868" t="e">
        <f t="shared" si="87"/>
        <v>#REF!</v>
      </c>
      <c r="I242" s="1091" t="e">
        <f t="shared" si="83"/>
        <v>#REF!</v>
      </c>
    </row>
    <row r="243" spans="1:9" s="14" customFormat="1" ht="27" hidden="1" customHeight="1" x14ac:dyDescent="0.2">
      <c r="A243" s="811"/>
      <c r="B243" s="826" t="s">
        <v>1682</v>
      </c>
      <c r="C243" s="807" t="s">
        <v>2170</v>
      </c>
      <c r="D243" s="807">
        <v>45097</v>
      </c>
      <c r="E243" s="807"/>
      <c r="F243" s="807">
        <f t="shared" si="81"/>
        <v>45098</v>
      </c>
      <c r="H243" s="868" t="e">
        <f t="shared" si="87"/>
        <v>#REF!</v>
      </c>
      <c r="I243" s="1091" t="e">
        <f t="shared" si="83"/>
        <v>#REF!</v>
      </c>
    </row>
    <row r="244" spans="1:9" s="14" customFormat="1" ht="27" hidden="1" customHeight="1" x14ac:dyDescent="0.2">
      <c r="A244" s="811"/>
      <c r="B244" s="826" t="s">
        <v>1282</v>
      </c>
      <c r="C244" s="807" t="s">
        <v>2171</v>
      </c>
      <c r="D244" s="808">
        <f t="shared" ref="D244" si="88">D243+7</f>
        <v>45104</v>
      </c>
      <c r="E244" s="808"/>
      <c r="F244" s="808">
        <f t="shared" si="81"/>
        <v>45105</v>
      </c>
      <c r="H244" s="868" t="e">
        <f t="shared" si="87"/>
        <v>#REF!</v>
      </c>
      <c r="I244" s="1091" t="e">
        <f t="shared" si="83"/>
        <v>#REF!</v>
      </c>
    </row>
    <row r="245" spans="1:9" s="14" customFormat="1" ht="19.5" hidden="1" customHeight="1" x14ac:dyDescent="0.2">
      <c r="A245" s="811"/>
      <c r="B245" s="855"/>
      <c r="C245" s="806"/>
      <c r="D245" s="806"/>
      <c r="E245" s="806"/>
      <c r="F245" s="806"/>
      <c r="H245" s="868" t="e">
        <f t="shared" si="87"/>
        <v>#REF!</v>
      </c>
      <c r="I245" s="1091"/>
    </row>
    <row r="246" spans="1:9" s="14" customFormat="1" ht="27" hidden="1" customHeight="1" x14ac:dyDescent="0.2">
      <c r="A246" s="811" t="s">
        <v>2172</v>
      </c>
      <c r="B246" s="826" t="s">
        <v>2173</v>
      </c>
      <c r="C246" s="622" t="s">
        <v>2174</v>
      </c>
      <c r="D246" s="807">
        <v>45191</v>
      </c>
      <c r="E246" s="807"/>
      <c r="F246" s="807">
        <f t="shared" ref="F246:F272" si="89">D246+2</f>
        <v>45193</v>
      </c>
      <c r="H246" s="868" t="e">
        <f>#REF!+7</f>
        <v>#REF!</v>
      </c>
      <c r="I246" s="1091"/>
    </row>
    <row r="247" spans="1:9" s="14" customFormat="1" ht="27" hidden="1" customHeight="1" x14ac:dyDescent="0.2">
      <c r="A247" s="811" t="s">
        <v>2175</v>
      </c>
      <c r="B247" s="826" t="s">
        <v>1509</v>
      </c>
      <c r="C247" s="622" t="s">
        <v>2176</v>
      </c>
      <c r="D247" s="807">
        <f t="shared" ref="D247:D264" si="90">D246+7</f>
        <v>45198</v>
      </c>
      <c r="E247" s="807"/>
      <c r="F247" s="807">
        <f t="shared" si="89"/>
        <v>45200</v>
      </c>
      <c r="H247" s="868" t="e">
        <f t="shared" si="87"/>
        <v>#REF!</v>
      </c>
      <c r="I247" s="1091"/>
    </row>
    <row r="248" spans="1:9" s="14" customFormat="1" ht="27" hidden="1" customHeight="1" x14ac:dyDescent="0.2">
      <c r="A248" s="811" t="s">
        <v>2177</v>
      </c>
      <c r="B248" s="826" t="s">
        <v>1282</v>
      </c>
      <c r="C248" s="622" t="s">
        <v>2178</v>
      </c>
      <c r="D248" s="807">
        <f t="shared" si="90"/>
        <v>45205</v>
      </c>
      <c r="E248" s="807"/>
      <c r="F248" s="807">
        <f t="shared" si="89"/>
        <v>45207</v>
      </c>
      <c r="H248" s="868" t="e">
        <f t="shared" si="87"/>
        <v>#REF!</v>
      </c>
      <c r="I248" s="1091"/>
    </row>
    <row r="249" spans="1:9" s="14" customFormat="1" ht="27" hidden="1" customHeight="1" x14ac:dyDescent="0.2">
      <c r="A249" s="811" t="s">
        <v>2162</v>
      </c>
      <c r="B249" s="812" t="s">
        <v>1992</v>
      </c>
      <c r="C249" s="622" t="s">
        <v>2179</v>
      </c>
      <c r="D249" s="807">
        <v>45213</v>
      </c>
      <c r="E249" s="807"/>
      <c r="F249" s="807">
        <f t="shared" si="89"/>
        <v>45215</v>
      </c>
      <c r="H249" s="868" t="e">
        <f t="shared" si="87"/>
        <v>#REF!</v>
      </c>
      <c r="I249" s="1091"/>
    </row>
    <row r="250" spans="1:9" s="14" customFormat="1" ht="27" hidden="1" customHeight="1" x14ac:dyDescent="0.2">
      <c r="A250" s="811" t="s">
        <v>2180</v>
      </c>
      <c r="B250" s="812" t="s">
        <v>2181</v>
      </c>
      <c r="C250" s="622" t="s">
        <v>2182</v>
      </c>
      <c r="D250" s="807">
        <v>45219</v>
      </c>
      <c r="E250" s="807"/>
      <c r="F250" s="807">
        <f t="shared" si="89"/>
        <v>45221</v>
      </c>
      <c r="H250" s="868" t="e">
        <f t="shared" si="87"/>
        <v>#REF!</v>
      </c>
      <c r="I250" s="1091"/>
    </row>
    <row r="251" spans="1:9" s="14" customFormat="1" ht="27" hidden="1" customHeight="1" x14ac:dyDescent="0.2">
      <c r="A251" s="811"/>
      <c r="B251" s="826" t="s">
        <v>2173</v>
      </c>
      <c r="C251" s="622" t="s">
        <v>2183</v>
      </c>
      <c r="D251" s="807">
        <f t="shared" si="90"/>
        <v>45226</v>
      </c>
      <c r="E251" s="807"/>
      <c r="F251" s="807">
        <f t="shared" si="89"/>
        <v>45228</v>
      </c>
      <c r="H251" s="868" t="e">
        <f t="shared" si="87"/>
        <v>#REF!</v>
      </c>
      <c r="I251" s="1091"/>
    </row>
    <row r="252" spans="1:9" s="14" customFormat="1" ht="27" hidden="1" customHeight="1" x14ac:dyDescent="0.2">
      <c r="A252" s="811"/>
      <c r="B252" s="812" t="s">
        <v>1509</v>
      </c>
      <c r="C252" s="622" t="s">
        <v>2184</v>
      </c>
      <c r="D252" s="807">
        <f>D251+7</f>
        <v>45233</v>
      </c>
      <c r="E252" s="807"/>
      <c r="F252" s="807">
        <f t="shared" si="89"/>
        <v>45235</v>
      </c>
      <c r="H252" s="868" t="e">
        <f>H251+7</f>
        <v>#REF!</v>
      </c>
      <c r="I252" s="1091"/>
    </row>
    <row r="253" spans="1:9" s="14" customFormat="1" ht="27" hidden="1" customHeight="1" x14ac:dyDescent="0.2">
      <c r="A253" s="811" t="s">
        <v>2122</v>
      </c>
      <c r="B253" s="826" t="s">
        <v>1532</v>
      </c>
      <c r="C253" s="622" t="s">
        <v>2185</v>
      </c>
      <c r="D253" s="807">
        <f t="shared" si="90"/>
        <v>45240</v>
      </c>
      <c r="E253" s="807"/>
      <c r="F253" s="807">
        <f t="shared" si="89"/>
        <v>45242</v>
      </c>
      <c r="H253" s="868" t="e">
        <f t="shared" si="87"/>
        <v>#REF!</v>
      </c>
      <c r="I253" s="1091"/>
    </row>
    <row r="254" spans="1:9" s="14" customFormat="1" ht="27" hidden="1" customHeight="1" x14ac:dyDescent="0.2">
      <c r="A254" s="811" t="s">
        <v>2186</v>
      </c>
      <c r="B254" s="812" t="s">
        <v>1282</v>
      </c>
      <c r="C254" s="622" t="s">
        <v>2187</v>
      </c>
      <c r="D254" s="807">
        <f t="shared" si="90"/>
        <v>45247</v>
      </c>
      <c r="E254" s="807"/>
      <c r="F254" s="807">
        <f t="shared" si="89"/>
        <v>45249</v>
      </c>
      <c r="G254" s="807"/>
      <c r="H254" s="868" t="e">
        <f t="shared" si="87"/>
        <v>#REF!</v>
      </c>
      <c r="I254" s="1091"/>
    </row>
    <row r="255" spans="1:9" s="14" customFormat="1" ht="27" hidden="1" customHeight="1" x14ac:dyDescent="0.2">
      <c r="A255" s="811" t="s">
        <v>2188</v>
      </c>
      <c r="B255" s="812" t="s">
        <v>2181</v>
      </c>
      <c r="C255" s="622" t="s">
        <v>2189</v>
      </c>
      <c r="D255" s="807">
        <f t="shared" si="90"/>
        <v>45254</v>
      </c>
      <c r="E255" s="807"/>
      <c r="F255" s="807">
        <f t="shared" si="89"/>
        <v>45256</v>
      </c>
      <c r="G255" s="807"/>
      <c r="H255" s="868" t="e">
        <f t="shared" si="87"/>
        <v>#REF!</v>
      </c>
      <c r="I255" s="1091"/>
    </row>
    <row r="256" spans="1:9" s="14" customFormat="1" ht="27" hidden="1" customHeight="1" x14ac:dyDescent="0.2">
      <c r="A256" s="811"/>
      <c r="B256" s="826" t="s">
        <v>2173</v>
      </c>
      <c r="C256" s="622" t="s">
        <v>2190</v>
      </c>
      <c r="D256" s="807">
        <f t="shared" si="90"/>
        <v>45261</v>
      </c>
      <c r="E256" s="807"/>
      <c r="F256" s="807">
        <f t="shared" si="89"/>
        <v>45263</v>
      </c>
      <c r="G256" s="807"/>
      <c r="H256" s="868" t="e">
        <f t="shared" ref="H256:H264" si="91">H255+7</f>
        <v>#REF!</v>
      </c>
      <c r="I256" s="1091"/>
    </row>
    <row r="257" spans="1:9" s="14" customFormat="1" ht="27" hidden="1" customHeight="1" x14ac:dyDescent="0.2">
      <c r="A257" s="811" t="s">
        <v>2177</v>
      </c>
      <c r="B257" s="812" t="s">
        <v>1992</v>
      </c>
      <c r="C257" s="622" t="s">
        <v>2191</v>
      </c>
      <c r="D257" s="807">
        <v>45271</v>
      </c>
      <c r="E257" s="807"/>
      <c r="F257" s="807">
        <f t="shared" si="89"/>
        <v>45273</v>
      </c>
      <c r="G257" s="807"/>
      <c r="H257" s="868" t="e">
        <f t="shared" si="91"/>
        <v>#REF!</v>
      </c>
      <c r="I257" s="1091"/>
    </row>
    <row r="258" spans="1:9" s="14" customFormat="1" ht="27" hidden="1" customHeight="1" x14ac:dyDescent="0.2">
      <c r="A258" s="811"/>
      <c r="B258" s="812" t="s">
        <v>1532</v>
      </c>
      <c r="C258" s="622" t="s">
        <v>2192</v>
      </c>
      <c r="D258" s="807">
        <v>45276</v>
      </c>
      <c r="E258" s="807"/>
      <c r="F258" s="807">
        <f t="shared" si="89"/>
        <v>45278</v>
      </c>
      <c r="G258" s="807"/>
      <c r="H258" s="868" t="e">
        <f t="shared" si="91"/>
        <v>#REF!</v>
      </c>
      <c r="I258" s="1091"/>
    </row>
    <row r="259" spans="1:9" s="14" customFormat="1" ht="27" hidden="1" customHeight="1" x14ac:dyDescent="0.2">
      <c r="A259" s="811" t="s">
        <v>2162</v>
      </c>
      <c r="B259" s="812" t="s">
        <v>1509</v>
      </c>
      <c r="C259" s="622" t="s">
        <v>2193</v>
      </c>
      <c r="D259" s="807">
        <v>45284</v>
      </c>
      <c r="E259" s="807"/>
      <c r="F259" s="807">
        <f t="shared" si="89"/>
        <v>45286</v>
      </c>
      <c r="G259" s="807"/>
      <c r="H259" s="868" t="e">
        <f t="shared" si="91"/>
        <v>#REF!</v>
      </c>
      <c r="I259" s="1091"/>
    </row>
    <row r="260" spans="1:9" s="14" customFormat="1" ht="27" hidden="1" customHeight="1" x14ac:dyDescent="0.2">
      <c r="A260" s="811" t="s">
        <v>2194</v>
      </c>
      <c r="B260" s="812" t="s">
        <v>1282</v>
      </c>
      <c r="C260" s="622" t="s">
        <v>2195</v>
      </c>
      <c r="D260" s="807">
        <v>45289</v>
      </c>
      <c r="E260" s="807"/>
      <c r="F260" s="807">
        <f t="shared" si="89"/>
        <v>45291</v>
      </c>
      <c r="G260" s="807"/>
      <c r="H260" s="868" t="e">
        <f t="shared" si="91"/>
        <v>#REF!</v>
      </c>
      <c r="I260" s="1091"/>
    </row>
    <row r="261" spans="1:9" s="14" customFormat="1" ht="27" hidden="1" customHeight="1" x14ac:dyDescent="0.2">
      <c r="A261" s="811" t="s">
        <v>2117</v>
      </c>
      <c r="B261" s="851" t="s">
        <v>1686</v>
      </c>
      <c r="C261" s="622" t="s">
        <v>2196</v>
      </c>
      <c r="D261" s="807">
        <v>44933</v>
      </c>
      <c r="E261" s="807"/>
      <c r="F261" s="807">
        <f t="shared" si="89"/>
        <v>44935</v>
      </c>
      <c r="G261" s="807"/>
      <c r="H261" s="868" t="e">
        <f t="shared" si="91"/>
        <v>#REF!</v>
      </c>
      <c r="I261" s="1091"/>
    </row>
    <row r="262" spans="1:9" s="14" customFormat="1" ht="27" hidden="1" customHeight="1" x14ac:dyDescent="0.2">
      <c r="A262" s="811"/>
      <c r="B262" s="826" t="s">
        <v>1992</v>
      </c>
      <c r="C262" s="622" t="s">
        <v>2197</v>
      </c>
      <c r="D262" s="807">
        <v>44938</v>
      </c>
      <c r="E262" s="807"/>
      <c r="F262" s="807">
        <f t="shared" si="89"/>
        <v>44940</v>
      </c>
      <c r="G262" s="807"/>
      <c r="H262" s="868" t="e">
        <f t="shared" si="91"/>
        <v>#REF!</v>
      </c>
      <c r="I262" s="1091"/>
    </row>
    <row r="263" spans="1:9" s="14" customFormat="1" ht="27" hidden="1" customHeight="1" x14ac:dyDescent="0.2">
      <c r="A263" s="811"/>
      <c r="B263" s="826" t="s">
        <v>1532</v>
      </c>
      <c r="C263" s="622" t="s">
        <v>2198</v>
      </c>
      <c r="D263" s="807">
        <f>D262+7</f>
        <v>44945</v>
      </c>
      <c r="E263" s="807"/>
      <c r="F263" s="807">
        <f t="shared" si="89"/>
        <v>44947</v>
      </c>
      <c r="G263" s="807"/>
      <c r="H263" s="868" t="e">
        <f t="shared" si="91"/>
        <v>#REF!</v>
      </c>
      <c r="I263" s="1091"/>
    </row>
    <row r="264" spans="1:9" s="14" customFormat="1" ht="27" hidden="1" customHeight="1" x14ac:dyDescent="0.2">
      <c r="A264" s="811"/>
      <c r="B264" s="812" t="s">
        <v>1509</v>
      </c>
      <c r="C264" s="622" t="s">
        <v>2199</v>
      </c>
      <c r="D264" s="807">
        <f t="shared" si="90"/>
        <v>44952</v>
      </c>
      <c r="E264" s="807"/>
      <c r="F264" s="807">
        <f t="shared" si="89"/>
        <v>44954</v>
      </c>
      <c r="G264" s="807"/>
      <c r="H264" s="868" t="e">
        <f t="shared" si="91"/>
        <v>#REF!</v>
      </c>
      <c r="I264" s="1091"/>
    </row>
    <row r="265" spans="1:9" s="14" customFormat="1" ht="27" hidden="1" customHeight="1" x14ac:dyDescent="0.2">
      <c r="A265" s="811"/>
      <c r="B265" s="826" t="s">
        <v>1282</v>
      </c>
      <c r="C265" s="622" t="s">
        <v>2200</v>
      </c>
      <c r="D265" s="807">
        <v>45329</v>
      </c>
      <c r="E265" s="807"/>
      <c r="F265" s="807">
        <f t="shared" si="89"/>
        <v>45331</v>
      </c>
      <c r="G265" s="807"/>
      <c r="H265" s="868">
        <v>45325</v>
      </c>
      <c r="I265" s="1091"/>
    </row>
    <row r="266" spans="1:9" s="14" customFormat="1" ht="27" hidden="1" customHeight="1" x14ac:dyDescent="0.2">
      <c r="A266" s="811"/>
      <c r="B266" s="826" t="s">
        <v>1686</v>
      </c>
      <c r="C266" s="622" t="s">
        <v>2201</v>
      </c>
      <c r="D266" s="807">
        <v>45336</v>
      </c>
      <c r="E266" s="807"/>
      <c r="F266" s="807">
        <f t="shared" si="89"/>
        <v>45338</v>
      </c>
      <c r="G266" s="807"/>
      <c r="H266" s="868">
        <v>45332</v>
      </c>
      <c r="I266" s="1091"/>
    </row>
    <row r="267" spans="1:9" s="14" customFormat="1" ht="27" hidden="1" customHeight="1" x14ac:dyDescent="0.2">
      <c r="A267" s="811"/>
      <c r="B267" s="826" t="s">
        <v>1992</v>
      </c>
      <c r="C267" s="622" t="s">
        <v>2202</v>
      </c>
      <c r="D267" s="807">
        <v>45342</v>
      </c>
      <c r="E267" s="807"/>
      <c r="F267" s="807">
        <f t="shared" si="89"/>
        <v>45344</v>
      </c>
      <c r="G267" s="807"/>
      <c r="H267" s="868">
        <v>45339</v>
      </c>
      <c r="I267" s="1091"/>
    </row>
    <row r="268" spans="1:9" s="14" customFormat="1" ht="27" hidden="1" customHeight="1" x14ac:dyDescent="0.2">
      <c r="A268" s="811"/>
      <c r="B268" s="826" t="s">
        <v>1532</v>
      </c>
      <c r="C268" s="622" t="s">
        <v>2203</v>
      </c>
      <c r="D268" s="807">
        <v>45348</v>
      </c>
      <c r="E268" s="807"/>
      <c r="F268" s="807">
        <f t="shared" si="89"/>
        <v>45350</v>
      </c>
      <c r="G268" s="807"/>
      <c r="H268" s="868">
        <v>45346</v>
      </c>
      <c r="I268" s="1091"/>
    </row>
    <row r="269" spans="1:9" s="14" customFormat="1" ht="27" hidden="1" customHeight="1" x14ac:dyDescent="0.2">
      <c r="A269" s="811"/>
      <c r="B269" s="812" t="s">
        <v>1509</v>
      </c>
      <c r="C269" s="622" t="s">
        <v>2204</v>
      </c>
      <c r="D269" s="807">
        <v>45359</v>
      </c>
      <c r="E269" s="807"/>
      <c r="F269" s="807">
        <f t="shared" si="89"/>
        <v>45361</v>
      </c>
      <c r="G269" s="807"/>
      <c r="H269" s="868">
        <v>45353</v>
      </c>
      <c r="I269" s="1091"/>
    </row>
    <row r="270" spans="1:9" s="14" customFormat="1" ht="27" hidden="1" customHeight="1" x14ac:dyDescent="0.2">
      <c r="A270" s="811" t="s">
        <v>2122</v>
      </c>
      <c r="B270" s="826" t="s">
        <v>1621</v>
      </c>
      <c r="C270" s="622" t="s">
        <v>2205</v>
      </c>
      <c r="D270" s="807">
        <v>45359</v>
      </c>
      <c r="E270" s="807"/>
      <c r="F270" s="807">
        <f t="shared" si="89"/>
        <v>45361</v>
      </c>
      <c r="G270" s="807"/>
      <c r="H270" s="868">
        <f>H269+7</f>
        <v>45360</v>
      </c>
      <c r="I270" s="1091"/>
    </row>
    <row r="271" spans="1:9" s="14" customFormat="1" ht="27" hidden="1" customHeight="1" x14ac:dyDescent="0.2">
      <c r="A271" s="811"/>
      <c r="B271" s="826" t="s">
        <v>1686</v>
      </c>
      <c r="C271" s="622" t="s">
        <v>2206</v>
      </c>
      <c r="D271" s="807">
        <v>45370</v>
      </c>
      <c r="E271" s="807"/>
      <c r="F271" s="807">
        <f t="shared" si="89"/>
        <v>45372</v>
      </c>
      <c r="G271" s="807"/>
      <c r="H271" s="868">
        <f t="shared" ref="H271:H293" si="92">H270+7</f>
        <v>45367</v>
      </c>
      <c r="I271" s="1091"/>
    </row>
    <row r="272" spans="1:9" s="14" customFormat="1" ht="27" hidden="1" customHeight="1" x14ac:dyDescent="0.2">
      <c r="A272" s="811"/>
      <c r="B272" s="911" t="s">
        <v>1992</v>
      </c>
      <c r="C272" s="910" t="s">
        <v>2207</v>
      </c>
      <c r="D272" s="807">
        <v>45378</v>
      </c>
      <c r="E272" s="807"/>
      <c r="F272" s="807">
        <f t="shared" si="89"/>
        <v>45380</v>
      </c>
      <c r="G272" s="807"/>
      <c r="H272" s="868">
        <f t="shared" si="92"/>
        <v>45374</v>
      </c>
      <c r="I272" s="1091"/>
    </row>
    <row r="273" spans="1:9" s="14" customFormat="1" ht="27" hidden="1" customHeight="1" x14ac:dyDescent="0.2">
      <c r="A273" s="811"/>
      <c r="B273" s="972" t="s">
        <v>1532</v>
      </c>
      <c r="C273" s="965" t="s">
        <v>1988</v>
      </c>
      <c r="D273" s="963">
        <v>45389</v>
      </c>
      <c r="E273" s="963"/>
      <c r="F273" s="886" t="s">
        <v>344</v>
      </c>
      <c r="G273" s="886"/>
      <c r="H273" s="763">
        <f t="shared" si="92"/>
        <v>45381</v>
      </c>
      <c r="I273" s="1091"/>
    </row>
    <row r="274" spans="1:9" s="14" customFormat="1" ht="27" hidden="1" customHeight="1" x14ac:dyDescent="0.2">
      <c r="A274" s="847" t="s">
        <v>1509</v>
      </c>
      <c r="B274" s="925" t="s">
        <v>368</v>
      </c>
      <c r="C274" s="948" t="s">
        <v>1989</v>
      </c>
      <c r="D274" s="859">
        <v>45394</v>
      </c>
      <c r="E274" s="859"/>
      <c r="F274" s="859">
        <f>D274+2</f>
        <v>45396</v>
      </c>
      <c r="G274" s="859"/>
      <c r="H274" s="763">
        <f t="shared" si="92"/>
        <v>45388</v>
      </c>
      <c r="I274" s="1091"/>
    </row>
    <row r="275" spans="1:9" s="14" customFormat="1" ht="27" hidden="1" customHeight="1" x14ac:dyDescent="0.2">
      <c r="A275" s="847" t="s">
        <v>1621</v>
      </c>
      <c r="B275" s="972" t="s">
        <v>1509</v>
      </c>
      <c r="C275" s="965" t="s">
        <v>1990</v>
      </c>
      <c r="D275" s="963">
        <v>45400</v>
      </c>
      <c r="E275" s="963"/>
      <c r="F275" s="807">
        <f>D275+2</f>
        <v>45402</v>
      </c>
      <c r="G275" s="807"/>
      <c r="H275" s="763">
        <f t="shared" si="92"/>
        <v>45395</v>
      </c>
      <c r="I275" s="1091"/>
    </row>
    <row r="276" spans="1:9" s="14" customFormat="1" ht="27" hidden="1" customHeight="1" x14ac:dyDescent="0.2">
      <c r="A276" s="880" t="s">
        <v>1686</v>
      </c>
      <c r="B276" s="972" t="s">
        <v>1621</v>
      </c>
      <c r="C276" s="965" t="s">
        <v>1991</v>
      </c>
      <c r="D276" s="963">
        <v>45405</v>
      </c>
      <c r="E276" s="963"/>
      <c r="F276" s="807">
        <f>D276+2</f>
        <v>45407</v>
      </c>
      <c r="G276" s="807"/>
      <c r="H276" s="763">
        <f t="shared" si="92"/>
        <v>45402</v>
      </c>
      <c r="I276" s="1091"/>
    </row>
    <row r="277" spans="1:9" s="14" customFormat="1" ht="27" hidden="1" customHeight="1" x14ac:dyDescent="0.2">
      <c r="A277" s="880" t="s">
        <v>1992</v>
      </c>
      <c r="B277" s="972" t="s">
        <v>1686</v>
      </c>
      <c r="C277" s="965" t="s">
        <v>1993</v>
      </c>
      <c r="D277" s="963">
        <v>45413</v>
      </c>
      <c r="E277" s="963"/>
      <c r="F277" s="807">
        <f>D277+2</f>
        <v>45415</v>
      </c>
      <c r="G277" s="807"/>
      <c r="H277" s="763">
        <f t="shared" si="92"/>
        <v>45409</v>
      </c>
      <c r="I277" s="1091"/>
    </row>
    <row r="278" spans="1:9" s="14" customFormat="1" ht="20.100000000000001" hidden="1" customHeight="1" x14ac:dyDescent="0.2">
      <c r="A278" s="880" t="s">
        <v>1532</v>
      </c>
      <c r="B278" s="972" t="s">
        <v>1992</v>
      </c>
      <c r="C278" s="965" t="s">
        <v>1994</v>
      </c>
      <c r="D278" s="963">
        <v>45421</v>
      </c>
      <c r="E278" s="963"/>
      <c r="F278" s="807">
        <f>D278+2</f>
        <v>45423</v>
      </c>
      <c r="G278" s="807"/>
      <c r="H278" s="763">
        <f t="shared" si="92"/>
        <v>45416</v>
      </c>
      <c r="I278" s="1091"/>
    </row>
    <row r="279" spans="1:9" s="14" customFormat="1" ht="20.100000000000001" hidden="1" customHeight="1" x14ac:dyDescent="0.2">
      <c r="A279" s="880" t="s">
        <v>1995</v>
      </c>
      <c r="B279" s="965" t="s">
        <v>1532</v>
      </c>
      <c r="C279" s="965" t="s">
        <v>1996</v>
      </c>
      <c r="D279" s="963">
        <v>45434</v>
      </c>
      <c r="E279" s="963"/>
      <c r="F279" s="886" t="s">
        <v>344</v>
      </c>
      <c r="G279" s="886"/>
      <c r="H279" s="763">
        <f t="shared" si="92"/>
        <v>45423</v>
      </c>
      <c r="I279" s="1091"/>
    </row>
    <row r="280" spans="1:9" s="14" customFormat="1" ht="20.100000000000001" hidden="1" customHeight="1" x14ac:dyDescent="0.2">
      <c r="A280" s="847" t="s">
        <v>1997</v>
      </c>
      <c r="B280" s="965" t="s">
        <v>1998</v>
      </c>
      <c r="C280" s="965" t="s">
        <v>1999</v>
      </c>
      <c r="D280" s="963">
        <v>45443</v>
      </c>
      <c r="E280" s="963"/>
      <c r="F280" s="886" t="s">
        <v>344</v>
      </c>
      <c r="G280" s="886"/>
      <c r="H280" s="763">
        <f t="shared" si="92"/>
        <v>45430</v>
      </c>
      <c r="I280" s="1091"/>
    </row>
    <row r="281" spans="1:9" s="14" customFormat="1" ht="20.100000000000001" hidden="1" customHeight="1" x14ac:dyDescent="0.2">
      <c r="A281" s="847" t="s">
        <v>2000</v>
      </c>
      <c r="B281" s="965" t="s">
        <v>1621</v>
      </c>
      <c r="C281" s="965" t="s">
        <v>2001</v>
      </c>
      <c r="D281" s="963">
        <v>45453</v>
      </c>
      <c r="E281" s="963"/>
      <c r="F281" s="886" t="s">
        <v>344</v>
      </c>
      <c r="G281" s="886"/>
      <c r="H281" s="763">
        <f t="shared" si="92"/>
        <v>45437</v>
      </c>
      <c r="I281" s="1091"/>
    </row>
    <row r="282" spans="1:9" s="14" customFormat="1" ht="20.100000000000001" hidden="1" customHeight="1" x14ac:dyDescent="0.2">
      <c r="A282" s="880" t="s">
        <v>1686</v>
      </c>
      <c r="B282" s="886" t="s">
        <v>368</v>
      </c>
      <c r="C282" s="965" t="s">
        <v>2002</v>
      </c>
      <c r="D282" s="859">
        <v>45443</v>
      </c>
      <c r="E282" s="859"/>
      <c r="F282" s="859">
        <f>D282+2</f>
        <v>45445</v>
      </c>
      <c r="G282" s="859"/>
      <c r="H282" s="763">
        <f t="shared" si="92"/>
        <v>45444</v>
      </c>
      <c r="I282" s="1091"/>
    </row>
    <row r="283" spans="1:9" s="14" customFormat="1" ht="20.100000000000001" hidden="1" customHeight="1" x14ac:dyDescent="0.2">
      <c r="A283" s="880" t="s">
        <v>2003</v>
      </c>
      <c r="B283" s="965" t="s">
        <v>1686</v>
      </c>
      <c r="C283" s="965" t="s">
        <v>2004</v>
      </c>
      <c r="D283" s="963">
        <v>45458</v>
      </c>
      <c r="E283" s="963"/>
      <c r="F283" s="886" t="s">
        <v>344</v>
      </c>
      <c r="G283" s="886"/>
      <c r="H283" s="763">
        <f t="shared" si="92"/>
        <v>45451</v>
      </c>
      <c r="I283" s="1091"/>
    </row>
    <row r="284" spans="1:9" s="14" customFormat="1" ht="20.100000000000001" hidden="1" customHeight="1" x14ac:dyDescent="0.2">
      <c r="A284" s="880" t="s">
        <v>2005</v>
      </c>
      <c r="B284" s="965" t="s">
        <v>2006</v>
      </c>
      <c r="C284" s="965" t="s">
        <v>2007</v>
      </c>
      <c r="D284" s="963">
        <v>45468</v>
      </c>
      <c r="E284" s="963"/>
      <c r="F284" s="886" t="s">
        <v>344</v>
      </c>
      <c r="G284" s="886"/>
      <c r="H284" s="763">
        <f t="shared" si="92"/>
        <v>45458</v>
      </c>
      <c r="I284" s="1091"/>
    </row>
    <row r="285" spans="1:9" s="14" customFormat="1" ht="20.100000000000001" hidden="1" customHeight="1" x14ac:dyDescent="0.2">
      <c r="A285" s="847" t="s">
        <v>1995</v>
      </c>
      <c r="B285" s="965" t="s">
        <v>1532</v>
      </c>
      <c r="C285" s="965" t="s">
        <v>2008</v>
      </c>
      <c r="D285" s="963">
        <v>45476</v>
      </c>
      <c r="E285" s="963"/>
      <c r="F285" s="886" t="s">
        <v>344</v>
      </c>
      <c r="G285" s="886"/>
      <c r="H285" s="763">
        <f t="shared" si="92"/>
        <v>45465</v>
      </c>
      <c r="I285" s="1091"/>
    </row>
    <row r="286" spans="1:9" s="14" customFormat="1" ht="20.100000000000001" hidden="1" customHeight="1" x14ac:dyDescent="0.2">
      <c r="A286" s="880" t="s">
        <v>2009</v>
      </c>
      <c r="B286" s="965" t="s">
        <v>1998</v>
      </c>
      <c r="C286" s="965" t="s">
        <v>2010</v>
      </c>
      <c r="D286" s="886" t="s">
        <v>344</v>
      </c>
      <c r="E286" s="886"/>
      <c r="F286" s="804" t="s">
        <v>344</v>
      </c>
      <c r="G286" s="804"/>
      <c r="H286" s="763">
        <f t="shared" si="92"/>
        <v>45472</v>
      </c>
      <c r="I286" s="1091"/>
    </row>
    <row r="287" spans="1:9" s="14" customFormat="1" ht="20.100000000000001" hidden="1" customHeight="1" x14ac:dyDescent="0.2">
      <c r="A287" s="880" t="s">
        <v>2011</v>
      </c>
      <c r="B287" s="965" t="s">
        <v>1621</v>
      </c>
      <c r="C287" s="965" t="s">
        <v>2012</v>
      </c>
      <c r="D287" s="886" t="s">
        <v>344</v>
      </c>
      <c r="E287" s="886"/>
      <c r="F287" s="804" t="s">
        <v>344</v>
      </c>
      <c r="G287" s="804"/>
      <c r="H287" s="763">
        <f t="shared" si="92"/>
        <v>45479</v>
      </c>
      <c r="I287" s="1091"/>
    </row>
    <row r="288" spans="1:9" s="14" customFormat="1" ht="20.100000000000001" hidden="1" customHeight="1" x14ac:dyDescent="0.2">
      <c r="A288" s="847" t="s">
        <v>2013</v>
      </c>
      <c r="B288" s="965" t="s">
        <v>1686</v>
      </c>
      <c r="C288" s="965" t="s">
        <v>2014</v>
      </c>
      <c r="D288" s="963">
        <v>45500</v>
      </c>
      <c r="E288" s="963"/>
      <c r="F288" s="886" t="s">
        <v>344</v>
      </c>
      <c r="G288" s="886"/>
      <c r="H288" s="763">
        <f t="shared" si="92"/>
        <v>45486</v>
      </c>
      <c r="I288" s="1091"/>
    </row>
    <row r="289" spans="1:11" s="14" customFormat="1" ht="20.100000000000001" hidden="1" customHeight="1" x14ac:dyDescent="0.2">
      <c r="A289" s="847" t="s">
        <v>2013</v>
      </c>
      <c r="B289" s="965" t="s">
        <v>2006</v>
      </c>
      <c r="C289" s="965" t="s">
        <v>2015</v>
      </c>
      <c r="D289" s="886" t="s">
        <v>344</v>
      </c>
      <c r="E289" s="886"/>
      <c r="F289" s="804" t="s">
        <v>344</v>
      </c>
      <c r="G289" s="804"/>
      <c r="H289" s="763">
        <f t="shared" si="92"/>
        <v>45493</v>
      </c>
      <c r="I289" s="1091"/>
    </row>
    <row r="290" spans="1:11" s="14" customFormat="1" ht="20.100000000000001" hidden="1" customHeight="1" x14ac:dyDescent="0.2">
      <c r="A290" s="847" t="s">
        <v>2013</v>
      </c>
      <c r="B290" s="965" t="s">
        <v>1532</v>
      </c>
      <c r="C290" s="965" t="s">
        <v>2016</v>
      </c>
      <c r="D290" s="963">
        <v>45514</v>
      </c>
      <c r="E290" s="963"/>
      <c r="F290" s="886" t="s">
        <v>344</v>
      </c>
      <c r="G290" s="886"/>
      <c r="H290" s="763">
        <f t="shared" si="92"/>
        <v>45500</v>
      </c>
      <c r="I290" s="1091"/>
    </row>
    <row r="291" spans="1:11" s="14" customFormat="1" ht="20.100000000000001" hidden="1" customHeight="1" x14ac:dyDescent="0.2">
      <c r="A291" s="847" t="s">
        <v>2013</v>
      </c>
      <c r="B291" s="965" t="s">
        <v>1998</v>
      </c>
      <c r="C291" s="965" t="s">
        <v>2017</v>
      </c>
      <c r="D291" s="963">
        <v>45523</v>
      </c>
      <c r="E291" s="963"/>
      <c r="F291" s="886" t="s">
        <v>344</v>
      </c>
      <c r="G291" s="886"/>
      <c r="H291" s="763">
        <f t="shared" si="92"/>
        <v>45507</v>
      </c>
      <c r="I291" s="1091"/>
    </row>
    <row r="292" spans="1:11" s="14" customFormat="1" ht="20.100000000000001" hidden="1" customHeight="1" x14ac:dyDescent="0.2">
      <c r="A292" s="847" t="s">
        <v>2013</v>
      </c>
      <c r="B292" s="965" t="s">
        <v>1621</v>
      </c>
      <c r="C292" s="965" t="s">
        <v>2018</v>
      </c>
      <c r="D292" s="963">
        <v>45523</v>
      </c>
      <c r="E292" s="963"/>
      <c r="F292" s="886" t="s">
        <v>344</v>
      </c>
      <c r="G292" s="886"/>
      <c r="H292" s="763">
        <f t="shared" si="92"/>
        <v>45514</v>
      </c>
      <c r="I292" s="1091"/>
    </row>
    <row r="293" spans="1:11" s="14" customFormat="1" ht="20.100000000000001" hidden="1" customHeight="1" x14ac:dyDescent="0.2">
      <c r="A293" s="880" t="s">
        <v>1686</v>
      </c>
      <c r="B293" s="965" t="s">
        <v>1678</v>
      </c>
      <c r="C293" s="965" t="s">
        <v>2019</v>
      </c>
      <c r="D293" s="886" t="s">
        <v>344</v>
      </c>
      <c r="E293" s="886"/>
      <c r="F293" s="859" t="e">
        <f>D293+2</f>
        <v>#VALUE!</v>
      </c>
      <c r="G293" s="859"/>
      <c r="H293" s="763">
        <f t="shared" si="92"/>
        <v>45521</v>
      </c>
      <c r="I293" s="1091"/>
    </row>
    <row r="294" spans="1:11" s="14" customFormat="1" ht="20.100000000000001" hidden="1" customHeight="1" x14ac:dyDescent="0.2">
      <c r="A294" s="880"/>
      <c r="B294" s="1042" t="s">
        <v>368</v>
      </c>
      <c r="C294" s="965" t="s">
        <v>2208</v>
      </c>
      <c r="D294" s="859">
        <v>45541</v>
      </c>
      <c r="E294" s="859"/>
      <c r="F294" s="859">
        <f t="shared" ref="F294:F300" si="93">D294+8</f>
        <v>45549</v>
      </c>
      <c r="G294" s="859"/>
      <c r="H294" s="763">
        <v>45537</v>
      </c>
      <c r="I294" s="1091"/>
      <c r="J294" s="410"/>
      <c r="K294" s="155"/>
    </row>
    <row r="295" spans="1:11" s="14" customFormat="1" ht="20.100000000000001" hidden="1" customHeight="1" x14ac:dyDescent="0.2">
      <c r="A295" s="880"/>
      <c r="B295" s="965" t="s">
        <v>1621</v>
      </c>
      <c r="C295" s="965" t="s">
        <v>2209</v>
      </c>
      <c r="D295" s="963">
        <v>45545</v>
      </c>
      <c r="E295" s="963">
        <f>D295+2</f>
        <v>45547</v>
      </c>
      <c r="F295" s="807">
        <f t="shared" si="93"/>
        <v>45553</v>
      </c>
      <c r="G295" s="807"/>
      <c r="H295" s="763">
        <f>H294+7</f>
        <v>45544</v>
      </c>
      <c r="I295" s="1091"/>
      <c r="J295" s="410"/>
      <c r="K295" s="155"/>
    </row>
    <row r="296" spans="1:11" s="14" customFormat="1" ht="20.100000000000001" hidden="1" customHeight="1" x14ac:dyDescent="0.2">
      <c r="A296" s="880"/>
      <c r="B296" s="1042" t="s">
        <v>368</v>
      </c>
      <c r="C296" s="965" t="s">
        <v>2210</v>
      </c>
      <c r="D296" s="859">
        <v>45551</v>
      </c>
      <c r="E296" s="859">
        <f>D296+3</f>
        <v>45554</v>
      </c>
      <c r="F296" s="859">
        <f t="shared" si="93"/>
        <v>45559</v>
      </c>
      <c r="G296" s="859"/>
      <c r="H296" s="763">
        <f t="shared" ref="H296:H299" si="94">H295+7</f>
        <v>45551</v>
      </c>
      <c r="I296" s="1091"/>
      <c r="J296" s="410"/>
      <c r="K296" s="155"/>
    </row>
    <row r="297" spans="1:11" s="14" customFormat="1" ht="20.100000000000001" hidden="1" customHeight="1" x14ac:dyDescent="0.2">
      <c r="A297" s="847"/>
      <c r="B297" s="965" t="s">
        <v>1532</v>
      </c>
      <c r="C297" s="965" t="s">
        <v>2211</v>
      </c>
      <c r="D297" s="965">
        <v>45559</v>
      </c>
      <c r="E297" s="963">
        <f>D297+3</f>
        <v>45562</v>
      </c>
      <c r="F297" s="807">
        <f t="shared" si="93"/>
        <v>45567</v>
      </c>
      <c r="G297" s="807"/>
      <c r="H297" s="763">
        <f t="shared" si="94"/>
        <v>45558</v>
      </c>
      <c r="I297" s="332">
        <f t="shared" ref="I297:I313" si="95">WEEKNUM(H297)</f>
        <v>39</v>
      </c>
      <c r="J297" s="410"/>
      <c r="K297" s="155"/>
    </row>
    <row r="298" spans="1:11" s="14" customFormat="1" ht="20.100000000000001" hidden="1" customHeight="1" x14ac:dyDescent="0.2">
      <c r="A298" s="880" t="s">
        <v>2093</v>
      </c>
      <c r="B298" s="1042" t="s">
        <v>368</v>
      </c>
      <c r="C298" s="965" t="s">
        <v>2212</v>
      </c>
      <c r="D298" s="805">
        <v>45565</v>
      </c>
      <c r="E298" s="859">
        <f>D298+3</f>
        <v>45568</v>
      </c>
      <c r="F298" s="859">
        <f t="shared" si="93"/>
        <v>45573</v>
      </c>
      <c r="G298" s="859"/>
      <c r="H298" s="763">
        <f t="shared" si="94"/>
        <v>45565</v>
      </c>
      <c r="I298" s="332">
        <f t="shared" si="95"/>
        <v>40</v>
      </c>
      <c r="J298" s="410"/>
      <c r="K298" s="155"/>
    </row>
    <row r="299" spans="1:11" s="14" customFormat="1" ht="20.100000000000001" hidden="1" customHeight="1" x14ac:dyDescent="0.2">
      <c r="A299" s="880"/>
      <c r="B299" s="965" t="s">
        <v>1998</v>
      </c>
      <c r="C299" s="965" t="s">
        <v>2213</v>
      </c>
      <c r="D299" s="886" t="s">
        <v>344</v>
      </c>
      <c r="E299" s="859" t="e">
        <f>D299+3</f>
        <v>#VALUE!</v>
      </c>
      <c r="F299" s="859" t="e">
        <f t="shared" si="93"/>
        <v>#VALUE!</v>
      </c>
      <c r="G299" s="859"/>
      <c r="H299" s="763">
        <f t="shared" si="94"/>
        <v>45572</v>
      </c>
      <c r="I299" s="332">
        <f t="shared" si="95"/>
        <v>41</v>
      </c>
      <c r="J299" s="410"/>
      <c r="K299" s="155"/>
    </row>
    <row r="300" spans="1:11" s="14" customFormat="1" ht="20.100000000000001" hidden="1" customHeight="1" x14ac:dyDescent="0.2">
      <c r="A300" s="880"/>
      <c r="B300" s="965" t="s">
        <v>2214</v>
      </c>
      <c r="C300" s="965" t="s">
        <v>2215</v>
      </c>
      <c r="D300" s="963">
        <v>45579</v>
      </c>
      <c r="E300" s="963">
        <f>D300+3</f>
        <v>45582</v>
      </c>
      <c r="F300" s="807">
        <f t="shared" si="93"/>
        <v>45587</v>
      </c>
      <c r="G300" s="807"/>
      <c r="H300" s="763">
        <f t="shared" ref="H300" si="96">H299+7</f>
        <v>45579</v>
      </c>
      <c r="I300" s="332">
        <f t="shared" si="95"/>
        <v>42</v>
      </c>
      <c r="J300" s="410"/>
      <c r="K300" s="155"/>
    </row>
    <row r="301" spans="1:11" s="14" customFormat="1" ht="20.100000000000001" hidden="1" customHeight="1" x14ac:dyDescent="0.2">
      <c r="A301" s="880" t="s">
        <v>1621</v>
      </c>
      <c r="B301" s="1042" t="s">
        <v>368</v>
      </c>
      <c r="C301" s="965" t="s">
        <v>2216</v>
      </c>
      <c r="D301" s="805"/>
      <c r="E301" s="805"/>
      <c r="F301" s="805"/>
      <c r="G301" s="805"/>
      <c r="H301" s="763">
        <f>H300+7</f>
        <v>45586</v>
      </c>
      <c r="I301" s="332">
        <f t="shared" si="95"/>
        <v>43</v>
      </c>
      <c r="J301" s="410"/>
      <c r="K301" s="155"/>
    </row>
    <row r="302" spans="1:11" s="14" customFormat="1" ht="20.100000000000001" hidden="1" customHeight="1" x14ac:dyDescent="0.2">
      <c r="A302" s="880"/>
      <c r="B302" s="965" t="s">
        <v>2217</v>
      </c>
      <c r="C302" s="965" t="s">
        <v>2218</v>
      </c>
      <c r="D302" s="963">
        <v>45593</v>
      </c>
      <c r="E302" s="807">
        <f t="shared" ref="E302:E304" si="97">D302+3</f>
        <v>45596</v>
      </c>
      <c r="F302" s="807">
        <f t="shared" ref="F302:F310" si="98">D302+8</f>
        <v>45601</v>
      </c>
      <c r="H302" s="763">
        <f t="shared" ref="H302:H312" si="99">H301+7</f>
        <v>45593</v>
      </c>
      <c r="I302" s="332">
        <f t="shared" si="95"/>
        <v>44</v>
      </c>
      <c r="J302" s="410"/>
      <c r="K302" s="155"/>
    </row>
    <row r="303" spans="1:11" s="14" customFormat="1" ht="20.100000000000001" hidden="1" customHeight="1" x14ac:dyDescent="0.2">
      <c r="A303" s="880" t="s">
        <v>2219</v>
      </c>
      <c r="B303" s="965" t="s">
        <v>586</v>
      </c>
      <c r="C303" s="965" t="s">
        <v>2220</v>
      </c>
      <c r="D303" s="963">
        <v>45601</v>
      </c>
      <c r="E303" s="807">
        <f t="shared" si="97"/>
        <v>45604</v>
      </c>
      <c r="F303" s="807">
        <f t="shared" si="98"/>
        <v>45609</v>
      </c>
      <c r="G303" s="806"/>
      <c r="H303" s="763">
        <f t="shared" si="99"/>
        <v>45600</v>
      </c>
      <c r="I303" s="332">
        <f t="shared" si="95"/>
        <v>45</v>
      </c>
      <c r="J303" s="410"/>
      <c r="K303" s="155"/>
    </row>
    <row r="304" spans="1:11" s="14" customFormat="1" ht="20.100000000000001" hidden="1" customHeight="1" x14ac:dyDescent="0.2">
      <c r="A304" s="880" t="s">
        <v>1532</v>
      </c>
      <c r="B304" s="965" t="s">
        <v>588</v>
      </c>
      <c r="C304" s="965" t="s">
        <v>2221</v>
      </c>
      <c r="D304" s="963">
        <v>45608</v>
      </c>
      <c r="E304" s="807">
        <f t="shared" si="97"/>
        <v>45611</v>
      </c>
      <c r="F304" s="807">
        <f t="shared" si="98"/>
        <v>45616</v>
      </c>
      <c r="G304" s="682"/>
      <c r="H304" s="763">
        <f t="shared" si="99"/>
        <v>45607</v>
      </c>
      <c r="I304" s="332">
        <f t="shared" si="95"/>
        <v>46</v>
      </c>
      <c r="J304" s="410"/>
      <c r="K304" s="155"/>
    </row>
    <row r="305" spans="1:11" s="14" customFormat="1" ht="20.100000000000001" hidden="1" customHeight="1" x14ac:dyDescent="0.2">
      <c r="A305" s="880" t="s">
        <v>2222</v>
      </c>
      <c r="B305" s="965" t="s">
        <v>2104</v>
      </c>
      <c r="C305" s="965" t="s">
        <v>2223</v>
      </c>
      <c r="D305" s="965">
        <v>45617</v>
      </c>
      <c r="E305" s="807">
        <f>D305+2</f>
        <v>45619</v>
      </c>
      <c r="F305" s="886" t="s">
        <v>344</v>
      </c>
      <c r="G305" s="11"/>
      <c r="H305" s="763">
        <f>H304+7</f>
        <v>45614</v>
      </c>
      <c r="I305" s="332">
        <f t="shared" si="95"/>
        <v>47</v>
      </c>
      <c r="J305" s="410"/>
      <c r="K305" s="155"/>
    </row>
    <row r="306" spans="1:11" s="14" customFormat="1" ht="20.100000000000001" hidden="1" customHeight="1" x14ac:dyDescent="0.2">
      <c r="A306" s="880"/>
      <c r="B306" s="965" t="s">
        <v>2006</v>
      </c>
      <c r="C306" s="965" t="s">
        <v>2224</v>
      </c>
      <c r="D306" s="963">
        <v>45621</v>
      </c>
      <c r="E306" s="807">
        <f t="shared" ref="E306:E310" si="100">D306+2</f>
        <v>45623</v>
      </c>
      <c r="F306" s="886" t="s">
        <v>344</v>
      </c>
      <c r="G306" s="11"/>
      <c r="H306" s="763">
        <f t="shared" si="99"/>
        <v>45621</v>
      </c>
      <c r="I306" s="332">
        <f t="shared" si="95"/>
        <v>48</v>
      </c>
      <c r="J306" s="410"/>
      <c r="K306" s="155"/>
    </row>
    <row r="307" spans="1:11" s="14" customFormat="1" ht="20.100000000000001" hidden="1" customHeight="1" x14ac:dyDescent="0.2">
      <c r="A307" s="880"/>
      <c r="B307" s="1042" t="s">
        <v>368</v>
      </c>
      <c r="C307" s="965" t="s">
        <v>2225</v>
      </c>
      <c r="D307" s="859">
        <v>45627</v>
      </c>
      <c r="E307" s="859">
        <f t="shared" si="100"/>
        <v>45629</v>
      </c>
      <c r="F307" s="859">
        <f t="shared" si="98"/>
        <v>45635</v>
      </c>
      <c r="G307" s="11"/>
      <c r="H307" s="763">
        <f>H306+7</f>
        <v>45628</v>
      </c>
      <c r="I307" s="332">
        <f t="shared" si="95"/>
        <v>49</v>
      </c>
      <c r="J307" s="410"/>
      <c r="K307" s="155"/>
    </row>
    <row r="308" spans="1:11" s="14" customFormat="1" ht="20.100000000000001" hidden="1" customHeight="1" x14ac:dyDescent="0.2">
      <c r="A308" s="880" t="s">
        <v>2217</v>
      </c>
      <c r="B308" s="965" t="s">
        <v>1907</v>
      </c>
      <c r="C308" s="965" t="s">
        <v>2226</v>
      </c>
      <c r="D308" s="886" t="s">
        <v>344</v>
      </c>
      <c r="E308" s="859"/>
      <c r="F308" s="859"/>
      <c r="G308" s="11"/>
      <c r="H308" s="763">
        <f t="shared" si="99"/>
        <v>45635</v>
      </c>
      <c r="I308" s="332">
        <f t="shared" si="95"/>
        <v>50</v>
      </c>
      <c r="J308" s="410"/>
      <c r="K308" s="155"/>
    </row>
    <row r="309" spans="1:11" s="14" customFormat="1" ht="20.100000000000001" hidden="1" customHeight="1" x14ac:dyDescent="0.2">
      <c r="A309" s="880" t="s">
        <v>586</v>
      </c>
      <c r="B309" s="1042" t="s">
        <v>368</v>
      </c>
      <c r="C309" s="965" t="s">
        <v>2227</v>
      </c>
      <c r="D309" s="859">
        <v>45642</v>
      </c>
      <c r="E309" s="859">
        <f t="shared" si="100"/>
        <v>45644</v>
      </c>
      <c r="F309" s="859">
        <f t="shared" si="98"/>
        <v>45650</v>
      </c>
      <c r="G309" s="806"/>
      <c r="H309" s="763">
        <f t="shared" si="99"/>
        <v>45642</v>
      </c>
      <c r="I309" s="332">
        <f t="shared" si="95"/>
        <v>51</v>
      </c>
      <c r="J309" s="410"/>
      <c r="K309" s="155"/>
    </row>
    <row r="310" spans="1:11" s="14" customFormat="1" ht="20.100000000000001" hidden="1" customHeight="1" x14ac:dyDescent="0.2">
      <c r="A310" s="880" t="s">
        <v>588</v>
      </c>
      <c r="B310" s="965" t="s">
        <v>586</v>
      </c>
      <c r="C310" s="965" t="s">
        <v>2228</v>
      </c>
      <c r="D310" s="963">
        <v>45651</v>
      </c>
      <c r="E310" s="807">
        <f t="shared" si="100"/>
        <v>45653</v>
      </c>
      <c r="F310" s="807">
        <f t="shared" si="98"/>
        <v>45659</v>
      </c>
      <c r="G310" s="682"/>
      <c r="H310" s="763">
        <f t="shared" si="99"/>
        <v>45649</v>
      </c>
      <c r="I310" s="332">
        <f t="shared" si="95"/>
        <v>52</v>
      </c>
      <c r="J310" s="410"/>
      <c r="K310" s="155"/>
    </row>
    <row r="311" spans="1:11" s="14" customFormat="1" ht="20.100000000000001" hidden="1" customHeight="1" x14ac:dyDescent="0.2">
      <c r="A311" s="880" t="s">
        <v>2097</v>
      </c>
      <c r="B311" s="965" t="s">
        <v>2041</v>
      </c>
      <c r="C311" s="965" t="s">
        <v>2229</v>
      </c>
      <c r="D311" s="886" t="s">
        <v>344</v>
      </c>
      <c r="E311" s="807">
        <v>45292</v>
      </c>
      <c r="F311" s="807">
        <v>45298</v>
      </c>
      <c r="G311" s="11"/>
      <c r="H311" s="763">
        <f>H310+7</f>
        <v>45656</v>
      </c>
      <c r="I311" s="332">
        <f t="shared" si="95"/>
        <v>53</v>
      </c>
      <c r="J311" s="410"/>
      <c r="K311" s="155"/>
    </row>
    <row r="312" spans="1:11" s="14" customFormat="1" ht="20.100000000000001" hidden="1" customHeight="1" x14ac:dyDescent="0.2">
      <c r="A312" s="880"/>
      <c r="B312" s="965" t="s">
        <v>2006</v>
      </c>
      <c r="C312" s="965" t="s">
        <v>2230</v>
      </c>
      <c r="D312" s="886" t="s">
        <v>344</v>
      </c>
      <c r="E312" s="807">
        <v>45299</v>
      </c>
      <c r="F312" s="807">
        <v>45305</v>
      </c>
      <c r="G312" s="11"/>
      <c r="H312" s="763">
        <f t="shared" si="99"/>
        <v>45663</v>
      </c>
      <c r="I312" s="332">
        <f t="shared" si="95"/>
        <v>2</v>
      </c>
      <c r="J312" s="410"/>
      <c r="K312" s="155"/>
    </row>
    <row r="313" spans="1:11" s="14" customFormat="1" ht="20.100000000000001" hidden="1" customHeight="1" x14ac:dyDescent="0.2">
      <c r="A313" s="880" t="s">
        <v>1907</v>
      </c>
      <c r="B313" s="965" t="s">
        <v>1907</v>
      </c>
      <c r="C313" s="965" t="s">
        <v>2231</v>
      </c>
      <c r="D313" s="886" t="s">
        <v>344</v>
      </c>
      <c r="E313" s="807">
        <v>45306</v>
      </c>
      <c r="F313" s="807">
        <v>45312</v>
      </c>
      <c r="G313" s="11"/>
      <c r="H313" s="763">
        <f>H312+7</f>
        <v>45670</v>
      </c>
      <c r="I313" s="332">
        <f t="shared" si="95"/>
        <v>3</v>
      </c>
      <c r="J313" s="410"/>
      <c r="K313" s="155"/>
    </row>
    <row r="314" spans="1:11" s="14" customFormat="1" ht="20.100000000000001" hidden="1" customHeight="1" x14ac:dyDescent="0.2">
      <c r="A314" s="811"/>
      <c r="B314" s="769"/>
      <c r="C314" s="769"/>
      <c r="D314" s="769"/>
      <c r="E314" s="806"/>
      <c r="F314" s="806"/>
      <c r="G314" s="806"/>
      <c r="H314" s="806"/>
      <c r="I314" s="193"/>
      <c r="J314" s="769"/>
    </row>
    <row r="315" spans="1:11" s="14" customFormat="1" ht="27" customHeight="1" x14ac:dyDescent="0.2">
      <c r="A315" s="811"/>
      <c r="B315" s="1135" t="s">
        <v>2055</v>
      </c>
      <c r="C315" s="1136"/>
      <c r="D315" s="1137" t="s">
        <v>306</v>
      </c>
      <c r="E315" s="950" t="s">
        <v>4462</v>
      </c>
      <c r="F315" s="950" t="s">
        <v>228</v>
      </c>
      <c r="G315" s="950" t="s">
        <v>2115</v>
      </c>
      <c r="I315" s="887"/>
    </row>
    <row r="316" spans="1:11" s="14" customFormat="1" ht="16.5" customHeight="1" x14ac:dyDescent="0.2">
      <c r="A316" s="811"/>
      <c r="B316" s="953" t="s">
        <v>310</v>
      </c>
      <c r="C316" s="953" t="s">
        <v>311</v>
      </c>
      <c r="D316" s="1138"/>
      <c r="E316" s="961" t="s">
        <v>193</v>
      </c>
      <c r="F316" s="961" t="s">
        <v>154</v>
      </c>
      <c r="G316" s="961" t="s">
        <v>396</v>
      </c>
      <c r="I316" s="1067" t="s">
        <v>312</v>
      </c>
      <c r="J316" s="995" t="s">
        <v>313</v>
      </c>
    </row>
    <row r="317" spans="1:11" s="14" customFormat="1" ht="20.100000000000001" customHeight="1" x14ac:dyDescent="0.2">
      <c r="A317" s="811"/>
      <c r="B317" s="965" t="s">
        <v>2006</v>
      </c>
      <c r="C317" s="965" t="s">
        <v>4335</v>
      </c>
      <c r="D317" s="965">
        <v>45727</v>
      </c>
      <c r="E317" s="807">
        <f>D317+6</f>
        <v>45733</v>
      </c>
      <c r="F317" s="807">
        <f>E317+3</f>
        <v>45736</v>
      </c>
      <c r="G317" s="807">
        <f>F317+12</f>
        <v>45748</v>
      </c>
      <c r="I317" s="763">
        <v>45729</v>
      </c>
      <c r="J317" s="332">
        <f t="shared" ref="J317:J318" si="101">WEEKNUM(I317)</f>
        <v>11</v>
      </c>
    </row>
    <row r="318" spans="1:11" s="14" customFormat="1" ht="20.100000000000001" customHeight="1" x14ac:dyDescent="0.2">
      <c r="A318" s="811"/>
      <c r="B318" s="965" t="s">
        <v>588</v>
      </c>
      <c r="C318" s="965" t="s">
        <v>4336</v>
      </c>
      <c r="D318" s="965">
        <v>45734</v>
      </c>
      <c r="E318" s="807">
        <f t="shared" ref="E318:E324" si="102">D318+6</f>
        <v>45740</v>
      </c>
      <c r="F318" s="807">
        <f t="shared" ref="F318:F324" si="103">E318+3</f>
        <v>45743</v>
      </c>
      <c r="G318" s="807">
        <f t="shared" ref="G318:G324" si="104">F318+12</f>
        <v>45755</v>
      </c>
      <c r="I318" s="763">
        <f>I317+7</f>
        <v>45736</v>
      </c>
      <c r="J318" s="332">
        <f t="shared" si="101"/>
        <v>12</v>
      </c>
    </row>
    <row r="319" spans="1:11" s="14" customFormat="1" ht="20.100000000000001" customHeight="1" x14ac:dyDescent="0.2">
      <c r="A319" s="811"/>
      <c r="B319" s="965" t="s">
        <v>1621</v>
      </c>
      <c r="C319" s="965" t="s">
        <v>4337</v>
      </c>
      <c r="D319" s="965">
        <v>45741</v>
      </c>
      <c r="E319" s="807">
        <f t="shared" si="102"/>
        <v>45747</v>
      </c>
      <c r="F319" s="807">
        <f t="shared" si="103"/>
        <v>45750</v>
      </c>
      <c r="G319" s="807">
        <f t="shared" si="104"/>
        <v>45762</v>
      </c>
      <c r="I319" s="763">
        <f>I318+7</f>
        <v>45743</v>
      </c>
      <c r="J319" s="332">
        <f>WEEKNUM(I319)</f>
        <v>13</v>
      </c>
    </row>
    <row r="320" spans="1:11" s="14" customFormat="1" ht="20.100000000000001" customHeight="1" x14ac:dyDescent="0.2">
      <c r="A320" s="811"/>
      <c r="B320" s="965" t="s">
        <v>586</v>
      </c>
      <c r="C320" s="965" t="s">
        <v>4463</v>
      </c>
      <c r="D320" s="965">
        <v>45748</v>
      </c>
      <c r="E320" s="807">
        <f>D320+6</f>
        <v>45754</v>
      </c>
      <c r="F320" s="807">
        <f>E320+3</f>
        <v>45757</v>
      </c>
      <c r="G320" s="807">
        <f>F320+12</f>
        <v>45769</v>
      </c>
      <c r="I320" s="763">
        <f>I319+7</f>
        <v>45750</v>
      </c>
      <c r="J320" s="332">
        <f t="shared" ref="J320:J321" si="105">WEEKNUM(I320)</f>
        <v>14</v>
      </c>
    </row>
    <row r="321" spans="1:11" s="14" customFormat="1" ht="20.100000000000001" customHeight="1" x14ac:dyDescent="0.2">
      <c r="A321" s="811"/>
      <c r="B321" s="965" t="s">
        <v>2041</v>
      </c>
      <c r="C321" s="965" t="s">
        <v>4464</v>
      </c>
      <c r="D321" s="965">
        <v>45755</v>
      </c>
      <c r="E321" s="807">
        <f t="shared" si="102"/>
        <v>45761</v>
      </c>
      <c r="F321" s="807">
        <f t="shared" si="103"/>
        <v>45764</v>
      </c>
      <c r="G321" s="807">
        <f t="shared" si="104"/>
        <v>45776</v>
      </c>
      <c r="I321" s="763">
        <f t="shared" ref="I321:I324" si="106">I320+7</f>
        <v>45757</v>
      </c>
      <c r="J321" s="332">
        <f t="shared" si="105"/>
        <v>15</v>
      </c>
    </row>
    <row r="322" spans="1:11" s="14" customFormat="1" ht="20.100000000000001" customHeight="1" x14ac:dyDescent="0.2">
      <c r="A322" s="811"/>
      <c r="B322" s="1042" t="s">
        <v>623</v>
      </c>
      <c r="C322" s="965" t="s">
        <v>4465</v>
      </c>
      <c r="D322" s="965">
        <v>45762</v>
      </c>
      <c r="E322" s="807">
        <f t="shared" si="102"/>
        <v>45768</v>
      </c>
      <c r="F322" s="807">
        <f t="shared" si="103"/>
        <v>45771</v>
      </c>
      <c r="G322" s="807">
        <f t="shared" si="104"/>
        <v>45783</v>
      </c>
      <c r="I322" s="763">
        <f t="shared" si="106"/>
        <v>45764</v>
      </c>
      <c r="J322" s="332">
        <f>WEEKNUM(I322)</f>
        <v>16</v>
      </c>
    </row>
    <row r="323" spans="1:11" s="14" customFormat="1" ht="20.100000000000001" customHeight="1" x14ac:dyDescent="0.2">
      <c r="A323" s="811"/>
      <c r="B323" s="965" t="s">
        <v>2006</v>
      </c>
      <c r="C323" s="965" t="s">
        <v>4466</v>
      </c>
      <c r="D323" s="965">
        <v>45769</v>
      </c>
      <c r="E323" s="807">
        <f>D323+6</f>
        <v>45775</v>
      </c>
      <c r="F323" s="807">
        <f>E323+3</f>
        <v>45778</v>
      </c>
      <c r="G323" s="807">
        <f>F323+12</f>
        <v>45790</v>
      </c>
      <c r="I323" s="763">
        <f t="shared" si="106"/>
        <v>45771</v>
      </c>
      <c r="J323" s="332">
        <f t="shared" ref="J323:J324" si="107">WEEKNUM(I323)</f>
        <v>17</v>
      </c>
    </row>
    <row r="324" spans="1:11" s="14" customFormat="1" ht="20.100000000000001" customHeight="1" x14ac:dyDescent="0.2">
      <c r="A324" s="811"/>
      <c r="B324" s="965" t="s">
        <v>588</v>
      </c>
      <c r="C324" s="965" t="s">
        <v>4467</v>
      </c>
      <c r="D324" s="965">
        <v>45776</v>
      </c>
      <c r="E324" s="807">
        <f t="shared" si="102"/>
        <v>45782</v>
      </c>
      <c r="F324" s="807">
        <f t="shared" si="103"/>
        <v>45785</v>
      </c>
      <c r="G324" s="807">
        <f t="shared" si="104"/>
        <v>45797</v>
      </c>
      <c r="I324" s="763">
        <f t="shared" si="106"/>
        <v>45778</v>
      </c>
      <c r="J324" s="332">
        <f t="shared" si="107"/>
        <v>18</v>
      </c>
    </row>
    <row r="325" spans="1:11" s="1210" customFormat="1" ht="20.100000000000001" customHeight="1" x14ac:dyDescent="0.2">
      <c r="A325" s="1207"/>
      <c r="B325" s="1208"/>
      <c r="C325" s="1208"/>
      <c r="D325" s="1208"/>
      <c r="E325" s="1209"/>
      <c r="F325" s="1209"/>
      <c r="G325" s="1209"/>
      <c r="I325" s="1208"/>
      <c r="J325" s="1211"/>
    </row>
    <row r="326" spans="1:11" s="14" customFormat="1" ht="15.75" x14ac:dyDescent="0.2">
      <c r="A326" s="876"/>
      <c r="B326" s="681" t="s">
        <v>1304</v>
      </c>
      <c r="C326" s="682"/>
      <c r="D326" s="682"/>
      <c r="E326" s="682"/>
      <c r="F326" s="682"/>
      <c r="G326" s="682"/>
      <c r="H326" s="410"/>
      <c r="I326" s="410"/>
      <c r="J326" s="155"/>
    </row>
    <row r="330" spans="1:11" ht="15" thickBot="1" x14ac:dyDescent="0.25"/>
    <row r="331" spans="1:11" s="147" customFormat="1" ht="18.75" customHeight="1" x14ac:dyDescent="0.2">
      <c r="A331" s="869"/>
      <c r="B331" s="776"/>
      <c r="C331" s="777"/>
      <c r="D331" s="778"/>
      <c r="E331" s="779"/>
      <c r="F331" s="780"/>
      <c r="G331" s="781"/>
      <c r="H331" s="782"/>
      <c r="I331" s="757"/>
      <c r="J331" s="145"/>
      <c r="K331" s="145"/>
    </row>
    <row r="332" spans="1:11" s="147" customFormat="1" ht="18.75" customHeight="1" x14ac:dyDescent="0.2">
      <c r="A332" s="869"/>
      <c r="B332" s="783" t="s">
        <v>447</v>
      </c>
      <c r="C332" s="145"/>
      <c r="D332" s="147" t="s">
        <v>448</v>
      </c>
      <c r="G332" s="147" t="s">
        <v>449</v>
      </c>
      <c r="H332" s="784"/>
      <c r="J332" s="145"/>
      <c r="K332" s="145"/>
    </row>
    <row r="333" spans="1:11" s="147" customFormat="1" ht="18.75" customHeight="1" x14ac:dyDescent="0.2">
      <c r="A333" s="869"/>
      <c r="B333" s="785" t="s">
        <v>450</v>
      </c>
      <c r="C333" s="786" t="s">
        <v>451</v>
      </c>
      <c r="D333" s="133" t="s">
        <v>452</v>
      </c>
      <c r="F333" s="786" t="s">
        <v>453</v>
      </c>
      <c r="G333" s="145" t="s">
        <v>454</v>
      </c>
      <c r="H333" s="787" t="s">
        <v>455</v>
      </c>
      <c r="J333" s="145"/>
      <c r="K333" s="145"/>
    </row>
    <row r="334" spans="1:11" s="147" customFormat="1" ht="18.75" customHeight="1" x14ac:dyDescent="0.2">
      <c r="A334" s="869"/>
      <c r="B334" s="785" t="s">
        <v>456</v>
      </c>
      <c r="C334" s="786" t="s">
        <v>457</v>
      </c>
      <c r="D334" s="133" t="s">
        <v>458</v>
      </c>
      <c r="E334" s="148" t="s">
        <v>459</v>
      </c>
      <c r="F334" s="790" t="s">
        <v>460</v>
      </c>
      <c r="G334" s="145" t="s">
        <v>461</v>
      </c>
      <c r="H334" s="787" t="s">
        <v>462</v>
      </c>
      <c r="J334" s="145"/>
      <c r="K334" s="145"/>
    </row>
    <row r="335" spans="1:11" s="147" customFormat="1" ht="18.75" customHeight="1" x14ac:dyDescent="0.2">
      <c r="A335" s="869"/>
      <c r="B335" s="788" t="s">
        <v>463</v>
      </c>
      <c r="C335" s="789" t="s">
        <v>464</v>
      </c>
      <c r="D335" s="133" t="s">
        <v>465</v>
      </c>
      <c r="E335" s="148" t="s">
        <v>466</v>
      </c>
      <c r="F335" s="790" t="s">
        <v>467</v>
      </c>
      <c r="G335" s="591" t="s">
        <v>468</v>
      </c>
      <c r="H335" s="791" t="s">
        <v>469</v>
      </c>
      <c r="J335" s="145"/>
      <c r="K335" s="145"/>
    </row>
    <row r="336" spans="1:11" s="147" customFormat="1" ht="18.75" customHeight="1" x14ac:dyDescent="0.2">
      <c r="A336" s="869"/>
      <c r="B336" s="788" t="s">
        <v>470</v>
      </c>
      <c r="C336" s="789" t="s">
        <v>471</v>
      </c>
      <c r="D336" s="133" t="s">
        <v>472</v>
      </c>
      <c r="E336" s="148" t="s">
        <v>473</v>
      </c>
      <c r="F336" s="790" t="s">
        <v>474</v>
      </c>
      <c r="G336" s="591" t="s">
        <v>475</v>
      </c>
      <c r="H336" s="791" t="s">
        <v>476</v>
      </c>
      <c r="J336" s="145"/>
      <c r="K336" s="145"/>
    </row>
    <row r="337" spans="1:21" s="147" customFormat="1" ht="18.75" customHeight="1" x14ac:dyDescent="0.2">
      <c r="A337" s="869"/>
      <c r="B337" s="788" t="s">
        <v>477</v>
      </c>
      <c r="C337" s="789" t="s">
        <v>478</v>
      </c>
      <c r="D337" s="133" t="s">
        <v>479</v>
      </c>
      <c r="E337" s="148" t="s">
        <v>480</v>
      </c>
      <c r="F337" s="790" t="s">
        <v>481</v>
      </c>
      <c r="G337" s="591" t="s">
        <v>482</v>
      </c>
      <c r="H337" s="791" t="s">
        <v>483</v>
      </c>
      <c r="J337" s="145"/>
      <c r="K337" s="145"/>
    </row>
    <row r="338" spans="1:21" s="147" customFormat="1" ht="18.75" customHeight="1" x14ac:dyDescent="0.2">
      <c r="A338" s="869"/>
      <c r="B338" s="788" t="s">
        <v>484</v>
      </c>
      <c r="C338" s="789" t="s">
        <v>485</v>
      </c>
      <c r="D338" s="133" t="s">
        <v>486</v>
      </c>
      <c r="E338" s="148" t="s">
        <v>487</v>
      </c>
      <c r="F338" s="790" t="s">
        <v>488</v>
      </c>
      <c r="G338" s="591" t="s">
        <v>489</v>
      </c>
      <c r="H338" s="791" t="s">
        <v>490</v>
      </c>
      <c r="J338" s="145"/>
      <c r="K338" s="145"/>
    </row>
    <row r="339" spans="1:21" s="147" customFormat="1" ht="18.75" customHeight="1" x14ac:dyDescent="0.2">
      <c r="A339" s="869"/>
      <c r="B339" s="788" t="s">
        <v>491</v>
      </c>
      <c r="C339" s="789" t="s">
        <v>492</v>
      </c>
      <c r="D339" s="133" t="s">
        <v>493</v>
      </c>
      <c r="E339" s="148" t="s">
        <v>494</v>
      </c>
      <c r="F339" s="744" t="s">
        <v>495</v>
      </c>
      <c r="G339" s="591" t="s">
        <v>496</v>
      </c>
      <c r="H339" s="792" t="s">
        <v>497</v>
      </c>
      <c r="J339" s="145"/>
      <c r="K339" s="145"/>
    </row>
    <row r="340" spans="1:21" s="147" customFormat="1" ht="18.75" customHeight="1" x14ac:dyDescent="0.2">
      <c r="A340" s="869"/>
      <c r="B340" s="788" t="s">
        <v>498</v>
      </c>
      <c r="C340" s="789" t="s">
        <v>499</v>
      </c>
      <c r="D340" s="133"/>
      <c r="E340" s="145"/>
      <c r="F340" s="591"/>
      <c r="H340" s="793"/>
      <c r="J340" s="145"/>
      <c r="K340" s="145"/>
    </row>
    <row r="341" spans="1:21" s="147" customFormat="1" ht="18.75" customHeight="1" thickBot="1" x14ac:dyDescent="0.25">
      <c r="A341" s="869"/>
      <c r="B341" s="794"/>
      <c r="C341" s="795"/>
      <c r="D341" s="795"/>
      <c r="E341" s="796"/>
      <c r="F341" s="796"/>
      <c r="G341" s="796"/>
      <c r="H341" s="797"/>
      <c r="I341" s="145"/>
      <c r="J341" s="145"/>
      <c r="K341" s="145"/>
    </row>
    <row r="347" spans="1:21" s="266" customFormat="1" ht="60" hidden="1" x14ac:dyDescent="0.2">
      <c r="A347" s="879"/>
      <c r="B347" s="372"/>
      <c r="C347" s="1"/>
      <c r="D347" s="398" t="s">
        <v>1416</v>
      </c>
      <c r="E347" s="119" t="s">
        <v>2232</v>
      </c>
      <c r="F347" s="119" t="s">
        <v>2233</v>
      </c>
      <c r="G347" s="119" t="s">
        <v>2234</v>
      </c>
      <c r="H347" s="119" t="s">
        <v>2235</v>
      </c>
      <c r="I347" s="119" t="s">
        <v>2236</v>
      </c>
      <c r="J347" s="119" t="s">
        <v>2237</v>
      </c>
      <c r="K347" s="373" t="s">
        <v>2238</v>
      </c>
      <c r="L347" s="373" t="s">
        <v>2239</v>
      </c>
      <c r="M347" s="119" t="s">
        <v>2240</v>
      </c>
      <c r="N347" s="119" t="s">
        <v>2241</v>
      </c>
      <c r="O347" s="119" t="s">
        <v>2242</v>
      </c>
      <c r="P347" s="373" t="s">
        <v>2243</v>
      </c>
      <c r="Q347" s="119" t="s">
        <v>2244</v>
      </c>
      <c r="R347" s="119" t="s">
        <v>2245</v>
      </c>
      <c r="S347" s="119" t="s">
        <v>2246</v>
      </c>
      <c r="T347" s="119" t="s">
        <v>2247</v>
      </c>
      <c r="U347" s="119" t="s">
        <v>2248</v>
      </c>
    </row>
    <row r="348" spans="1:21" s="266" customFormat="1" ht="20.100000000000001" hidden="1" customHeight="1" x14ac:dyDescent="0.2">
      <c r="A348" s="879"/>
      <c r="B348" s="1"/>
      <c r="C348" s="1" t="s">
        <v>2249</v>
      </c>
      <c r="D348" s="405"/>
      <c r="E348" s="405" t="s">
        <v>142</v>
      </c>
      <c r="F348" s="405" t="s">
        <v>193</v>
      </c>
      <c r="G348" s="405" t="s">
        <v>167</v>
      </c>
      <c r="H348" s="398" t="s">
        <v>182</v>
      </c>
      <c r="I348" s="398" t="s">
        <v>2250</v>
      </c>
      <c r="J348" s="374" t="s">
        <v>2251</v>
      </c>
      <c r="K348" s="373" t="s">
        <v>2251</v>
      </c>
      <c r="L348" s="373" t="s">
        <v>2252</v>
      </c>
      <c r="M348" s="405" t="s">
        <v>249</v>
      </c>
      <c r="N348" s="405" t="s">
        <v>2253</v>
      </c>
      <c r="O348" s="405" t="s">
        <v>2253</v>
      </c>
      <c r="P348" s="375" t="s">
        <v>2253</v>
      </c>
      <c r="Q348" s="375" t="s">
        <v>2254</v>
      </c>
      <c r="R348" s="375" t="s">
        <v>2255</v>
      </c>
      <c r="S348" s="375" t="s">
        <v>2256</v>
      </c>
      <c r="T348" s="375" t="s">
        <v>2257</v>
      </c>
      <c r="U348" s="375" t="s">
        <v>2258</v>
      </c>
    </row>
    <row r="349" spans="1:21" s="266" customFormat="1" ht="20.100000000000001" hidden="1" customHeight="1" x14ac:dyDescent="0.2">
      <c r="A349" s="879"/>
      <c r="B349" s="376" t="s">
        <v>310</v>
      </c>
      <c r="C349" s="376" t="s">
        <v>311</v>
      </c>
      <c r="D349" s="376" t="s">
        <v>1195</v>
      </c>
      <c r="E349" s="376" t="s">
        <v>1195</v>
      </c>
      <c r="F349" s="376" t="s">
        <v>1195</v>
      </c>
      <c r="G349" s="376" t="s">
        <v>1195</v>
      </c>
      <c r="H349" s="376" t="s">
        <v>1195</v>
      </c>
      <c r="I349" s="376" t="s">
        <v>1195</v>
      </c>
      <c r="J349" s="376" t="s">
        <v>1195</v>
      </c>
      <c r="K349" s="377" t="s">
        <v>1195</v>
      </c>
      <c r="L349" s="378" t="s">
        <v>1195</v>
      </c>
      <c r="M349" s="376" t="s">
        <v>1195</v>
      </c>
      <c r="N349" s="376" t="s">
        <v>1195</v>
      </c>
      <c r="O349" s="376" t="s">
        <v>1195</v>
      </c>
      <c r="P349" s="378" t="s">
        <v>1195</v>
      </c>
      <c r="Q349" s="378" t="s">
        <v>1195</v>
      </c>
      <c r="R349" s="378" t="s">
        <v>1195</v>
      </c>
      <c r="S349" s="378" t="s">
        <v>1195</v>
      </c>
      <c r="T349" s="378" t="s">
        <v>1195</v>
      </c>
      <c r="U349" s="378" t="s">
        <v>1195</v>
      </c>
    </row>
    <row r="350" spans="1:21" hidden="1" x14ac:dyDescent="0.2">
      <c r="B350" s="136" t="s">
        <v>2259</v>
      </c>
      <c r="C350" s="137" t="s">
        <v>2260</v>
      </c>
      <c r="D350" s="6">
        <v>44288</v>
      </c>
      <c r="E350" s="6">
        <f t="shared" ref="E350:E351" si="108">D350+4</f>
        <v>44292</v>
      </c>
      <c r="F350" s="6">
        <f t="shared" ref="F350:F351" si="109">D350+6</f>
        <v>44294</v>
      </c>
      <c r="G350" s="6">
        <f t="shared" ref="G350:G357" si="110">D350+11</f>
        <v>44299</v>
      </c>
      <c r="H350" s="379">
        <f t="shared" ref="H350:H351" si="111">G350+15</f>
        <v>44314</v>
      </c>
      <c r="I350" s="6">
        <f t="shared" ref="I350:I356" si="112">D350+24</f>
        <v>44312</v>
      </c>
      <c r="J350" s="6">
        <f t="shared" ref="J350:J356" si="113">D350+21</f>
        <v>44309</v>
      </c>
      <c r="K350" s="6">
        <f t="shared" ref="K350:K356" si="114">D350+21</f>
        <v>44309</v>
      </c>
      <c r="L350" s="6">
        <f t="shared" ref="L350:L356" si="115">D350+38</f>
        <v>44326</v>
      </c>
      <c r="M350" s="6">
        <f t="shared" ref="M350:M356" si="116">D350+5</f>
        <v>44293</v>
      </c>
      <c r="N350" s="6">
        <f t="shared" ref="N350:N356" si="117">D350+21</f>
        <v>44309</v>
      </c>
      <c r="O350" s="6">
        <f t="shared" ref="O350:O356" si="118">D350+21</f>
        <v>44309</v>
      </c>
      <c r="P350" s="6">
        <f t="shared" ref="P350:P356" si="119">D350+21</f>
        <v>44309</v>
      </c>
      <c r="Q350" s="6">
        <f t="shared" ref="Q350:Q356" si="120">D350+20</f>
        <v>44308</v>
      </c>
      <c r="R350" s="6">
        <f t="shared" ref="R350:R356" si="121">D350+25</f>
        <v>44313</v>
      </c>
      <c r="S350" s="6">
        <f t="shared" ref="S350:S356" si="122">D350+22</f>
        <v>44310</v>
      </c>
      <c r="T350" s="6">
        <f t="shared" ref="T350:T356" si="123">D350+19</f>
        <v>44307</v>
      </c>
      <c r="U350" s="6">
        <f t="shared" ref="U350:U356" si="124">D350+18</f>
        <v>44306</v>
      </c>
    </row>
    <row r="351" spans="1:21" hidden="1" x14ac:dyDescent="0.2">
      <c r="A351" s="878" t="s">
        <v>2261</v>
      </c>
      <c r="B351" s="381" t="s">
        <v>623</v>
      </c>
      <c r="C351" s="137" t="s">
        <v>2262</v>
      </c>
      <c r="D351" s="6">
        <f t="shared" ref="D351:D357" si="125">D350+7</f>
        <v>44295</v>
      </c>
      <c r="E351" s="6">
        <f t="shared" si="108"/>
        <v>44299</v>
      </c>
      <c r="F351" s="6">
        <f t="shared" si="109"/>
        <v>44301</v>
      </c>
      <c r="G351" s="6">
        <f t="shared" si="110"/>
        <v>44306</v>
      </c>
      <c r="H351" s="379">
        <f t="shared" si="111"/>
        <v>44321</v>
      </c>
      <c r="I351" s="6">
        <f t="shared" si="112"/>
        <v>44319</v>
      </c>
      <c r="J351" s="6">
        <f t="shared" si="113"/>
        <v>44316</v>
      </c>
      <c r="K351" s="6">
        <f t="shared" si="114"/>
        <v>44316</v>
      </c>
      <c r="L351" s="6">
        <f t="shared" si="115"/>
        <v>44333</v>
      </c>
      <c r="M351" s="6">
        <f t="shared" si="116"/>
        <v>44300</v>
      </c>
      <c r="N351" s="6">
        <f t="shared" si="117"/>
        <v>44316</v>
      </c>
      <c r="O351" s="6">
        <f t="shared" si="118"/>
        <v>44316</v>
      </c>
      <c r="P351" s="6">
        <f t="shared" si="119"/>
        <v>44316</v>
      </c>
      <c r="Q351" s="6">
        <f t="shared" si="120"/>
        <v>44315</v>
      </c>
      <c r="R351" s="6">
        <f t="shared" si="121"/>
        <v>44320</v>
      </c>
      <c r="S351" s="6">
        <f t="shared" si="122"/>
        <v>44317</v>
      </c>
      <c r="T351" s="6">
        <f t="shared" si="123"/>
        <v>44314</v>
      </c>
      <c r="U351" s="6">
        <f t="shared" si="124"/>
        <v>44313</v>
      </c>
    </row>
    <row r="352" spans="1:21" hidden="1" x14ac:dyDescent="0.2">
      <c r="A352" s="878" t="s">
        <v>2263</v>
      </c>
      <c r="B352" s="381" t="s">
        <v>623</v>
      </c>
      <c r="C352" s="137" t="s">
        <v>2264</v>
      </c>
      <c r="D352" s="6">
        <f t="shared" si="125"/>
        <v>44302</v>
      </c>
      <c r="E352" s="6">
        <f t="shared" ref="E352:E353" si="126">D352+4</f>
        <v>44306</v>
      </c>
      <c r="F352" s="6">
        <f t="shared" ref="F352:F353" si="127">D352+6</f>
        <v>44308</v>
      </c>
      <c r="G352" s="6">
        <f t="shared" si="110"/>
        <v>44313</v>
      </c>
      <c r="H352" s="379">
        <f t="shared" ref="H352:H353" si="128">G352+15</f>
        <v>44328</v>
      </c>
      <c r="I352" s="6">
        <f t="shared" si="112"/>
        <v>44326</v>
      </c>
      <c r="J352" s="6">
        <f t="shared" si="113"/>
        <v>44323</v>
      </c>
      <c r="K352" s="6">
        <f t="shared" si="114"/>
        <v>44323</v>
      </c>
      <c r="L352" s="6">
        <f t="shared" si="115"/>
        <v>44340</v>
      </c>
      <c r="M352" s="6">
        <f t="shared" si="116"/>
        <v>44307</v>
      </c>
      <c r="N352" s="6">
        <f t="shared" si="117"/>
        <v>44323</v>
      </c>
      <c r="O352" s="6">
        <f t="shared" si="118"/>
        <v>44323</v>
      </c>
      <c r="P352" s="6">
        <f t="shared" si="119"/>
        <v>44323</v>
      </c>
      <c r="Q352" s="6">
        <f t="shared" si="120"/>
        <v>44322</v>
      </c>
      <c r="R352" s="6">
        <f t="shared" si="121"/>
        <v>44327</v>
      </c>
      <c r="S352" s="6">
        <f t="shared" si="122"/>
        <v>44324</v>
      </c>
      <c r="T352" s="6">
        <f t="shared" si="123"/>
        <v>44321</v>
      </c>
      <c r="U352" s="6">
        <f t="shared" si="124"/>
        <v>44320</v>
      </c>
    </row>
    <row r="353" spans="1:21" hidden="1" x14ac:dyDescent="0.2">
      <c r="A353" s="878" t="s">
        <v>2265</v>
      </c>
      <c r="B353" s="381" t="s">
        <v>623</v>
      </c>
      <c r="C353" s="137" t="s">
        <v>2266</v>
      </c>
      <c r="D353" s="6">
        <f t="shared" si="125"/>
        <v>44309</v>
      </c>
      <c r="E353" s="6">
        <f t="shared" si="126"/>
        <v>44313</v>
      </c>
      <c r="F353" s="6">
        <f t="shared" si="127"/>
        <v>44315</v>
      </c>
      <c r="G353" s="6">
        <f t="shared" si="110"/>
        <v>44320</v>
      </c>
      <c r="H353" s="379">
        <f t="shared" si="128"/>
        <v>44335</v>
      </c>
      <c r="I353" s="6">
        <f t="shared" si="112"/>
        <v>44333</v>
      </c>
      <c r="J353" s="6">
        <f t="shared" si="113"/>
        <v>44330</v>
      </c>
      <c r="K353" s="6">
        <f t="shared" si="114"/>
        <v>44330</v>
      </c>
      <c r="L353" s="6">
        <f t="shared" si="115"/>
        <v>44347</v>
      </c>
      <c r="M353" s="6">
        <f t="shared" si="116"/>
        <v>44314</v>
      </c>
      <c r="N353" s="6">
        <f t="shared" si="117"/>
        <v>44330</v>
      </c>
      <c r="O353" s="6">
        <f t="shared" si="118"/>
        <v>44330</v>
      </c>
      <c r="P353" s="6">
        <f t="shared" si="119"/>
        <v>44330</v>
      </c>
      <c r="Q353" s="6">
        <f t="shared" si="120"/>
        <v>44329</v>
      </c>
      <c r="R353" s="6">
        <f t="shared" si="121"/>
        <v>44334</v>
      </c>
      <c r="S353" s="6">
        <f t="shared" si="122"/>
        <v>44331</v>
      </c>
      <c r="T353" s="6">
        <f t="shared" si="123"/>
        <v>44328</v>
      </c>
      <c r="U353" s="6">
        <f t="shared" si="124"/>
        <v>44327</v>
      </c>
    </row>
    <row r="354" spans="1:21" hidden="1" x14ac:dyDescent="0.2">
      <c r="A354" s="878"/>
      <c r="B354" s="381" t="s">
        <v>623</v>
      </c>
      <c r="C354" s="137" t="s">
        <v>2267</v>
      </c>
      <c r="D354" s="6">
        <f t="shared" si="125"/>
        <v>44316</v>
      </c>
      <c r="E354" s="6">
        <f t="shared" ref="E354" si="129">D354+4</f>
        <v>44320</v>
      </c>
      <c r="F354" s="6">
        <f t="shared" ref="F354" si="130">D354+6</f>
        <v>44322</v>
      </c>
      <c r="G354" s="6">
        <f t="shared" si="110"/>
        <v>44327</v>
      </c>
      <c r="H354" s="379">
        <f t="shared" ref="H354" si="131">G354+15</f>
        <v>44342</v>
      </c>
      <c r="I354" s="6">
        <f t="shared" si="112"/>
        <v>44340</v>
      </c>
      <c r="J354" s="6">
        <f t="shared" si="113"/>
        <v>44337</v>
      </c>
      <c r="K354" s="6">
        <f t="shared" si="114"/>
        <v>44337</v>
      </c>
      <c r="L354" s="6">
        <f t="shared" si="115"/>
        <v>44354</v>
      </c>
      <c r="M354" s="6">
        <f t="shared" si="116"/>
        <v>44321</v>
      </c>
      <c r="N354" s="6">
        <f t="shared" si="117"/>
        <v>44337</v>
      </c>
      <c r="O354" s="6">
        <f t="shared" si="118"/>
        <v>44337</v>
      </c>
      <c r="P354" s="6">
        <f t="shared" si="119"/>
        <v>44337</v>
      </c>
      <c r="Q354" s="6">
        <f t="shared" si="120"/>
        <v>44336</v>
      </c>
      <c r="R354" s="6">
        <f t="shared" si="121"/>
        <v>44341</v>
      </c>
      <c r="S354" s="6">
        <f t="shared" si="122"/>
        <v>44338</v>
      </c>
      <c r="T354" s="6">
        <f t="shared" si="123"/>
        <v>44335</v>
      </c>
      <c r="U354" s="6">
        <f t="shared" si="124"/>
        <v>44334</v>
      </c>
    </row>
    <row r="355" spans="1:21" hidden="1" x14ac:dyDescent="0.2">
      <c r="A355" s="878"/>
      <c r="B355" s="383" t="s">
        <v>623</v>
      </c>
      <c r="C355" s="362" t="s">
        <v>2268</v>
      </c>
      <c r="D355" s="6">
        <f>D354+7</f>
        <v>44323</v>
      </c>
      <c r="E355" s="363">
        <f>D355+4</f>
        <v>44327</v>
      </c>
      <c r="F355" s="363">
        <f t="shared" ref="F355:F356" si="132">D355+6</f>
        <v>44329</v>
      </c>
      <c r="G355" s="363">
        <f t="shared" si="110"/>
        <v>44334</v>
      </c>
      <c r="H355" s="380">
        <f t="shared" ref="H355:H356" si="133">G355+15</f>
        <v>44349</v>
      </c>
      <c r="I355" s="363">
        <f t="shared" si="112"/>
        <v>44347</v>
      </c>
      <c r="J355" s="363">
        <f t="shared" si="113"/>
        <v>44344</v>
      </c>
      <c r="K355" s="363">
        <f t="shared" si="114"/>
        <v>44344</v>
      </c>
      <c r="L355" s="363">
        <f t="shared" si="115"/>
        <v>44361</v>
      </c>
      <c r="M355" s="363">
        <f t="shared" si="116"/>
        <v>44328</v>
      </c>
      <c r="N355" s="363">
        <f t="shared" si="117"/>
        <v>44344</v>
      </c>
      <c r="O355" s="363">
        <f t="shared" si="118"/>
        <v>44344</v>
      </c>
      <c r="P355" s="363">
        <f t="shared" si="119"/>
        <v>44344</v>
      </c>
      <c r="Q355" s="363">
        <f t="shared" si="120"/>
        <v>44343</v>
      </c>
      <c r="R355" s="363">
        <f t="shared" si="121"/>
        <v>44348</v>
      </c>
      <c r="S355" s="363">
        <f t="shared" si="122"/>
        <v>44345</v>
      </c>
      <c r="T355" s="363">
        <f t="shared" si="123"/>
        <v>44342</v>
      </c>
      <c r="U355" s="363">
        <f t="shared" si="124"/>
        <v>44341</v>
      </c>
    </row>
    <row r="356" spans="1:21" hidden="1" x14ac:dyDescent="0.2">
      <c r="A356" s="878" t="s">
        <v>2269</v>
      </c>
      <c r="B356" s="383" t="s">
        <v>623</v>
      </c>
      <c r="C356" s="362" t="s">
        <v>2270</v>
      </c>
      <c r="D356" s="363">
        <f t="shared" si="125"/>
        <v>44330</v>
      </c>
      <c r="E356" s="363">
        <f t="shared" ref="E356" si="134">D356+4</f>
        <v>44334</v>
      </c>
      <c r="F356" s="363">
        <f t="shared" si="132"/>
        <v>44336</v>
      </c>
      <c r="G356" s="363">
        <f t="shared" si="110"/>
        <v>44341</v>
      </c>
      <c r="H356" s="380">
        <f t="shared" si="133"/>
        <v>44356</v>
      </c>
      <c r="I356" s="363">
        <f t="shared" si="112"/>
        <v>44354</v>
      </c>
      <c r="J356" s="363">
        <f t="shared" si="113"/>
        <v>44351</v>
      </c>
      <c r="K356" s="363">
        <f t="shared" si="114"/>
        <v>44351</v>
      </c>
      <c r="L356" s="363">
        <f t="shared" si="115"/>
        <v>44368</v>
      </c>
      <c r="M356" s="363">
        <f t="shared" si="116"/>
        <v>44335</v>
      </c>
      <c r="N356" s="363">
        <f t="shared" si="117"/>
        <v>44351</v>
      </c>
      <c r="O356" s="363">
        <f t="shared" si="118"/>
        <v>44351</v>
      </c>
      <c r="P356" s="363">
        <f t="shared" si="119"/>
        <v>44351</v>
      </c>
      <c r="Q356" s="363">
        <f t="shared" si="120"/>
        <v>44350</v>
      </c>
      <c r="R356" s="363">
        <f t="shared" si="121"/>
        <v>44355</v>
      </c>
      <c r="S356" s="363">
        <f t="shared" si="122"/>
        <v>44352</v>
      </c>
      <c r="T356" s="363">
        <f t="shared" si="123"/>
        <v>44349</v>
      </c>
      <c r="U356" s="363">
        <f t="shared" si="124"/>
        <v>44348</v>
      </c>
    </row>
    <row r="357" spans="1:21" hidden="1" x14ac:dyDescent="0.2">
      <c r="A357" s="878"/>
      <c r="B357" s="383" t="s">
        <v>623</v>
      </c>
      <c r="C357" s="362" t="s">
        <v>2271</v>
      </c>
      <c r="D357" s="363">
        <f t="shared" si="125"/>
        <v>44337</v>
      </c>
      <c r="E357" s="363">
        <f t="shared" ref="E357" si="135">D357+4</f>
        <v>44341</v>
      </c>
      <c r="F357" s="363">
        <f t="shared" ref="F357" si="136">D357+6</f>
        <v>44343</v>
      </c>
      <c r="G357" s="363">
        <f t="shared" si="110"/>
        <v>44348</v>
      </c>
      <c r="H357" s="380">
        <f t="shared" ref="H357" si="137">G357+15</f>
        <v>44363</v>
      </c>
      <c r="I357" s="363">
        <f t="shared" ref="I357" si="138">D357+24</f>
        <v>44361</v>
      </c>
      <c r="J357" s="363">
        <f t="shared" ref="J357" si="139">D357+21</f>
        <v>44358</v>
      </c>
      <c r="K357" s="363">
        <f t="shared" ref="K357" si="140">D357+21</f>
        <v>44358</v>
      </c>
      <c r="L357" s="363">
        <f t="shared" ref="L357" si="141">D357+38</f>
        <v>44375</v>
      </c>
      <c r="M357" s="363">
        <f t="shared" ref="M357" si="142">D357+5</f>
        <v>44342</v>
      </c>
      <c r="N357" s="363">
        <f t="shared" ref="N357" si="143">D357+21</f>
        <v>44358</v>
      </c>
      <c r="O357" s="363">
        <f t="shared" ref="O357" si="144">D357+21</f>
        <v>44358</v>
      </c>
      <c r="P357" s="363">
        <f t="shared" ref="P357" si="145">D357+21</f>
        <v>44358</v>
      </c>
      <c r="Q357" s="363">
        <f t="shared" ref="Q357" si="146">D357+20</f>
        <v>44357</v>
      </c>
      <c r="R357" s="363">
        <f t="shared" ref="R357" si="147">D357+25</f>
        <v>44362</v>
      </c>
      <c r="S357" s="363">
        <f t="shared" ref="S357" si="148">D357+22</f>
        <v>44359</v>
      </c>
      <c r="T357" s="363">
        <f t="shared" ref="T357" si="149">D357+19</f>
        <v>44356</v>
      </c>
      <c r="U357" s="363">
        <f t="shared" ref="U357" si="150">D357+18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315:C315"/>
    <mergeCell ref="D315:D316"/>
    <mergeCell ref="B220:C220"/>
    <mergeCell ref="D220:D221"/>
    <mergeCell ref="B2:F2"/>
    <mergeCell ref="B4:F4"/>
    <mergeCell ref="E120:F120"/>
    <mergeCell ref="D112:D113"/>
    <mergeCell ref="D7:D8"/>
    <mergeCell ref="B7:C7"/>
    <mergeCell ref="B112:C112"/>
    <mergeCell ref="B50:C50"/>
    <mergeCell ref="D50:D51"/>
    <mergeCell ref="B159:C159"/>
    <mergeCell ref="D159:D160"/>
    <mergeCell ref="E176:F176"/>
  </mergeCells>
  <phoneticPr fontId="81" type="noConversion"/>
  <hyperlinks>
    <hyperlink ref="G2" location="HOME!Print_Area" display="HOME" xr:uid="{E5292666-5DDE-429D-881E-16869C237E90}"/>
    <hyperlink ref="H333" r:id="rId14" xr:uid="{4A61258F-950B-4B9B-9F1C-A019D3CFB6DB}"/>
    <hyperlink ref="C333" r:id="rId15" xr:uid="{939A2ADF-D7F2-4175-B670-BF61E3CABC41}"/>
    <hyperlink ref="H338" r:id="rId16" xr:uid="{7D97DBB5-1012-4835-B24E-BB6D4C9E498D}"/>
    <hyperlink ref="H337" r:id="rId17" xr:uid="{BC363C99-4645-4E85-9A76-71D357769E23}"/>
    <hyperlink ref="C337" r:id="rId18" xr:uid="{726AC22B-4ED3-4068-B187-B315CF5DD59B}"/>
    <hyperlink ref="C338" r:id="rId19" xr:uid="{46AF9747-154F-49A9-A5D8-23A7557BC6EB}"/>
    <hyperlink ref="C335" r:id="rId20" xr:uid="{DAD908FA-06EB-49E3-9BFA-457C7690336B}"/>
    <hyperlink ref="C334" r:id="rId21" xr:uid="{B3E6B040-F49B-43A6-98C3-B3190576F93C}"/>
    <hyperlink ref="C340" r:id="rId22" xr:uid="{75809DA8-D791-4D71-A590-6F96F420E8C9}"/>
    <hyperlink ref="H336" r:id="rId23" xr:uid="{735C7E88-7624-4507-8DC1-A7524E5E40EA}"/>
    <hyperlink ref="H339" r:id="rId24" xr:uid="{C4927C02-E613-49BC-A9B5-CED143BECC8B}"/>
    <hyperlink ref="C336" r:id="rId25" xr:uid="{EE79B623-82BD-4C7C-8247-EB5F4EA7A457}"/>
    <hyperlink ref="F333" r:id="rId26" xr:uid="{1418836F-1821-4EEB-A078-ABECB7E54E15}"/>
    <hyperlink ref="F338" r:id="rId27" xr:uid="{F68E65B3-03CB-4CF7-B397-595DD4E92CAD}"/>
    <hyperlink ref="F334" r:id="rId28" xr:uid="{02E329DD-8A03-47F9-87D1-4C196F6B73AE}"/>
    <hyperlink ref="F335" r:id="rId29" xr:uid="{2A2F6478-C8BA-4698-8464-4ABF6D96E5D6}"/>
    <hyperlink ref="F336" r:id="rId30" xr:uid="{10F23B73-BF4C-42D8-BC70-EFA619B7C2FE}"/>
    <hyperlink ref="F337" r:id="rId31" xr:uid="{69A47E5A-C3A3-4AE5-A704-33981A825646}"/>
    <hyperlink ref="H334" r:id="rId32" xr:uid="{749CEEDC-AAEC-4F0C-98EE-A32AC94C422F}"/>
    <hyperlink ref="H335" r:id="rId33" xr:uid="{E4B93159-62EA-49CD-AE5B-38A98723A81F}"/>
    <hyperlink ref="F339" r:id="rId34" xr:uid="{23D2BDE1-D1A4-4086-AA95-8A233B64B526}"/>
  </hyperlinks>
  <pageMargins left="0.7" right="0.7" top="0.75" bottom="0.75" header="0.3" footer="0.3"/>
  <pageSetup paperSize="9" scale="37" orientation="landscape" r:id="rId35"/>
  <headerFooter>
    <oddFooter>&amp;L_x000D_&amp;1#&amp;"Calibri"&amp;10&amp;K000000 Sensitivity: Public</oddFooter>
  </headerFooter>
  <ignoredErrors>
    <ignoredError sqref="E299:F299" evalError="1"/>
    <ignoredError sqref="E150:E15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>
    <tabColor theme="4"/>
    <pageSetUpPr fitToPage="1"/>
  </sheetPr>
  <dimension ref="A1:H104"/>
  <sheetViews>
    <sheetView topLeftCell="A4" zoomScale="85" zoomScaleNormal="85" zoomScaleSheetLayoutView="85" workbookViewId="0">
      <selection activeCell="F24" sqref="F24"/>
    </sheetView>
  </sheetViews>
  <sheetFormatPr defaultColWidth="39.85546875" defaultRowHeight="18.75" x14ac:dyDescent="0.2"/>
  <cols>
    <col min="1" max="1" width="32.85546875" style="716" customWidth="1"/>
    <col min="2" max="2" width="34.85546875" style="715" customWidth="1"/>
    <col min="3" max="3" width="30.7109375" style="715" customWidth="1"/>
    <col min="4" max="4" width="33.28515625" style="715" customWidth="1"/>
    <col min="5" max="5" width="32.140625" style="715" customWidth="1"/>
    <col min="6" max="6" width="35.7109375" style="715" customWidth="1"/>
    <col min="7" max="7" width="75.5703125" style="715" customWidth="1"/>
    <col min="8" max="8" width="75.28515625" style="715" customWidth="1"/>
    <col min="9" max="16384" width="39.85546875" style="606"/>
  </cols>
  <sheetData>
    <row r="1" spans="1:8" s="715" customFormat="1" ht="45.6" hidden="1" customHeight="1" thickBot="1" x14ac:dyDescent="0.25">
      <c r="A1" s="1126" t="s">
        <v>116</v>
      </c>
      <c r="B1" s="1127"/>
      <c r="C1" s="1127"/>
      <c r="D1" s="1127"/>
      <c r="E1" s="1127"/>
      <c r="F1" s="1127"/>
      <c r="G1" s="1127"/>
      <c r="H1" s="1128"/>
    </row>
    <row r="2" spans="1:8" s="715" customFormat="1" ht="18" customHeight="1" x14ac:dyDescent="0.6">
      <c r="A2" s="718"/>
      <c r="B2" s="717"/>
      <c r="C2" s="717"/>
      <c r="D2" s="717"/>
      <c r="E2" s="717"/>
      <c r="F2" s="717"/>
      <c r="G2" s="717"/>
      <c r="H2" s="714"/>
    </row>
    <row r="3" spans="1:8" s="715" customFormat="1" ht="23.25" x14ac:dyDescent="0.35">
      <c r="A3" s="937" t="s">
        <v>117</v>
      </c>
      <c r="B3" s="935"/>
      <c r="C3" s="935"/>
      <c r="D3" s="936"/>
      <c r="E3" s="714"/>
      <c r="F3" s="714"/>
      <c r="G3" s="714"/>
      <c r="H3" s="714"/>
    </row>
    <row r="4" spans="1:8" s="715" customFormat="1" ht="18" x14ac:dyDescent="0.25">
      <c r="A4" s="714"/>
      <c r="B4" s="1125"/>
      <c r="C4" s="1125"/>
      <c r="D4" s="1125"/>
      <c r="E4" s="1125"/>
      <c r="F4" s="1125"/>
      <c r="G4" s="714"/>
      <c r="H4" s="714"/>
    </row>
    <row r="5" spans="1:8" s="715" customFormat="1" ht="30" customHeight="1" x14ac:dyDescent="0.25">
      <c r="A5" s="714"/>
      <c r="B5" s="714"/>
      <c r="C5" s="714"/>
      <c r="D5" s="714"/>
      <c r="E5" s="714"/>
      <c r="F5" s="714"/>
      <c r="G5" s="714"/>
      <c r="H5" s="714"/>
    </row>
    <row r="6" spans="1:8" s="715" customFormat="1" ht="30" customHeight="1" x14ac:dyDescent="0.25">
      <c r="A6" s="993" t="s">
        <v>4418</v>
      </c>
      <c r="B6" s="993" t="s">
        <v>118</v>
      </c>
      <c r="C6" s="993" t="s">
        <v>119</v>
      </c>
      <c r="D6" s="993" t="s">
        <v>120</v>
      </c>
      <c r="E6" s="993" t="s">
        <v>122</v>
      </c>
      <c r="F6" s="1050"/>
      <c r="G6" s="714"/>
      <c r="H6" s="714"/>
    </row>
    <row r="7" spans="1:8" s="715" customFormat="1" ht="30" customHeight="1" x14ac:dyDescent="0.25">
      <c r="A7" s="958"/>
      <c r="B7" s="958"/>
      <c r="C7" s="958"/>
      <c r="D7" s="958"/>
      <c r="E7" s="958"/>
      <c r="F7" s="958"/>
      <c r="G7" s="714"/>
      <c r="H7" s="714"/>
    </row>
    <row r="8" spans="1:8" s="715" customFormat="1" ht="30" customHeight="1" x14ac:dyDescent="0.25">
      <c r="A8" s="993" t="s">
        <v>123</v>
      </c>
      <c r="B8" s="993" t="s">
        <v>124</v>
      </c>
      <c r="C8" s="993" t="s">
        <v>125</v>
      </c>
      <c r="D8" s="993" t="s">
        <v>126</v>
      </c>
      <c r="E8" s="993" t="s">
        <v>127</v>
      </c>
      <c r="F8" s="958"/>
      <c r="G8" s="714"/>
      <c r="H8" s="714"/>
    </row>
    <row r="9" spans="1:8" s="715" customFormat="1" ht="30" customHeight="1" x14ac:dyDescent="0.25">
      <c r="A9" s="714"/>
      <c r="B9" s="714"/>
      <c r="C9" s="714"/>
      <c r="D9" s="714"/>
      <c r="E9" s="714"/>
      <c r="F9" s="714"/>
      <c r="G9" s="714"/>
      <c r="H9" s="714"/>
    </row>
    <row r="10" spans="1:8" s="715" customFormat="1" ht="30" customHeight="1" x14ac:dyDescent="0.25">
      <c r="A10" s="993" t="s">
        <v>96</v>
      </c>
      <c r="B10" s="993" t="s">
        <v>2698</v>
      </c>
      <c r="C10" s="957" t="s">
        <v>128</v>
      </c>
      <c r="D10" s="957" t="s">
        <v>129</v>
      </c>
      <c r="E10" s="957" t="s">
        <v>130</v>
      </c>
      <c r="F10" s="714"/>
      <c r="G10" s="714"/>
      <c r="H10" s="714"/>
    </row>
    <row r="11" spans="1:8" s="715" customFormat="1" ht="30" customHeight="1" x14ac:dyDescent="0.25">
      <c r="A11" s="714"/>
      <c r="B11" s="714"/>
      <c r="C11" s="714"/>
      <c r="D11" s="714"/>
      <c r="E11" s="714"/>
      <c r="F11" s="714"/>
      <c r="G11" s="714"/>
      <c r="H11" s="714"/>
    </row>
    <row r="12" spans="1:8" s="715" customFormat="1" ht="30" customHeight="1" x14ac:dyDescent="0.25">
      <c r="A12" s="714"/>
      <c r="B12" s="714"/>
      <c r="C12" s="714"/>
      <c r="D12" s="714"/>
      <c r="E12" s="714"/>
      <c r="F12" s="714"/>
      <c r="G12" s="714"/>
      <c r="H12" s="714"/>
    </row>
    <row r="13" spans="1:8" hidden="1" x14ac:dyDescent="0.2"/>
    <row r="14" spans="1:8" hidden="1" x14ac:dyDescent="0.2">
      <c r="A14" s="947" t="s">
        <v>303</v>
      </c>
    </row>
    <row r="15" spans="1:8" hidden="1" x14ac:dyDescent="0.2"/>
    <row r="16" spans="1:8" hidden="1" x14ac:dyDescent="0.2"/>
    <row r="18" spans="1:8" ht="39.950000000000003" customHeight="1" x14ac:dyDescent="0.2">
      <c r="A18" s="938" t="s">
        <v>131</v>
      </c>
      <c r="B18" s="1118" t="s">
        <v>132</v>
      </c>
      <c r="C18" s="938" t="s">
        <v>133</v>
      </c>
      <c r="D18" s="938" t="s">
        <v>134</v>
      </c>
      <c r="E18" s="938" t="s">
        <v>135</v>
      </c>
      <c r="F18" s="938" t="s">
        <v>136</v>
      </c>
      <c r="G18" s="938" t="s">
        <v>137</v>
      </c>
      <c r="H18" s="938" t="s">
        <v>138</v>
      </c>
    </row>
    <row r="19" spans="1:8" ht="39.950000000000003" customHeight="1" x14ac:dyDescent="0.2">
      <c r="A19" s="1119" t="s">
        <v>96</v>
      </c>
      <c r="B19" s="929" t="s">
        <v>139</v>
      </c>
      <c r="C19" s="930" t="s">
        <v>140</v>
      </c>
      <c r="D19" s="930" t="s">
        <v>141</v>
      </c>
      <c r="E19" s="930" t="s">
        <v>142</v>
      </c>
      <c r="F19" s="930" t="s">
        <v>143</v>
      </c>
      <c r="G19" s="929" t="s">
        <v>4353</v>
      </c>
      <c r="H19" s="929" t="s">
        <v>4354</v>
      </c>
    </row>
    <row r="20" spans="1:8" ht="39.950000000000003" customHeight="1" x14ac:dyDescent="0.2">
      <c r="A20" s="1119" t="s">
        <v>96</v>
      </c>
      <c r="B20" s="929" t="s">
        <v>139</v>
      </c>
      <c r="C20" s="930" t="s">
        <v>144</v>
      </c>
      <c r="D20" s="930" t="s">
        <v>141</v>
      </c>
      <c r="E20" s="930" t="s">
        <v>142</v>
      </c>
      <c r="F20" s="930" t="s">
        <v>143</v>
      </c>
      <c r="G20" s="929" t="s">
        <v>4355</v>
      </c>
      <c r="H20" s="929" t="s">
        <v>4354</v>
      </c>
    </row>
    <row r="21" spans="1:8" ht="39.950000000000003" customHeight="1" x14ac:dyDescent="0.2">
      <c r="A21" s="1119" t="s">
        <v>96</v>
      </c>
      <c r="B21" s="929" t="s">
        <v>145</v>
      </c>
      <c r="C21" s="930" t="s">
        <v>146</v>
      </c>
      <c r="D21" s="930" t="s">
        <v>141</v>
      </c>
      <c r="E21" s="930" t="s">
        <v>142</v>
      </c>
      <c r="F21" s="930" t="s">
        <v>143</v>
      </c>
      <c r="G21" s="929" t="s">
        <v>147</v>
      </c>
      <c r="H21" s="929" t="s">
        <v>4354</v>
      </c>
    </row>
    <row r="22" spans="1:8" ht="39.950000000000003" customHeight="1" x14ac:dyDescent="0.2">
      <c r="A22" s="1119" t="s">
        <v>96</v>
      </c>
      <c r="B22" s="929" t="s">
        <v>145</v>
      </c>
      <c r="C22" s="930" t="s">
        <v>148</v>
      </c>
      <c r="D22" s="930" t="s">
        <v>141</v>
      </c>
      <c r="E22" s="930" t="s">
        <v>142</v>
      </c>
      <c r="F22" s="930" t="s">
        <v>143</v>
      </c>
      <c r="G22" s="929" t="s">
        <v>149</v>
      </c>
      <c r="H22" s="929" t="s">
        <v>4354</v>
      </c>
    </row>
    <row r="23" spans="1:8" ht="39.950000000000003" customHeight="1" x14ac:dyDescent="0.2">
      <c r="A23" s="1119" t="s">
        <v>96</v>
      </c>
      <c r="B23" s="929" t="s">
        <v>145</v>
      </c>
      <c r="C23" s="930" t="s">
        <v>150</v>
      </c>
      <c r="D23" s="930" t="s">
        <v>141</v>
      </c>
      <c r="E23" s="930" t="s">
        <v>142</v>
      </c>
      <c r="F23" s="930" t="s">
        <v>143</v>
      </c>
      <c r="G23" s="929" t="s">
        <v>151</v>
      </c>
      <c r="H23" s="929" t="s">
        <v>4354</v>
      </c>
    </row>
    <row r="24" spans="1:8" ht="39.950000000000003" customHeight="1" x14ac:dyDescent="0.2">
      <c r="A24" s="1119" t="s">
        <v>96</v>
      </c>
      <c r="B24" s="929" t="s">
        <v>145</v>
      </c>
      <c r="C24" s="930" t="s">
        <v>146</v>
      </c>
      <c r="D24" s="930" t="s">
        <v>141</v>
      </c>
      <c r="E24" s="930" t="s">
        <v>142</v>
      </c>
      <c r="F24" s="930" t="s">
        <v>143</v>
      </c>
      <c r="G24" s="929" t="s">
        <v>147</v>
      </c>
      <c r="H24" s="929" t="s">
        <v>4354</v>
      </c>
    </row>
    <row r="25" spans="1:8" ht="39.950000000000003" customHeight="1" x14ac:dyDescent="0.2">
      <c r="A25" s="1119" t="s">
        <v>96</v>
      </c>
      <c r="B25" s="929" t="s">
        <v>145</v>
      </c>
      <c r="C25" s="930" t="s">
        <v>148</v>
      </c>
      <c r="D25" s="930" t="s">
        <v>141</v>
      </c>
      <c r="E25" s="930" t="s">
        <v>142</v>
      </c>
      <c r="F25" s="930" t="s">
        <v>143</v>
      </c>
      <c r="G25" s="929" t="s">
        <v>149</v>
      </c>
      <c r="H25" s="929" t="s">
        <v>4354</v>
      </c>
    </row>
    <row r="26" spans="1:8" ht="39.950000000000003" customHeight="1" x14ac:dyDescent="0.2">
      <c r="A26" s="1119" t="s">
        <v>4307</v>
      </c>
      <c r="B26" s="930" t="s">
        <v>152</v>
      </c>
      <c r="C26" s="930" t="s">
        <v>153</v>
      </c>
      <c r="D26" s="930"/>
      <c r="E26" s="930" t="s">
        <v>197</v>
      </c>
      <c r="F26" s="930" t="s">
        <v>155</v>
      </c>
      <c r="G26" s="929" t="s">
        <v>156</v>
      </c>
      <c r="H26" s="930"/>
    </row>
    <row r="27" spans="1:8" ht="39.950000000000003" customHeight="1" x14ac:dyDescent="0.2">
      <c r="A27" s="1119" t="s">
        <v>119</v>
      </c>
      <c r="B27" s="930" t="s">
        <v>157</v>
      </c>
      <c r="C27" s="912" t="s">
        <v>158</v>
      </c>
      <c r="D27" s="912"/>
      <c r="E27" s="912" t="s">
        <v>159</v>
      </c>
      <c r="F27" s="912" t="s">
        <v>160</v>
      </c>
      <c r="G27" s="913" t="s">
        <v>161</v>
      </c>
      <c r="H27" s="931"/>
    </row>
    <row r="28" spans="1:8" ht="39.950000000000003" customHeight="1" x14ac:dyDescent="0.2">
      <c r="A28" s="1119" t="s">
        <v>130</v>
      </c>
      <c r="B28" s="930" t="s">
        <v>162</v>
      </c>
      <c r="C28" s="930" t="s">
        <v>163</v>
      </c>
      <c r="D28" s="930"/>
      <c r="E28" s="930" t="s">
        <v>167</v>
      </c>
      <c r="F28" s="930" t="s">
        <v>165</v>
      </c>
      <c r="G28" s="929" t="s">
        <v>166</v>
      </c>
      <c r="H28" s="929"/>
    </row>
    <row r="29" spans="1:8" ht="39.950000000000003" customHeight="1" x14ac:dyDescent="0.2">
      <c r="A29" s="1119" t="s">
        <v>217</v>
      </c>
      <c r="B29" s="912" t="s">
        <v>162</v>
      </c>
      <c r="C29" s="912" t="s">
        <v>163</v>
      </c>
      <c r="D29" s="912"/>
      <c r="E29" s="912" t="s">
        <v>283</v>
      </c>
      <c r="F29" s="912" t="s">
        <v>165</v>
      </c>
      <c r="G29" s="929" t="s">
        <v>166</v>
      </c>
      <c r="H29" s="915"/>
    </row>
    <row r="30" spans="1:8" ht="39.950000000000003" customHeight="1" x14ac:dyDescent="0.2">
      <c r="A30" s="1119" t="s">
        <v>4377</v>
      </c>
      <c r="B30" s="930" t="s">
        <v>162</v>
      </c>
      <c r="C30" s="930" t="s">
        <v>163</v>
      </c>
      <c r="D30" s="930"/>
      <c r="E30" s="930" t="s">
        <v>210</v>
      </c>
      <c r="F30" s="930" t="s">
        <v>165</v>
      </c>
      <c r="G30" s="929" t="s">
        <v>166</v>
      </c>
      <c r="H30" s="929"/>
    </row>
    <row r="31" spans="1:8" ht="39.950000000000003" customHeight="1" x14ac:dyDescent="0.2">
      <c r="A31" s="1119" t="s">
        <v>118</v>
      </c>
      <c r="B31" s="930" t="s">
        <v>168</v>
      </c>
      <c r="C31" s="912" t="s">
        <v>169</v>
      </c>
      <c r="D31" s="912"/>
      <c r="E31" s="912" t="s">
        <v>170</v>
      </c>
      <c r="F31" s="912" t="s">
        <v>171</v>
      </c>
      <c r="G31" s="913" t="s">
        <v>172</v>
      </c>
      <c r="H31" s="1116"/>
    </row>
    <row r="32" spans="1:8" ht="39.950000000000003" customHeight="1" x14ac:dyDescent="0.2">
      <c r="A32" s="1119" t="s">
        <v>4378</v>
      </c>
      <c r="B32" s="930" t="s">
        <v>168</v>
      </c>
      <c r="C32" s="930" t="s">
        <v>169</v>
      </c>
      <c r="D32" s="930"/>
      <c r="E32" s="930" t="s">
        <v>173</v>
      </c>
      <c r="F32" s="930" t="s">
        <v>171</v>
      </c>
      <c r="G32" s="929" t="s">
        <v>172</v>
      </c>
      <c r="H32" s="930"/>
    </row>
    <row r="33" spans="1:8" ht="39.950000000000003" customHeight="1" x14ac:dyDescent="0.2">
      <c r="A33" s="1119" t="s">
        <v>124</v>
      </c>
      <c r="B33" s="930" t="s">
        <v>178</v>
      </c>
      <c r="C33" s="930" t="s">
        <v>179</v>
      </c>
      <c r="D33" s="930"/>
      <c r="E33" s="930" t="s">
        <v>283</v>
      </c>
      <c r="F33" s="930" t="s">
        <v>176</v>
      </c>
      <c r="G33" s="929" t="s">
        <v>180</v>
      </c>
      <c r="H33" s="930"/>
    </row>
    <row r="34" spans="1:8" ht="39.950000000000003" customHeight="1" x14ac:dyDescent="0.2">
      <c r="A34" s="1119" t="s">
        <v>4307</v>
      </c>
      <c r="B34" s="912" t="s">
        <v>184</v>
      </c>
      <c r="C34" s="912" t="s">
        <v>185</v>
      </c>
      <c r="D34" s="912"/>
      <c r="E34" s="912" t="s">
        <v>236</v>
      </c>
      <c r="F34" s="912" t="s">
        <v>155</v>
      </c>
      <c r="G34" s="912" t="s">
        <v>4356</v>
      </c>
      <c r="H34" s="931"/>
    </row>
    <row r="35" spans="1:8" ht="39.950000000000003" customHeight="1" x14ac:dyDescent="0.2">
      <c r="A35" s="1119" t="s">
        <v>122</v>
      </c>
      <c r="B35" s="930" t="s">
        <v>187</v>
      </c>
      <c r="C35" s="930" t="s">
        <v>188</v>
      </c>
      <c r="D35" s="930"/>
      <c r="E35" s="930" t="s">
        <v>189</v>
      </c>
      <c r="F35" s="930" t="s">
        <v>176</v>
      </c>
      <c r="G35" s="929" t="s">
        <v>190</v>
      </c>
      <c r="H35" s="931"/>
    </row>
    <row r="36" spans="1:8" ht="39.950000000000003" customHeight="1" x14ac:dyDescent="0.2">
      <c r="A36" s="1119" t="s">
        <v>120</v>
      </c>
      <c r="B36" s="930" t="s">
        <v>195</v>
      </c>
      <c r="C36" s="930" t="s">
        <v>196</v>
      </c>
      <c r="D36" s="930"/>
      <c r="E36" s="930" t="s">
        <v>197</v>
      </c>
      <c r="F36" s="930" t="s">
        <v>183</v>
      </c>
      <c r="G36" s="930" t="s">
        <v>198</v>
      </c>
      <c r="H36" s="930"/>
    </row>
    <row r="37" spans="1:8" ht="39.950000000000003" customHeight="1" x14ac:dyDescent="0.2">
      <c r="A37" s="1119" t="s">
        <v>4379</v>
      </c>
      <c r="B37" s="930" t="s">
        <v>195</v>
      </c>
      <c r="C37" s="930" t="s">
        <v>196</v>
      </c>
      <c r="D37" s="930"/>
      <c r="E37" s="930" t="s">
        <v>193</v>
      </c>
      <c r="F37" s="930" t="s">
        <v>183</v>
      </c>
      <c r="G37" s="930" t="s">
        <v>199</v>
      </c>
      <c r="H37" s="930"/>
    </row>
    <row r="38" spans="1:8" ht="39.950000000000003" customHeight="1" x14ac:dyDescent="0.2">
      <c r="A38" s="1119" t="s">
        <v>125</v>
      </c>
      <c r="B38" s="930" t="s">
        <v>201</v>
      </c>
      <c r="C38" s="930" t="s">
        <v>202</v>
      </c>
      <c r="D38" s="930" t="s">
        <v>203</v>
      </c>
      <c r="E38" s="930" t="s">
        <v>249</v>
      </c>
      <c r="F38" s="930" t="s">
        <v>183</v>
      </c>
      <c r="G38" s="930"/>
      <c r="H38" s="932" t="s">
        <v>4357</v>
      </c>
    </row>
    <row r="39" spans="1:8" ht="39.950000000000003" customHeight="1" x14ac:dyDescent="0.2">
      <c r="A39" s="1119" t="s">
        <v>4307</v>
      </c>
      <c r="B39" s="912" t="s">
        <v>201</v>
      </c>
      <c r="C39" s="912" t="s">
        <v>202</v>
      </c>
      <c r="D39" s="912"/>
      <c r="E39" s="912" t="s">
        <v>397</v>
      </c>
      <c r="F39" s="912" t="s">
        <v>183</v>
      </c>
      <c r="G39" s="912" t="s">
        <v>4358</v>
      </c>
      <c r="H39" s="929"/>
    </row>
    <row r="40" spans="1:8" ht="39.950000000000003" customHeight="1" x14ac:dyDescent="0.2">
      <c r="A40" s="1119" t="s">
        <v>122</v>
      </c>
      <c r="B40" s="930" t="s">
        <v>204</v>
      </c>
      <c r="C40" s="930" t="s">
        <v>205</v>
      </c>
      <c r="D40" s="930"/>
      <c r="E40" s="930" t="s">
        <v>206</v>
      </c>
      <c r="F40" s="930" t="s">
        <v>204</v>
      </c>
      <c r="G40" s="929" t="s">
        <v>207</v>
      </c>
      <c r="H40" s="930"/>
    </row>
    <row r="41" spans="1:8" ht="39.950000000000003" customHeight="1" x14ac:dyDescent="0.2">
      <c r="A41" s="1119" t="s">
        <v>4307</v>
      </c>
      <c r="B41" s="912" t="s">
        <v>204</v>
      </c>
      <c r="C41" s="912" t="s">
        <v>205</v>
      </c>
      <c r="D41" s="912"/>
      <c r="E41" s="912" t="s">
        <v>396</v>
      </c>
      <c r="F41" s="912" t="s">
        <v>176</v>
      </c>
      <c r="G41" s="912" t="s">
        <v>4359</v>
      </c>
      <c r="H41" s="929"/>
    </row>
    <row r="42" spans="1:8" ht="39.950000000000003" customHeight="1" x14ac:dyDescent="0.2">
      <c r="A42" s="1119" t="s">
        <v>4380</v>
      </c>
      <c r="B42" s="930" t="s">
        <v>204</v>
      </c>
      <c r="C42" s="930" t="s">
        <v>205</v>
      </c>
      <c r="D42" s="930"/>
      <c r="E42" s="930" t="s">
        <v>173</v>
      </c>
      <c r="F42" s="930" t="s">
        <v>204</v>
      </c>
      <c r="G42" s="929" t="s">
        <v>207</v>
      </c>
      <c r="H42" s="930"/>
    </row>
    <row r="43" spans="1:8" ht="39.950000000000003" customHeight="1" x14ac:dyDescent="0.2">
      <c r="A43" s="1119" t="s">
        <v>125</v>
      </c>
      <c r="B43" s="930" t="s">
        <v>4416</v>
      </c>
      <c r="C43" s="930" t="s">
        <v>263</v>
      </c>
      <c r="D43" s="930" t="s">
        <v>175</v>
      </c>
      <c r="E43" s="930" t="s">
        <v>170</v>
      </c>
      <c r="F43" s="930" t="s">
        <v>176</v>
      </c>
      <c r="G43" s="912" t="s">
        <v>4368</v>
      </c>
      <c r="H43" s="932" t="s">
        <v>4417</v>
      </c>
    </row>
    <row r="44" spans="1:8" ht="39.950000000000003" customHeight="1" x14ac:dyDescent="0.2">
      <c r="A44" s="1119" t="s">
        <v>124</v>
      </c>
      <c r="B44" s="930" t="s">
        <v>208</v>
      </c>
      <c r="C44" s="930" t="s">
        <v>209</v>
      </c>
      <c r="D44" s="930"/>
      <c r="E44" s="930" t="s">
        <v>233</v>
      </c>
      <c r="F44" s="930" t="s">
        <v>165</v>
      </c>
      <c r="G44" s="929" t="s">
        <v>211</v>
      </c>
      <c r="H44" s="929"/>
    </row>
    <row r="45" spans="1:8" ht="39.950000000000003" customHeight="1" x14ac:dyDescent="0.2">
      <c r="A45" s="1119" t="s">
        <v>4307</v>
      </c>
      <c r="B45" s="930" t="s">
        <v>212</v>
      </c>
      <c r="C45" s="930" t="s">
        <v>213</v>
      </c>
      <c r="D45" s="930"/>
      <c r="E45" s="930" t="s">
        <v>142</v>
      </c>
      <c r="F45" s="930" t="s">
        <v>160</v>
      </c>
      <c r="G45" s="929" t="s">
        <v>214</v>
      </c>
      <c r="H45" s="930"/>
    </row>
    <row r="46" spans="1:8" ht="39.950000000000003" customHeight="1" x14ac:dyDescent="0.2">
      <c r="A46" s="1119" t="s">
        <v>124</v>
      </c>
      <c r="B46" s="930" t="s">
        <v>212</v>
      </c>
      <c r="C46" s="930" t="s">
        <v>213</v>
      </c>
      <c r="D46" s="930"/>
      <c r="E46" s="930" t="s">
        <v>173</v>
      </c>
      <c r="F46" s="930" t="s">
        <v>160</v>
      </c>
      <c r="G46" s="929" t="s">
        <v>215</v>
      </c>
      <c r="H46" s="930"/>
    </row>
    <row r="47" spans="1:8" ht="39.950000000000003" customHeight="1" x14ac:dyDescent="0.2">
      <c r="A47" s="1119" t="s">
        <v>126</v>
      </c>
      <c r="B47" s="930" t="s">
        <v>212</v>
      </c>
      <c r="C47" s="930" t="s">
        <v>213</v>
      </c>
      <c r="D47" s="930"/>
      <c r="E47" s="930" t="s">
        <v>173</v>
      </c>
      <c r="F47" s="930" t="s">
        <v>160</v>
      </c>
      <c r="G47" s="929" t="s">
        <v>214</v>
      </c>
      <c r="H47" s="912"/>
    </row>
    <row r="48" spans="1:8" ht="39.950000000000003" customHeight="1" x14ac:dyDescent="0.2">
      <c r="A48" s="1119" t="s">
        <v>217</v>
      </c>
      <c r="B48" s="930" t="s">
        <v>218</v>
      </c>
      <c r="C48" s="930" t="s">
        <v>219</v>
      </c>
      <c r="D48" s="930"/>
      <c r="E48" s="930" t="s">
        <v>220</v>
      </c>
      <c r="F48" s="930" t="s">
        <v>221</v>
      </c>
      <c r="G48" s="930" t="s">
        <v>4360</v>
      </c>
      <c r="H48" s="915"/>
    </row>
    <row r="49" spans="1:8" ht="39.950000000000003" customHeight="1" x14ac:dyDescent="0.2">
      <c r="A49" s="1119" t="s">
        <v>96</v>
      </c>
      <c r="B49" s="912" t="s">
        <v>141</v>
      </c>
      <c r="C49" s="912" t="s">
        <v>224</v>
      </c>
      <c r="D49" s="912"/>
      <c r="E49" s="930" t="s">
        <v>159</v>
      </c>
      <c r="F49" s="912" t="s">
        <v>143</v>
      </c>
      <c r="G49" s="929" t="s">
        <v>225</v>
      </c>
      <c r="H49" s="929"/>
    </row>
    <row r="50" spans="1:8" ht="39.950000000000003" customHeight="1" x14ac:dyDescent="0.2">
      <c r="A50" s="1119" t="s">
        <v>4307</v>
      </c>
      <c r="B50" s="912" t="s">
        <v>228</v>
      </c>
      <c r="C50" s="912" t="s">
        <v>229</v>
      </c>
      <c r="D50" s="912"/>
      <c r="E50" s="912" t="s">
        <v>206</v>
      </c>
      <c r="F50" s="912" t="s">
        <v>155</v>
      </c>
      <c r="G50" s="913" t="s">
        <v>230</v>
      </c>
      <c r="H50" s="912"/>
    </row>
    <row r="51" spans="1:8" ht="39.950000000000003" customHeight="1" x14ac:dyDescent="0.2">
      <c r="A51" s="1119" t="s">
        <v>4381</v>
      </c>
      <c r="B51" s="912" t="s">
        <v>228</v>
      </c>
      <c r="C51" s="912" t="s">
        <v>229</v>
      </c>
      <c r="D51" s="912"/>
      <c r="E51" s="912" t="s">
        <v>154</v>
      </c>
      <c r="F51" s="912" t="s">
        <v>155</v>
      </c>
      <c r="G51" s="913" t="s">
        <v>230</v>
      </c>
      <c r="H51" s="912"/>
    </row>
    <row r="52" spans="1:8" ht="39.950000000000003" customHeight="1" x14ac:dyDescent="0.2">
      <c r="A52" s="1119" t="s">
        <v>217</v>
      </c>
      <c r="B52" s="912" t="s">
        <v>231</v>
      </c>
      <c r="C52" s="912" t="s">
        <v>232</v>
      </c>
      <c r="D52" s="912"/>
      <c r="E52" s="912" t="s">
        <v>233</v>
      </c>
      <c r="F52" s="912" t="s">
        <v>200</v>
      </c>
      <c r="G52" s="912" t="s">
        <v>234</v>
      </c>
      <c r="H52" s="915"/>
    </row>
    <row r="53" spans="1:8" ht="39.950000000000003" customHeight="1" x14ac:dyDescent="0.2">
      <c r="A53" s="1119" t="s">
        <v>124</v>
      </c>
      <c r="B53" s="930" t="s">
        <v>4361</v>
      </c>
      <c r="C53" s="930" t="s">
        <v>4362</v>
      </c>
      <c r="D53" s="930" t="s">
        <v>162</v>
      </c>
      <c r="E53" s="930" t="s">
        <v>154</v>
      </c>
      <c r="F53" s="930" t="s">
        <v>200</v>
      </c>
      <c r="G53" s="929"/>
      <c r="H53" s="929" t="s">
        <v>4363</v>
      </c>
    </row>
    <row r="54" spans="1:8" ht="39.950000000000003" customHeight="1" x14ac:dyDescent="0.2">
      <c r="A54" s="1119" t="s">
        <v>4380</v>
      </c>
      <c r="B54" s="912" t="s">
        <v>222</v>
      </c>
      <c r="C54" s="912" t="s">
        <v>235</v>
      </c>
      <c r="D54" s="912"/>
      <c r="E54" s="912" t="s">
        <v>206</v>
      </c>
      <c r="F54" s="912" t="s">
        <v>176</v>
      </c>
      <c r="G54" s="913" t="s">
        <v>4364</v>
      </c>
      <c r="H54" s="915"/>
    </row>
    <row r="55" spans="1:8" ht="39.950000000000003" customHeight="1" x14ac:dyDescent="0.2">
      <c r="A55" s="1119" t="s">
        <v>118</v>
      </c>
      <c r="B55" s="930" t="s">
        <v>222</v>
      </c>
      <c r="C55" s="912" t="s">
        <v>1161</v>
      </c>
      <c r="D55" s="912"/>
      <c r="E55" s="912" t="s">
        <v>236</v>
      </c>
      <c r="F55" s="912" t="s">
        <v>176</v>
      </c>
      <c r="G55" s="913" t="s">
        <v>4365</v>
      </c>
      <c r="H55" s="1116"/>
    </row>
    <row r="56" spans="1:8" ht="39.950000000000003" customHeight="1" x14ac:dyDescent="0.2">
      <c r="A56" s="1119" t="s">
        <v>124</v>
      </c>
      <c r="B56" s="930" t="s">
        <v>238</v>
      </c>
      <c r="C56" s="930" t="s">
        <v>239</v>
      </c>
      <c r="D56" s="930" t="s">
        <v>162</v>
      </c>
      <c r="E56" s="930" t="s">
        <v>154</v>
      </c>
      <c r="F56" s="930" t="s">
        <v>200</v>
      </c>
      <c r="G56" s="929"/>
      <c r="H56" s="929" t="s">
        <v>4363</v>
      </c>
    </row>
    <row r="57" spans="1:8" ht="39.950000000000003" customHeight="1" x14ac:dyDescent="0.2">
      <c r="A57" s="1119" t="s">
        <v>124</v>
      </c>
      <c r="B57" s="912" t="s">
        <v>240</v>
      </c>
      <c r="C57" s="912" t="s">
        <v>241</v>
      </c>
      <c r="D57" s="912"/>
      <c r="E57" s="912" t="s">
        <v>193</v>
      </c>
      <c r="F57" s="912" t="s">
        <v>160</v>
      </c>
      <c r="G57" s="912" t="s">
        <v>242</v>
      </c>
      <c r="H57" s="930"/>
    </row>
    <row r="58" spans="1:8" ht="39.950000000000003" customHeight="1" x14ac:dyDescent="0.2">
      <c r="A58" s="1119" t="s">
        <v>122</v>
      </c>
      <c r="B58" s="912" t="s">
        <v>243</v>
      </c>
      <c r="C58" s="912" t="s">
        <v>244</v>
      </c>
      <c r="D58" s="912"/>
      <c r="E58" s="912" t="s">
        <v>164</v>
      </c>
      <c r="F58" s="912" t="s">
        <v>245</v>
      </c>
      <c r="G58" s="912" t="s">
        <v>246</v>
      </c>
      <c r="H58" s="930"/>
    </row>
    <row r="59" spans="1:8" ht="39.950000000000003" customHeight="1" x14ac:dyDescent="0.2">
      <c r="A59" s="1119" t="s">
        <v>122</v>
      </c>
      <c r="B59" s="912" t="s">
        <v>247</v>
      </c>
      <c r="C59" s="912" t="s">
        <v>248</v>
      </c>
      <c r="D59" s="912"/>
      <c r="E59" s="912" t="s">
        <v>249</v>
      </c>
      <c r="F59" s="912" t="s">
        <v>245</v>
      </c>
      <c r="G59" s="913" t="s">
        <v>250</v>
      </c>
      <c r="H59" s="930"/>
    </row>
    <row r="60" spans="1:8" ht="39.950000000000003" customHeight="1" x14ac:dyDescent="0.2">
      <c r="A60" s="1119" t="s">
        <v>4406</v>
      </c>
      <c r="B60" s="913" t="s">
        <v>4366</v>
      </c>
      <c r="C60" s="912" t="s">
        <v>251</v>
      </c>
      <c r="D60" s="912"/>
      <c r="E60" s="912" t="s">
        <v>276</v>
      </c>
      <c r="F60" s="912" t="s">
        <v>245</v>
      </c>
      <c r="G60" s="912" t="s">
        <v>252</v>
      </c>
      <c r="H60" s="924"/>
    </row>
    <row r="61" spans="1:8" ht="39.950000000000003" customHeight="1" x14ac:dyDescent="0.2">
      <c r="A61" s="1119" t="s">
        <v>129</v>
      </c>
      <c r="B61" s="912" t="s">
        <v>254</v>
      </c>
      <c r="C61" s="912" t="s">
        <v>255</v>
      </c>
      <c r="D61" s="912"/>
      <c r="E61" s="912" t="s">
        <v>206</v>
      </c>
      <c r="F61" s="912" t="s">
        <v>176</v>
      </c>
      <c r="G61" s="912" t="s">
        <v>256</v>
      </c>
      <c r="H61" s="912"/>
    </row>
    <row r="62" spans="1:8" ht="39.950000000000003" customHeight="1" x14ac:dyDescent="0.2">
      <c r="A62" s="1119" t="s">
        <v>118</v>
      </c>
      <c r="B62" s="930" t="s">
        <v>254</v>
      </c>
      <c r="C62" s="912" t="s">
        <v>255</v>
      </c>
      <c r="D62" s="912"/>
      <c r="E62" s="912" t="s">
        <v>227</v>
      </c>
      <c r="F62" s="912" t="s">
        <v>176</v>
      </c>
      <c r="G62" s="1117" t="s">
        <v>256</v>
      </c>
      <c r="H62" s="931"/>
    </row>
    <row r="63" spans="1:8" ht="39.950000000000003" customHeight="1" x14ac:dyDescent="0.2">
      <c r="A63" s="1119" t="s">
        <v>4382</v>
      </c>
      <c r="B63" s="912" t="s">
        <v>254</v>
      </c>
      <c r="C63" s="912" t="s">
        <v>255</v>
      </c>
      <c r="D63" s="912"/>
      <c r="E63" s="912" t="s">
        <v>210</v>
      </c>
      <c r="F63" s="912" t="s">
        <v>176</v>
      </c>
      <c r="G63" s="912" t="s">
        <v>256</v>
      </c>
      <c r="H63" s="930"/>
    </row>
    <row r="64" spans="1:8" ht="39.950000000000003" customHeight="1" x14ac:dyDescent="0.2">
      <c r="A64" s="1119" t="s">
        <v>124</v>
      </c>
      <c r="B64" s="930" t="s">
        <v>254</v>
      </c>
      <c r="C64" s="930" t="s">
        <v>255</v>
      </c>
      <c r="D64" s="930"/>
      <c r="E64" s="930" t="s">
        <v>177</v>
      </c>
      <c r="F64" s="930" t="s">
        <v>176</v>
      </c>
      <c r="G64" s="929" t="s">
        <v>256</v>
      </c>
      <c r="H64" s="929"/>
    </row>
    <row r="65" spans="1:8" ht="39.950000000000003" customHeight="1" x14ac:dyDescent="0.2">
      <c r="A65" s="1119" t="s">
        <v>126</v>
      </c>
      <c r="B65" s="912" t="s">
        <v>257</v>
      </c>
      <c r="C65" s="912" t="s">
        <v>258</v>
      </c>
      <c r="D65" s="912"/>
      <c r="E65" s="912" t="s">
        <v>249</v>
      </c>
      <c r="F65" s="912" t="s">
        <v>176</v>
      </c>
      <c r="G65" s="912" t="s">
        <v>4367</v>
      </c>
      <c r="H65" s="929"/>
    </row>
    <row r="66" spans="1:8" ht="39.950000000000003" customHeight="1" x14ac:dyDescent="0.2">
      <c r="A66" s="1119" t="s">
        <v>124</v>
      </c>
      <c r="B66" s="930" t="s">
        <v>4420</v>
      </c>
      <c r="C66" s="930" t="s">
        <v>4421</v>
      </c>
      <c r="D66" s="930" t="s">
        <v>162</v>
      </c>
      <c r="E66" s="930" t="s">
        <v>237</v>
      </c>
      <c r="F66" s="930" t="s">
        <v>165</v>
      </c>
      <c r="G66" s="929" t="s">
        <v>166</v>
      </c>
      <c r="H66" s="929"/>
    </row>
    <row r="67" spans="1:8" ht="39.950000000000003" customHeight="1" x14ac:dyDescent="0.2">
      <c r="A67" s="1119" t="s">
        <v>120</v>
      </c>
      <c r="B67" s="912" t="s">
        <v>259</v>
      </c>
      <c r="C67" s="912" t="s">
        <v>260</v>
      </c>
      <c r="D67" s="912"/>
      <c r="E67" s="912" t="s">
        <v>142</v>
      </c>
      <c r="F67" s="912" t="s">
        <v>160</v>
      </c>
      <c r="G67" s="912" t="s">
        <v>261</v>
      </c>
      <c r="H67" s="929"/>
    </row>
    <row r="68" spans="1:8" ht="39.950000000000003" customHeight="1" x14ac:dyDescent="0.2">
      <c r="A68" s="1119" t="s">
        <v>4380</v>
      </c>
      <c r="B68" s="912" t="s">
        <v>175</v>
      </c>
      <c r="C68" s="912" t="s">
        <v>263</v>
      </c>
      <c r="D68" s="912"/>
      <c r="E68" s="912" t="s">
        <v>167</v>
      </c>
      <c r="F68" s="912" t="s">
        <v>176</v>
      </c>
      <c r="G68" s="912" t="s">
        <v>4368</v>
      </c>
      <c r="H68" s="930"/>
    </row>
    <row r="69" spans="1:8" ht="39.950000000000003" customHeight="1" x14ac:dyDescent="0.2">
      <c r="A69" s="1119" t="s">
        <v>125</v>
      </c>
      <c r="B69" s="930" t="s">
        <v>175</v>
      </c>
      <c r="C69" s="912" t="s">
        <v>263</v>
      </c>
      <c r="D69" s="912"/>
      <c r="E69" s="912" t="s">
        <v>210</v>
      </c>
      <c r="F69" s="912" t="s">
        <v>176</v>
      </c>
      <c r="G69" s="912" t="s">
        <v>4368</v>
      </c>
      <c r="H69" s="931"/>
    </row>
    <row r="70" spans="1:8" ht="39.950000000000003" customHeight="1" x14ac:dyDescent="0.2">
      <c r="A70" s="1119" t="s">
        <v>130</v>
      </c>
      <c r="B70" s="912" t="s">
        <v>175</v>
      </c>
      <c r="C70" s="912" t="s">
        <v>263</v>
      </c>
      <c r="D70" s="912"/>
      <c r="E70" s="912" t="s">
        <v>236</v>
      </c>
      <c r="F70" s="912" t="s">
        <v>176</v>
      </c>
      <c r="G70" s="913" t="s">
        <v>4369</v>
      </c>
      <c r="H70" s="929"/>
    </row>
    <row r="71" spans="1:8" ht="39.950000000000003" customHeight="1" x14ac:dyDescent="0.2">
      <c r="A71" s="1119" t="s">
        <v>4383</v>
      </c>
      <c r="B71" s="912" t="s">
        <v>175</v>
      </c>
      <c r="C71" s="912" t="s">
        <v>263</v>
      </c>
      <c r="D71" s="912"/>
      <c r="E71" s="912" t="s">
        <v>262</v>
      </c>
      <c r="F71" s="912" t="s">
        <v>176</v>
      </c>
      <c r="G71" s="912" t="s">
        <v>4369</v>
      </c>
      <c r="H71" s="912"/>
    </row>
    <row r="72" spans="1:8" ht="39.950000000000003" customHeight="1" x14ac:dyDescent="0.2">
      <c r="A72" s="1119" t="s">
        <v>118</v>
      </c>
      <c r="B72" s="930" t="s">
        <v>175</v>
      </c>
      <c r="C72" s="912" t="s">
        <v>263</v>
      </c>
      <c r="D72" s="912"/>
      <c r="E72" s="912" t="s">
        <v>268</v>
      </c>
      <c r="F72" s="912" t="s">
        <v>176</v>
      </c>
      <c r="G72" s="913" t="s">
        <v>4368</v>
      </c>
      <c r="H72" s="1116"/>
    </row>
    <row r="73" spans="1:8" ht="39.950000000000003" customHeight="1" x14ac:dyDescent="0.2">
      <c r="A73" s="1119" t="s">
        <v>122</v>
      </c>
      <c r="B73" s="912" t="s">
        <v>1163</v>
      </c>
      <c r="C73" s="912" t="s">
        <v>264</v>
      </c>
      <c r="D73" s="912"/>
      <c r="E73" s="912" t="s">
        <v>236</v>
      </c>
      <c r="F73" s="912" t="s">
        <v>176</v>
      </c>
      <c r="G73" s="913" t="s">
        <v>265</v>
      </c>
      <c r="H73" s="929"/>
    </row>
    <row r="74" spans="1:8" ht="39.950000000000003" customHeight="1" x14ac:dyDescent="0.2">
      <c r="A74" s="1119" t="s">
        <v>122</v>
      </c>
      <c r="B74" s="912" t="s">
        <v>192</v>
      </c>
      <c r="C74" s="912" t="s">
        <v>266</v>
      </c>
      <c r="D74" s="912"/>
      <c r="E74" s="912" t="s">
        <v>268</v>
      </c>
      <c r="F74" s="912" t="s">
        <v>176</v>
      </c>
      <c r="G74" s="912" t="s">
        <v>267</v>
      </c>
      <c r="H74" s="929"/>
    </row>
    <row r="75" spans="1:8" ht="39.950000000000003" customHeight="1" x14ac:dyDescent="0.2">
      <c r="A75" s="1119" t="s">
        <v>4307</v>
      </c>
      <c r="B75" s="912" t="s">
        <v>192</v>
      </c>
      <c r="C75" s="912" t="s">
        <v>266</v>
      </c>
      <c r="D75" s="912"/>
      <c r="E75" s="912" t="s">
        <v>298</v>
      </c>
      <c r="F75" s="912" t="s">
        <v>176</v>
      </c>
      <c r="G75" s="912" t="s">
        <v>267</v>
      </c>
      <c r="H75" s="929"/>
    </row>
    <row r="76" spans="1:8" ht="39.950000000000003" customHeight="1" x14ac:dyDescent="0.2">
      <c r="A76" s="1119" t="s">
        <v>127</v>
      </c>
      <c r="B76" s="930" t="s">
        <v>192</v>
      </c>
      <c r="C76" s="930" t="s">
        <v>266</v>
      </c>
      <c r="D76" s="930"/>
      <c r="E76" s="930" t="s">
        <v>233</v>
      </c>
      <c r="F76" s="930" t="s">
        <v>176</v>
      </c>
      <c r="G76" s="929" t="s">
        <v>267</v>
      </c>
      <c r="H76" s="930"/>
    </row>
    <row r="77" spans="1:8" ht="39.950000000000003" customHeight="1" x14ac:dyDescent="0.2">
      <c r="A77" s="1119" t="s">
        <v>4384</v>
      </c>
      <c r="B77" s="930" t="s">
        <v>192</v>
      </c>
      <c r="C77" s="930" t="s">
        <v>266</v>
      </c>
      <c r="D77" s="930"/>
      <c r="E77" s="930" t="s">
        <v>249</v>
      </c>
      <c r="F77" s="930" t="s">
        <v>176</v>
      </c>
      <c r="G77" s="929" t="s">
        <v>267</v>
      </c>
      <c r="H77" s="929"/>
    </row>
    <row r="78" spans="1:8" ht="39.950000000000003" customHeight="1" x14ac:dyDescent="0.2">
      <c r="A78" s="1119" t="s">
        <v>217</v>
      </c>
      <c r="B78" s="912" t="s">
        <v>269</v>
      </c>
      <c r="C78" s="912" t="s">
        <v>270</v>
      </c>
      <c r="D78" s="912"/>
      <c r="E78" s="912" t="s">
        <v>193</v>
      </c>
      <c r="F78" s="912" t="s">
        <v>155</v>
      </c>
      <c r="G78" s="912" t="s">
        <v>4370</v>
      </c>
      <c r="H78" s="912"/>
    </row>
    <row r="79" spans="1:8" ht="39.950000000000003" customHeight="1" x14ac:dyDescent="0.2">
      <c r="A79" s="1119" t="s">
        <v>125</v>
      </c>
      <c r="B79" s="912" t="s">
        <v>269</v>
      </c>
      <c r="C79" s="912" t="s">
        <v>4468</v>
      </c>
      <c r="D79" s="912"/>
      <c r="E79" s="912" t="s">
        <v>193</v>
      </c>
      <c r="F79" s="912" t="s">
        <v>155</v>
      </c>
      <c r="G79" s="912" t="s">
        <v>4370</v>
      </c>
      <c r="H79" s="912"/>
    </row>
    <row r="80" spans="1:8" ht="39.950000000000003" customHeight="1" x14ac:dyDescent="0.2">
      <c r="A80" s="1119" t="s">
        <v>4380</v>
      </c>
      <c r="B80" s="912" t="s">
        <v>271</v>
      </c>
      <c r="C80" s="912" t="s">
        <v>272</v>
      </c>
      <c r="D80" s="912"/>
      <c r="E80" s="912" t="s">
        <v>159</v>
      </c>
      <c r="F80" s="912" t="s">
        <v>160</v>
      </c>
      <c r="G80" s="912" t="s">
        <v>273</v>
      </c>
      <c r="H80" s="930"/>
    </row>
    <row r="81" spans="1:8" ht="39.950000000000003" customHeight="1" x14ac:dyDescent="0.2">
      <c r="A81" s="1119" t="s">
        <v>120</v>
      </c>
      <c r="B81" s="912" t="s">
        <v>271</v>
      </c>
      <c r="C81" s="912" t="s">
        <v>272</v>
      </c>
      <c r="D81" s="912"/>
      <c r="E81" s="912" t="s">
        <v>193</v>
      </c>
      <c r="F81" s="912" t="s">
        <v>160</v>
      </c>
      <c r="G81" s="912" t="s">
        <v>273</v>
      </c>
      <c r="H81" s="913"/>
    </row>
    <row r="82" spans="1:8" ht="39.950000000000003" customHeight="1" x14ac:dyDescent="0.2">
      <c r="A82" s="1119" t="s">
        <v>118</v>
      </c>
      <c r="B82" s="930" t="s">
        <v>307</v>
      </c>
      <c r="C82" s="912" t="s">
        <v>274</v>
      </c>
      <c r="D82" s="912"/>
      <c r="E82" s="912" t="s">
        <v>276</v>
      </c>
      <c r="F82" s="912" t="s">
        <v>245</v>
      </c>
      <c r="G82" s="913" t="s">
        <v>275</v>
      </c>
      <c r="H82" s="931"/>
    </row>
    <row r="83" spans="1:8" ht="39.950000000000003" customHeight="1" x14ac:dyDescent="0.2">
      <c r="A83" s="1119" t="s">
        <v>4379</v>
      </c>
      <c r="B83" s="930" t="s">
        <v>307</v>
      </c>
      <c r="C83" s="912" t="s">
        <v>274</v>
      </c>
      <c r="D83" s="912"/>
      <c r="E83" s="912" t="s">
        <v>276</v>
      </c>
      <c r="F83" s="912" t="s">
        <v>245</v>
      </c>
      <c r="G83" s="913" t="s">
        <v>275</v>
      </c>
      <c r="H83" s="931"/>
    </row>
    <row r="84" spans="1:8" ht="39.950000000000003" customHeight="1" x14ac:dyDescent="0.2">
      <c r="A84" s="1119" t="s">
        <v>124</v>
      </c>
      <c r="B84" s="930" t="s">
        <v>307</v>
      </c>
      <c r="C84" s="912" t="s">
        <v>274</v>
      </c>
      <c r="D84" s="912"/>
      <c r="E84" s="912" t="s">
        <v>253</v>
      </c>
      <c r="F84" s="934" t="s">
        <v>245</v>
      </c>
      <c r="G84" s="913" t="s">
        <v>275</v>
      </c>
      <c r="H84" s="931"/>
    </row>
    <row r="85" spans="1:8" ht="39.950000000000003" customHeight="1" x14ac:dyDescent="0.2">
      <c r="A85" s="1119" t="s">
        <v>126</v>
      </c>
      <c r="B85" s="930" t="s">
        <v>307</v>
      </c>
      <c r="C85" s="912" t="s">
        <v>274</v>
      </c>
      <c r="D85" s="912"/>
      <c r="E85" s="912" t="s">
        <v>276</v>
      </c>
      <c r="F85" s="912" t="s">
        <v>245</v>
      </c>
      <c r="G85" s="913" t="s">
        <v>275</v>
      </c>
      <c r="H85" s="931"/>
    </row>
    <row r="86" spans="1:8" ht="39.950000000000003" customHeight="1" x14ac:dyDescent="0.2">
      <c r="A86" s="1119" t="s">
        <v>119</v>
      </c>
      <c r="B86" s="930" t="s">
        <v>307</v>
      </c>
      <c r="C86" s="912" t="s">
        <v>274</v>
      </c>
      <c r="D86" s="912"/>
      <c r="E86" s="912" t="s">
        <v>253</v>
      </c>
      <c r="F86" s="912" t="s">
        <v>245</v>
      </c>
      <c r="G86" s="913" t="s">
        <v>275</v>
      </c>
      <c r="H86" s="931"/>
    </row>
    <row r="87" spans="1:8" ht="39.950000000000003" customHeight="1" x14ac:dyDescent="0.2">
      <c r="A87" s="1119" t="s">
        <v>217</v>
      </c>
      <c r="B87" s="912" t="s">
        <v>277</v>
      </c>
      <c r="C87" s="912" t="s">
        <v>278</v>
      </c>
      <c r="D87" s="912" t="s">
        <v>218</v>
      </c>
      <c r="E87" s="912" t="s">
        <v>206</v>
      </c>
      <c r="F87" s="912" t="s">
        <v>221</v>
      </c>
      <c r="G87" s="913" t="s">
        <v>4371</v>
      </c>
      <c r="H87" s="912" t="s">
        <v>4372</v>
      </c>
    </row>
    <row r="88" spans="1:8" ht="39.950000000000003" customHeight="1" x14ac:dyDescent="0.2">
      <c r="A88" s="1119" t="s">
        <v>124</v>
      </c>
      <c r="B88" s="912" t="s">
        <v>279</v>
      </c>
      <c r="C88" s="912" t="s">
        <v>280</v>
      </c>
      <c r="D88" s="912"/>
      <c r="E88" s="912" t="s">
        <v>396</v>
      </c>
      <c r="F88" s="912" t="s">
        <v>176</v>
      </c>
      <c r="G88" s="913" t="s">
        <v>4373</v>
      </c>
      <c r="H88" s="914"/>
    </row>
    <row r="89" spans="1:8" ht="39.950000000000003" customHeight="1" x14ac:dyDescent="0.2">
      <c r="A89" s="1119" t="s">
        <v>217</v>
      </c>
      <c r="B89" s="912" t="s">
        <v>281</v>
      </c>
      <c r="C89" s="912" t="s">
        <v>282</v>
      </c>
      <c r="D89" s="912"/>
      <c r="E89" s="912" t="s">
        <v>182</v>
      </c>
      <c r="F89" s="912" t="s">
        <v>200</v>
      </c>
      <c r="G89" s="912" t="s">
        <v>284</v>
      </c>
      <c r="H89" s="913"/>
    </row>
    <row r="90" spans="1:8" ht="39.950000000000003" customHeight="1" x14ac:dyDescent="0.2">
      <c r="A90" s="1119" t="s">
        <v>2698</v>
      </c>
      <c r="B90" s="930" t="s">
        <v>4391</v>
      </c>
      <c r="C90" s="912" t="s">
        <v>4392</v>
      </c>
      <c r="D90" s="912" t="s">
        <v>162</v>
      </c>
      <c r="E90" s="912" t="s">
        <v>283</v>
      </c>
      <c r="F90" s="912" t="s">
        <v>4393</v>
      </c>
      <c r="G90" s="912" t="s">
        <v>4394</v>
      </c>
      <c r="H90" s="931"/>
    </row>
    <row r="91" spans="1:8" ht="39.950000000000003" customHeight="1" x14ac:dyDescent="0.2">
      <c r="A91" s="1119" t="s">
        <v>125</v>
      </c>
      <c r="B91" s="930" t="s">
        <v>203</v>
      </c>
      <c r="C91" s="912" t="s">
        <v>285</v>
      </c>
      <c r="D91" s="912"/>
      <c r="E91" s="912" t="s">
        <v>142</v>
      </c>
      <c r="F91" s="912" t="s">
        <v>183</v>
      </c>
      <c r="G91" s="912" t="s">
        <v>286</v>
      </c>
      <c r="H91" s="931"/>
    </row>
    <row r="92" spans="1:8" ht="39.950000000000003" customHeight="1" x14ac:dyDescent="0.2">
      <c r="A92" s="1119" t="s">
        <v>128</v>
      </c>
      <c r="B92" s="912" t="s">
        <v>287</v>
      </c>
      <c r="C92" s="912" t="s">
        <v>288</v>
      </c>
      <c r="D92" s="912"/>
      <c r="E92" s="912" t="s">
        <v>249</v>
      </c>
      <c r="F92" s="912" t="s">
        <v>176</v>
      </c>
      <c r="G92" s="913" t="s">
        <v>289</v>
      </c>
      <c r="H92" s="915"/>
    </row>
    <row r="93" spans="1:8" ht="39.950000000000003" customHeight="1" x14ac:dyDescent="0.2">
      <c r="A93" s="1119" t="s">
        <v>119</v>
      </c>
      <c r="B93" s="930" t="s">
        <v>290</v>
      </c>
      <c r="C93" s="912" t="s">
        <v>291</v>
      </c>
      <c r="D93" s="912"/>
      <c r="E93" s="912" t="s">
        <v>173</v>
      </c>
      <c r="F93" s="912" t="s">
        <v>292</v>
      </c>
      <c r="G93" s="913" t="s">
        <v>4374</v>
      </c>
      <c r="H93" s="931"/>
    </row>
    <row r="94" spans="1:8" ht="39.950000000000003" customHeight="1" x14ac:dyDescent="0.2">
      <c r="A94" s="1119" t="s">
        <v>122</v>
      </c>
      <c r="B94" s="930" t="s">
        <v>293</v>
      </c>
      <c r="C94" s="930" t="s">
        <v>294</v>
      </c>
      <c r="D94" s="930"/>
      <c r="E94" s="930" t="s">
        <v>167</v>
      </c>
      <c r="F94" s="930" t="s">
        <v>176</v>
      </c>
      <c r="G94" s="912" t="s">
        <v>4375</v>
      </c>
      <c r="H94" s="930"/>
    </row>
    <row r="95" spans="1:8" ht="39.950000000000003" customHeight="1" x14ac:dyDescent="0.2">
      <c r="A95" s="1119" t="s">
        <v>4307</v>
      </c>
      <c r="B95" s="912" t="s">
        <v>293</v>
      </c>
      <c r="C95" s="912" t="s">
        <v>294</v>
      </c>
      <c r="D95" s="912"/>
      <c r="E95" s="912" t="s">
        <v>186</v>
      </c>
      <c r="F95" s="912" t="s">
        <v>176</v>
      </c>
      <c r="G95" s="912" t="s">
        <v>4375</v>
      </c>
      <c r="H95" s="929"/>
    </row>
    <row r="96" spans="1:8" ht="39.950000000000003" customHeight="1" x14ac:dyDescent="0.2">
      <c r="A96" s="1119" t="s">
        <v>4385</v>
      </c>
      <c r="B96" s="912" t="s">
        <v>293</v>
      </c>
      <c r="C96" s="912" t="s">
        <v>294</v>
      </c>
      <c r="D96" s="912"/>
      <c r="E96" s="912" t="s">
        <v>173</v>
      </c>
      <c r="F96" s="912" t="s">
        <v>176</v>
      </c>
      <c r="G96" s="913" t="s">
        <v>295</v>
      </c>
      <c r="H96" s="933"/>
    </row>
    <row r="97" spans="1:8" ht="39.950000000000003" customHeight="1" x14ac:dyDescent="0.2">
      <c r="A97" s="1119" t="s">
        <v>128</v>
      </c>
      <c r="B97" s="912" t="s">
        <v>293</v>
      </c>
      <c r="C97" s="912" t="s">
        <v>294</v>
      </c>
      <c r="D97" s="912"/>
      <c r="E97" s="912" t="s">
        <v>164</v>
      </c>
      <c r="F97" s="912" t="s">
        <v>176</v>
      </c>
      <c r="G97" s="913" t="s">
        <v>295</v>
      </c>
      <c r="H97" s="915"/>
    </row>
    <row r="98" spans="1:8" ht="39.950000000000003" customHeight="1" x14ac:dyDescent="0.2">
      <c r="A98" s="1119" t="s">
        <v>217</v>
      </c>
      <c r="B98" s="912" t="s">
        <v>296</v>
      </c>
      <c r="C98" s="912" t="s">
        <v>297</v>
      </c>
      <c r="D98" s="912"/>
      <c r="E98" s="912" t="s">
        <v>1766</v>
      </c>
      <c r="F98" s="912" t="s">
        <v>200</v>
      </c>
      <c r="G98" s="912" t="s">
        <v>299</v>
      </c>
      <c r="H98" s="912"/>
    </row>
    <row r="99" spans="1:8" ht="39.950000000000003" customHeight="1" x14ac:dyDescent="0.2">
      <c r="A99" s="1119" t="s">
        <v>217</v>
      </c>
      <c r="B99" s="912" t="s">
        <v>300</v>
      </c>
      <c r="C99" s="912" t="s">
        <v>301</v>
      </c>
      <c r="D99" s="912"/>
      <c r="E99" s="912" t="s">
        <v>397</v>
      </c>
      <c r="F99" s="912" t="s">
        <v>200</v>
      </c>
      <c r="G99" s="912" t="s">
        <v>302</v>
      </c>
      <c r="H99" s="912"/>
    </row>
    <row r="100" spans="1:8" ht="39.950000000000003" customHeight="1" x14ac:dyDescent="0.2">
      <c r="A100" s="1119" t="s">
        <v>130</v>
      </c>
      <c r="B100" s="912" t="s">
        <v>948</v>
      </c>
      <c r="C100" s="912" t="s">
        <v>266</v>
      </c>
      <c r="D100" s="912"/>
      <c r="E100" s="912" t="s">
        <v>193</v>
      </c>
      <c r="F100" s="912" t="s">
        <v>176</v>
      </c>
      <c r="G100" s="929" t="s">
        <v>267</v>
      </c>
      <c r="H100" s="912" t="s">
        <v>4376</v>
      </c>
    </row>
    <row r="101" spans="1:8" ht="39.950000000000003" customHeight="1" x14ac:dyDescent="0.2">
      <c r="A101" s="1119" t="s">
        <v>125</v>
      </c>
      <c r="B101" s="912" t="s">
        <v>228</v>
      </c>
      <c r="C101" s="912" t="s">
        <v>229</v>
      </c>
      <c r="D101" s="912"/>
      <c r="E101" s="912" t="s">
        <v>154</v>
      </c>
      <c r="F101" s="912" t="s">
        <v>155</v>
      </c>
      <c r="G101" s="913" t="s">
        <v>230</v>
      </c>
      <c r="H101" s="912"/>
    </row>
    <row r="102" spans="1:8" ht="39.950000000000003" customHeight="1" x14ac:dyDescent="0.2">
      <c r="A102" s="1119" t="s">
        <v>124</v>
      </c>
      <c r="B102" s="930" t="s">
        <v>203</v>
      </c>
      <c r="C102" s="912" t="s">
        <v>285</v>
      </c>
      <c r="D102" s="912"/>
      <c r="E102" s="912" t="s">
        <v>249</v>
      </c>
      <c r="F102" s="912" t="s">
        <v>183</v>
      </c>
      <c r="G102" s="912" t="s">
        <v>286</v>
      </c>
      <c r="H102" s="931"/>
    </row>
    <row r="103" spans="1:8" ht="39.950000000000003" customHeight="1" x14ac:dyDescent="0.2">
      <c r="A103" s="1119" t="s">
        <v>124</v>
      </c>
      <c r="B103" s="930" t="s">
        <v>4474</v>
      </c>
      <c r="C103" s="930" t="s">
        <v>4480</v>
      </c>
      <c r="D103" s="930"/>
      <c r="E103" s="930" t="s">
        <v>1766</v>
      </c>
      <c r="F103" s="930" t="s">
        <v>176</v>
      </c>
      <c r="G103" s="929" t="s">
        <v>4481</v>
      </c>
      <c r="H103" s="930"/>
    </row>
    <row r="104" spans="1:8" ht="39.950000000000003" customHeight="1" x14ac:dyDescent="0.2">
      <c r="A104" s="1119" t="s">
        <v>4507</v>
      </c>
      <c r="B104" s="930" t="s">
        <v>157</v>
      </c>
      <c r="C104" s="912" t="s">
        <v>158</v>
      </c>
      <c r="D104" s="912"/>
      <c r="E104" s="912" t="s">
        <v>253</v>
      </c>
      <c r="F104" s="912" t="s">
        <v>160</v>
      </c>
      <c r="G104" s="913" t="s">
        <v>161</v>
      </c>
      <c r="H104" s="931"/>
    </row>
  </sheetData>
  <autoFilter ref="A18:H104" xr:uid="{BA772803-AF23-4AC5-8172-99BB41D315D9}"/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67" location="DOLPHIN!Print_Area" display="DOLPHIN" xr:uid="{74AFFC0F-9A4F-4ABF-89A2-99EFE2A56AE8}"/>
    <hyperlink ref="A81" location="DOLPHIN!Print_Area" display="DOLPHIN" xr:uid="{6927551A-7A85-4502-955F-5F85C30695C2}"/>
    <hyperlink ref="A36" location="DOLPHIN!Print_Area" display="DOLPHIN" xr:uid="{FE0713EF-C397-485B-AD8E-289053497113}"/>
    <hyperlink ref="A63" location="DOLPHIN!Print_Area" display="DOLPHIN" xr:uid="{F3EB8B6E-157E-4216-85C1-71649942E60A}"/>
    <hyperlink ref="A59" location="ORCHID!Print_Area" display="ORCHID" xr:uid="{58B33E2E-A7AE-4A00-8419-016D3D80D613}"/>
    <hyperlink ref="A58" location="ORCHID!Print_Area" display="ORCHID" xr:uid="{1E447AE6-ADA3-43A1-8522-A56C05AAD7DD}"/>
    <hyperlink ref="A37" location="ORCHID!Print_Area" display="ORCHID" xr:uid="{A661211F-CBB1-4055-AE88-63AC8F925A32}"/>
    <hyperlink ref="A94" location="ORCHID!Print_Area" display="ORCHID" xr:uid="{8C7DAEB6-1853-43B1-8882-4281E56039F5}"/>
    <hyperlink ref="A40" location="ORCHID!Print_Area" display="ORCHID" xr:uid="{4E14FF4E-EF9A-4F57-864D-0A973F33169D}"/>
    <hyperlink ref="A73" location="ORCHID!Print_Area" display="ORCHID" xr:uid="{0C1F3B17-CAD8-4B61-A1DE-5952CC6B254C}"/>
    <hyperlink ref="A35" location="ORCHID!Print_Area" display="ORCHID" xr:uid="{DD66B60B-B7C8-4E9D-8E6C-127ACABEC6FD}"/>
    <hyperlink ref="A48" location="' ORIGAMI'!A1" display="NEW ORIGAMI" xr:uid="{4091B499-8032-4801-9746-8DDF28F41993}"/>
    <hyperlink ref="A51" location="' ORIGAMI'!A1" display="NEW ORIGAMI" xr:uid="{C42B17A2-7D6A-4E2B-971B-6BB2AEF0F521}"/>
    <hyperlink ref="A52" location="' ORIGAMI'!A1" display="NEW ORIGAMI" xr:uid="{DE60B825-E740-4336-B2B7-EBFCE16A75FF}"/>
    <hyperlink ref="A78" location="' ORIGAMI'!A1" display="NEW ORIGAMI" xr:uid="{AE432A32-43E4-44D0-BFC7-A28162B9A660}"/>
    <hyperlink ref="A89" location="' ORIGAMI'!A1" display="NEW ORIGAMI" xr:uid="{34466E62-4A48-4FCC-890F-DF87F7609BF4}"/>
    <hyperlink ref="A98" location="' ORIGAMI'!A1" display="NEW ORIGAMI" xr:uid="{A96E16B0-96EF-4789-B405-0C0C15CB9578}"/>
    <hyperlink ref="A99" location="' ORIGAMI'!A1" display="NEW ORIGAMI" xr:uid="{7932AF31-3D27-4FB1-B229-DE1FF7562009}"/>
    <hyperlink ref="A71" location="' ORIGAMI'!A1" display="NEW ORIGAMI" xr:uid="{1E9C7F0C-7770-4CE3-A0B1-89F5CB3F085D}"/>
    <hyperlink ref="A29" location="' ORIGAMI'!A1" display="NEW ORIGAMI" xr:uid="{4579B77B-7DD3-44D2-BF80-93F6B295369E}"/>
    <hyperlink ref="A46" location="PERTIWI!Print_Area" display="PERTIWI" xr:uid="{A619B0EF-F51F-4486-90CC-2872A1A81129}"/>
    <hyperlink ref="A57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8" location="PERTIWI!Print_Area" display="PERTIWI" xr:uid="{42432E82-C5A3-4861-A47E-BF053D324F5B}"/>
    <hyperlink ref="A44" location="PERTIWI!Print_Area" display="PERTIWI" xr:uid="{3F0372C0-7C37-4220-8ABD-FA6D9BFC95CE}"/>
    <hyperlink ref="A64" location="PERTIWI!Print_Area" display="PERTIWI" xr:uid="{315F5AF3-9992-4D4F-8BCD-0AEBC078B199}"/>
    <hyperlink ref="A60" location="SEAGULL!A1" display="SEAGULL" xr:uid="{997B4EEA-F380-49F7-AEAE-2B80E3836E46}"/>
    <hyperlink ref="A91" location="SEAGULL!A1" display="SEAGULL" xr:uid="{5E7AA2A9-85D7-47B5-ACE3-D044E2963FE4}"/>
    <hyperlink ref="A69" location="SEAGULL!A1" display="SEAGULL" xr:uid="{33B99C71-741B-412E-B18D-F7928AF0D33E}"/>
    <hyperlink ref="A80" location="SEAHORSE!A1" display="SEAHORSE" xr:uid="{BA5596BE-A25E-4A71-968C-F12C2153D81E}"/>
    <hyperlink ref="A47" location="SEAHORSE!A1" display="SEAHORSE" xr:uid="{0B79851F-AE40-4D5A-A034-A824D661A7F4}"/>
    <hyperlink ref="A85" location="SEAHORSE!A1" display="SEAHORSE" xr:uid="{5FA2A586-3262-44EF-8DDC-19661977CB3B}"/>
    <hyperlink ref="A65" location="SEAHORSE!A1" display="SEAHORSE" xr:uid="{2E6B6C26-8B3F-4522-BB58-762A949A8F19}"/>
    <hyperlink ref="A42" location="SEAHORSE!A1" display="SEAHORSE" xr:uid="{87E9CF78-F97D-4A29-8ABE-05507E2C50CF}"/>
    <hyperlink ref="A68" location="SEAHORSE!A1" display="SEAHORSE" xr:uid="{ADB42C41-A351-496B-BC1B-9443858F3CCA}"/>
    <hyperlink ref="A54" location="SEAHORSE!A1" display="SEAHORSE" xr:uid="{16760568-0A89-46F3-9C1E-825A81DD4C2D}"/>
    <hyperlink ref="A32" location="SHAPLA!A1" display="SHAPLA" xr:uid="{943EFEDF-964D-433B-9BAB-6CA7C385F5F2}"/>
    <hyperlink ref="A76" location="SHAPLA!A1" display="SHAPLA" xr:uid="{C86B09FE-EB91-42A5-A821-EA6ABB362C27}"/>
    <hyperlink ref="A49" location="'THAI EXPRESS'!A1" display="THAI EXPRESS" xr:uid="{077FDF2D-BBAF-47E7-9553-EFD0F669954D}"/>
    <hyperlink ref="A92" location="EMERALD!A1" display="EMERALD" xr:uid="{3115035E-8AF2-4BA2-9984-C240BA493445}"/>
    <hyperlink ref="A97" location="EMERALD!A1" display="EMERALD" xr:uid="{7963F658-22D6-4647-942D-32D4BCDD7141}"/>
    <hyperlink ref="A96" location="'JADE EAST'!A1" display="JADE EAST**" xr:uid="{3B3B64A4-14D2-4625-86A3-8C74F9ACDBD8}"/>
    <hyperlink ref="A61" location="'JADE EAST'!A1" display="JADE EAST**" xr:uid="{BD83F988-11EE-4CCF-8C34-7676FA00DBB6}"/>
    <hyperlink ref="A77" location="'TIGER EAST'!A1" display="TIGER EAST" xr:uid="{68B172F2-1485-43DF-9D0F-513B5F9C9C19}"/>
    <hyperlink ref="A28" location="'TIGER EAST'!A1" display="TIGER EAST" xr:uid="{4256AFA5-96F6-407D-A4BD-7FD7C8F6C9E2}"/>
    <hyperlink ref="A70" location="'TIGER EAST'!A1" display="TIGER EAST" xr:uid="{BDC1E0C6-DB37-4391-92AC-BF8AC4F46D5C}"/>
    <hyperlink ref="A38" location="SEAGULL!A1" display="SEAGULL" xr:uid="{CFE31865-DD9C-480D-A051-C79C9DE00D46}"/>
    <hyperlink ref="A56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3" location="PERTIWI!Print_Area" display="PERTIWI" xr:uid="{BA216C70-E2CD-4CCD-B77E-141BF09DFD2F}"/>
    <hyperlink ref="A87" location="' ORIGAMI'!A1" display="NEW ORIGAMI" xr:uid="{3819763E-8F9C-4830-AE30-B781C67E8D41}"/>
    <hyperlink ref="A100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9" location="'BAYAN KO'!A1" display="NEW ORIGAMI" xr:uid="{08E71542-E120-46AF-A20F-AF044197D78A}"/>
    <hyperlink ref="A41" location="'BAYAN KO'!A1" display="NEW ORIGAMI" xr:uid="{9C0C466F-43EC-41FD-B1FC-0FA628EEDB9D}"/>
    <hyperlink ref="A50" location="'BAYAN KO'!A1" display="NEW ORIGAMI" xr:uid="{73A7F984-A0ED-4A52-AC34-C4761EB90B5B}"/>
    <hyperlink ref="A75" location="'BAYAN KO'!A1" display="NEW ORIGAMI" xr:uid="{E98FFF46-B846-4D8E-B612-F60A62323BA9}"/>
    <hyperlink ref="A95" location="'BAYAN KO'!A1" display="NEW ORIGAMI" xr:uid="{B7F60EE4-8406-496D-B6B3-D276F2CB1FC0}"/>
    <hyperlink ref="A45" location="'BAYAN KO'!A1" display="NEW ORIGAMI" xr:uid="{28ADDB83-472F-4A58-810A-BFA6AB9ECCC7}"/>
    <hyperlink ref="A31" location="BENGAL!A1" display="BAYAN KO" xr:uid="{9FFEBF44-A0C8-4852-8AF9-725DC9EAED1B}"/>
    <hyperlink ref="A55" location="BENGAL!A1" display="BAYAN KO" xr:uid="{54861495-9CEA-4967-A43C-FF013F41CB54}"/>
    <hyperlink ref="A62" location="BENGAL!A1" display="BAYAN KO" xr:uid="{81732089-B8B4-457A-A064-A6A2A684E7DE}"/>
    <hyperlink ref="A72" location="BENGAL!A1" display="BAYAN KO" xr:uid="{E98A6868-2BD0-4C67-8803-95B0224C96CB}"/>
    <hyperlink ref="A82" location="BENGAL!A1" display="BAYAN KO" xr:uid="{D214E541-2BFD-4A94-9EE7-27241E23F1B2}"/>
    <hyperlink ref="A27" location="BURMA!A1" display="BENGAL" xr:uid="{7B731AC8-93CF-4869-89B2-88AD9658EB3E}"/>
    <hyperlink ref="A86" location="BURMA!A1" display="BENGAL" xr:uid="{F3D145FA-BA05-40C6-8317-117E17ACC8C6}"/>
    <hyperlink ref="A93" location="BURMA!A1" display="BENGAL" xr:uid="{0916C518-32AB-4991-B1BB-4BB24350905F}"/>
    <hyperlink ref="A83" location="ORCHID!Print_Area" display="ORCHID" xr:uid="{CCD46A27-5705-4023-A47E-9DC7BDCA5BC8}"/>
    <hyperlink ref="A90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66" location="PERTIWI!Print_Area" display="PERTIWI" xr:uid="{46D6ECCD-D0FB-4D6F-80EF-2778E779DC92}"/>
    <hyperlink ref="A101" location="SEAGULL!A1" display="SEAGULL" xr:uid="{3250856A-FE6C-4618-BA9C-EE6D7F312711}"/>
    <hyperlink ref="A79" location="SEAGULL!A1" display="SEAGULL" xr:uid="{6F22E157-ED44-474B-9872-7642A3334037}"/>
    <hyperlink ref="A84" location="PERTIWI!Print_Area" display="PERTIWI" xr:uid="{B84E137A-4844-439D-A1B8-E1DB30F1C531}"/>
    <hyperlink ref="A102" location="PERTIWI!Print_Area" display="PERTIWI" xr:uid="{9BB02FF5-2B72-4E98-8B22-6206B2F71B96}"/>
    <hyperlink ref="A103" location="PERTIWI!Print_Area" display="PERTIWI" xr:uid="{9DB6DA8F-DAFE-4862-A01D-73C854189AF7}"/>
    <hyperlink ref="A104" location="MALACCA!Print_Area" display="BURMA" xr:uid="{A94279A9-7D5B-4CC7-A985-C9A9B277FF1A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1187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8" t="s">
        <v>304</v>
      </c>
    </row>
    <row r="4" spans="1:13" s="146" customFormat="1" ht="18" customHeight="1" x14ac:dyDescent="0.2">
      <c r="A4" s="348"/>
      <c r="B4" s="466" t="s">
        <v>2272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394</v>
      </c>
      <c r="C6" s="151" t="s">
        <v>2273</v>
      </c>
      <c r="D6" s="332" t="s">
        <v>1416</v>
      </c>
      <c r="E6" s="163" t="s">
        <v>2056</v>
      </c>
      <c r="F6" s="332" t="s">
        <v>259</v>
      </c>
      <c r="G6" s="441" t="s">
        <v>2274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310</v>
      </c>
      <c r="C7" s="152" t="s">
        <v>311</v>
      </c>
      <c r="D7" s="332"/>
      <c r="E7" s="332" t="s">
        <v>253</v>
      </c>
      <c r="F7" s="332" t="s">
        <v>142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2275</v>
      </c>
      <c r="C8" s="356" t="s">
        <v>2276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2275</v>
      </c>
      <c r="C9" s="356" t="s">
        <v>2277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2278</v>
      </c>
      <c r="C10" s="356" t="s">
        <v>2279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2275</v>
      </c>
      <c r="C11" s="356" t="s">
        <v>2280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2281</v>
      </c>
      <c r="C12" s="356" t="s">
        <v>2282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368</v>
      </c>
      <c r="C13" s="432" t="s">
        <v>2283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2281</v>
      </c>
      <c r="C14" s="356" t="s">
        <v>2284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2281</v>
      </c>
      <c r="C15" s="356" t="s">
        <v>2285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2281</v>
      </c>
      <c r="C16" s="356" t="s">
        <v>2286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368</v>
      </c>
      <c r="C17" s="356" t="s">
        <v>2287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1199</v>
      </c>
      <c r="B18" s="359" t="s">
        <v>2288</v>
      </c>
      <c r="C18" s="356" t="s">
        <v>2289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1199</v>
      </c>
      <c r="B19" s="359" t="s">
        <v>2288</v>
      </c>
      <c r="C19" s="356" t="s">
        <v>2290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1199</v>
      </c>
      <c r="B20" s="359" t="s">
        <v>2288</v>
      </c>
      <c r="C20" s="356" t="s">
        <v>2291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1199</v>
      </c>
      <c r="B21" s="359" t="s">
        <v>2288</v>
      </c>
      <c r="C21" s="356" t="s">
        <v>2292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2288</v>
      </c>
      <c r="C22" s="356" t="s">
        <v>2293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2288</v>
      </c>
      <c r="C23" s="356" t="s">
        <v>2294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2288</v>
      </c>
      <c r="C24" s="356" t="s">
        <v>2295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2288</v>
      </c>
      <c r="C25" s="356" t="s">
        <v>2296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2288</v>
      </c>
      <c r="C26" s="356" t="s">
        <v>2297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2288</v>
      </c>
      <c r="C27" s="356" t="s">
        <v>2298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2288</v>
      </c>
      <c r="C28" s="356" t="s">
        <v>2299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2288</v>
      </c>
      <c r="C29" s="356" t="s">
        <v>2300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2301</v>
      </c>
      <c r="C30" s="356" t="s">
        <v>2302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2301</v>
      </c>
      <c r="C31" s="356" t="s">
        <v>2303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2301</v>
      </c>
      <c r="C32" s="356" t="s">
        <v>2304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2301</v>
      </c>
      <c r="C33" s="356" t="s">
        <v>2305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2301</v>
      </c>
      <c r="C34" s="356" t="s">
        <v>2306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2301</v>
      </c>
      <c r="C35" s="356" t="s">
        <v>2307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2301</v>
      </c>
      <c r="C36" s="356" t="s">
        <v>2308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2309</v>
      </c>
      <c r="B37" s="359" t="s">
        <v>730</v>
      </c>
      <c r="C37" s="356" t="s">
        <v>2310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730</v>
      </c>
      <c r="C38" s="356" t="s">
        <v>2311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730</v>
      </c>
      <c r="C39" s="356" t="s">
        <v>2312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730</v>
      </c>
      <c r="C40" s="356" t="s">
        <v>2313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730</v>
      </c>
      <c r="C41" s="356" t="s">
        <v>2314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730</v>
      </c>
      <c r="C42" s="356" t="s">
        <v>2315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730</v>
      </c>
      <c r="C43" s="356" t="s">
        <v>2316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730</v>
      </c>
      <c r="C44" s="356" t="s">
        <v>2317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730</v>
      </c>
      <c r="C45" s="356" t="s">
        <v>2318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730</v>
      </c>
      <c r="C46" s="356" t="s">
        <v>2319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730</v>
      </c>
      <c r="C47" s="356" t="s">
        <v>2320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730</v>
      </c>
      <c r="C48" s="356" t="s">
        <v>2321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2322</v>
      </c>
      <c r="B49" s="359" t="s">
        <v>584</v>
      </c>
      <c r="C49" s="356" t="s">
        <v>2323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2324</v>
      </c>
      <c r="B50" s="153" t="s">
        <v>584</v>
      </c>
      <c r="C50" s="320" t="s">
        <v>2325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2326</v>
      </c>
      <c r="B51" s="580" t="s">
        <v>2327</v>
      </c>
      <c r="C51" s="320" t="s">
        <v>2328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2326</v>
      </c>
      <c r="B52" s="153" t="s">
        <v>502</v>
      </c>
      <c r="C52" s="320" t="s">
        <v>2329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2330</v>
      </c>
      <c r="B53" s="153" t="s">
        <v>318</v>
      </c>
      <c r="C53" s="320" t="s">
        <v>2331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2330</v>
      </c>
      <c r="B54" s="153" t="s">
        <v>318</v>
      </c>
      <c r="C54" s="320" t="s">
        <v>2332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2330</v>
      </c>
      <c r="B55" s="153" t="s">
        <v>318</v>
      </c>
      <c r="C55" s="320" t="s">
        <v>2333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2330</v>
      </c>
      <c r="B56" s="153" t="s">
        <v>318</v>
      </c>
      <c r="C56" s="320" t="s">
        <v>2334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2330</v>
      </c>
      <c r="B57" s="153" t="s">
        <v>318</v>
      </c>
      <c r="C57" s="320" t="s">
        <v>2335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2330</v>
      </c>
      <c r="B58" s="153" t="s">
        <v>318</v>
      </c>
      <c r="C58" s="320" t="s">
        <v>2336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2330</v>
      </c>
      <c r="B59" s="153" t="s">
        <v>318</v>
      </c>
      <c r="C59" s="320" t="s">
        <v>2337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2330</v>
      </c>
      <c r="B60" s="153" t="s">
        <v>318</v>
      </c>
      <c r="C60" s="320" t="s">
        <v>2338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318</v>
      </c>
      <c r="C61" s="320" t="s">
        <v>2339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318</v>
      </c>
      <c r="C62" s="320" t="s">
        <v>2340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318</v>
      </c>
      <c r="C63" s="320" t="s">
        <v>2341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318</v>
      </c>
      <c r="C64" s="320" t="s">
        <v>2342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318</v>
      </c>
      <c r="C65" s="320" t="s">
        <v>2343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318</v>
      </c>
      <c r="C66" s="320" t="s">
        <v>2344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2345</v>
      </c>
      <c r="B67" s="430" t="s">
        <v>1482</v>
      </c>
      <c r="C67" s="356" t="s">
        <v>2346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2345</v>
      </c>
      <c r="B68" s="153" t="s">
        <v>581</v>
      </c>
      <c r="C68" s="320" t="s">
        <v>2347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2345</v>
      </c>
      <c r="B69" s="153" t="s">
        <v>581</v>
      </c>
      <c r="C69" s="320" t="s">
        <v>2348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2345</v>
      </c>
      <c r="B70" s="153" t="s">
        <v>581</v>
      </c>
      <c r="C70" s="320" t="s">
        <v>2349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2345</v>
      </c>
      <c r="B71" s="153" t="s">
        <v>581</v>
      </c>
      <c r="C71" s="320" t="s">
        <v>2350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2345</v>
      </c>
      <c r="B72" s="153" t="s">
        <v>581</v>
      </c>
      <c r="C72" s="320" t="s">
        <v>2351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2352</v>
      </c>
      <c r="B73" s="153" t="s">
        <v>2353</v>
      </c>
      <c r="C73" s="320" t="s">
        <v>2354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2352</v>
      </c>
      <c r="B74" s="153" t="s">
        <v>2353</v>
      </c>
      <c r="C74" s="320" t="s">
        <v>2355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2352</v>
      </c>
      <c r="B75" s="153" t="s">
        <v>2353</v>
      </c>
      <c r="C75" s="320" t="s">
        <v>2356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2345</v>
      </c>
      <c r="B76" s="153" t="s">
        <v>581</v>
      </c>
      <c r="C76" s="320" t="s">
        <v>2357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2345</v>
      </c>
      <c r="B77" s="153" t="s">
        <v>581</v>
      </c>
      <c r="C77" s="320" t="s">
        <v>2358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581</v>
      </c>
      <c r="C78" s="320" t="s">
        <v>2359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6"/>
      <c r="B80" s="627" t="s">
        <v>2360</v>
      </c>
      <c r="C80" s="628"/>
      <c r="D80" s="629"/>
      <c r="E80" s="629"/>
      <c r="F80" s="629"/>
      <c r="G80" s="630"/>
      <c r="H80" s="145"/>
      <c r="I80" s="626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309</v>
      </c>
      <c r="C82" s="151" t="s">
        <v>1306</v>
      </c>
      <c r="D82" s="332" t="s">
        <v>1416</v>
      </c>
      <c r="E82" s="163" t="s">
        <v>2056</v>
      </c>
      <c r="F82" s="332" t="s">
        <v>2361</v>
      </c>
      <c r="G82" s="332" t="s">
        <v>240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310</v>
      </c>
      <c r="C83" s="152" t="s">
        <v>311</v>
      </c>
      <c r="D83" s="332" t="s">
        <v>1195</v>
      </c>
      <c r="E83" s="332" t="s">
        <v>2362</v>
      </c>
      <c r="F83" s="332" t="s">
        <v>159</v>
      </c>
      <c r="G83" s="332" t="s">
        <v>142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2363</v>
      </c>
      <c r="B84" s="445" t="s">
        <v>2364</v>
      </c>
      <c r="C84" s="322" t="s">
        <v>2365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1443</v>
      </c>
      <c r="C85" s="322" t="s">
        <v>2366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2367</v>
      </c>
      <c r="C86" s="322" t="s">
        <v>2368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1197</v>
      </c>
      <c r="C87" s="322" t="s">
        <v>2368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1443</v>
      </c>
      <c r="C88" s="322" t="s">
        <v>2369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2370</v>
      </c>
      <c r="C89" s="322" t="s">
        <v>2371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1443</v>
      </c>
      <c r="C90" s="322" t="s">
        <v>2372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2370</v>
      </c>
      <c r="C91" s="322" t="s">
        <v>2373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2374</v>
      </c>
      <c r="C92" s="322" t="s">
        <v>2375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2370</v>
      </c>
      <c r="C93" s="322" t="s">
        <v>2376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2374</v>
      </c>
      <c r="C94" s="322" t="s">
        <v>2377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2370</v>
      </c>
      <c r="C95" s="322" t="s">
        <v>2378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2374</v>
      </c>
      <c r="C96" s="322" t="s">
        <v>2379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2370</v>
      </c>
      <c r="C97" s="322" t="s">
        <v>2380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2374</v>
      </c>
      <c r="C98" s="322" t="s">
        <v>2381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2363</v>
      </c>
      <c r="B99" s="445" t="s">
        <v>1230</v>
      </c>
      <c r="C99" s="322" t="s">
        <v>2382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2370</v>
      </c>
      <c r="C100" s="322" t="s">
        <v>2382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2374</v>
      </c>
      <c r="C101" s="322" t="s">
        <v>2383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2363</v>
      </c>
      <c r="B102" s="445" t="s">
        <v>1197</v>
      </c>
      <c r="C102" s="322" t="s">
        <v>2384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2374</v>
      </c>
      <c r="C103" s="322" t="s">
        <v>2385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2363</v>
      </c>
      <c r="B104" s="445" t="s">
        <v>1197</v>
      </c>
      <c r="C104" s="322" t="s">
        <v>2386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2374</v>
      </c>
      <c r="C105" s="322" t="s">
        <v>2387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1197</v>
      </c>
      <c r="C106" s="322" t="s">
        <v>2388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2370</v>
      </c>
      <c r="C107" s="322" t="s">
        <v>2388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2374</v>
      </c>
      <c r="C108" s="322" t="s">
        <v>2389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2370</v>
      </c>
      <c r="C109" s="322" t="s">
        <v>2389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2288</v>
      </c>
      <c r="C111" s="322" t="s">
        <v>2390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2374</v>
      </c>
      <c r="C112" s="322" t="s">
        <v>2391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2392</v>
      </c>
      <c r="B113" s="445" t="s">
        <v>1230</v>
      </c>
      <c r="C113" s="322" t="s">
        <v>2393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2374</v>
      </c>
      <c r="C114" s="322" t="s">
        <v>2393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2374</v>
      </c>
      <c r="C115" s="322" t="s">
        <v>2394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2395</v>
      </c>
      <c r="B116" s="445" t="s">
        <v>2374</v>
      </c>
      <c r="C116" s="322" t="s">
        <v>2396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2374</v>
      </c>
      <c r="C117" s="322" t="s">
        <v>2397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2374</v>
      </c>
      <c r="C118" s="322" t="s">
        <v>2398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2181</v>
      </c>
      <c r="C119" s="322" t="s">
        <v>2398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2374</v>
      </c>
      <c r="C120" s="322" t="s">
        <v>2399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2374</v>
      </c>
      <c r="C121" s="322" t="s">
        <v>2400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2374</v>
      </c>
      <c r="C122" s="322" t="s">
        <v>2401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2374</v>
      </c>
      <c r="C123" s="322" t="s">
        <v>2402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2403</v>
      </c>
      <c r="B124" s="445" t="s">
        <v>2104</v>
      </c>
      <c r="C124" s="322" t="s">
        <v>2404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2374</v>
      </c>
      <c r="C125" s="322" t="s">
        <v>2405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2406</v>
      </c>
      <c r="B126" s="153" t="s">
        <v>2374</v>
      </c>
      <c r="C126" s="320" t="s">
        <v>2407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2374</v>
      </c>
      <c r="C127" s="320" t="s">
        <v>2408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2409</v>
      </c>
      <c r="C128" s="328" t="s">
        <v>2408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2410</v>
      </c>
      <c r="C129" s="328" t="s">
        <v>2408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2411</v>
      </c>
      <c r="C130" s="320" t="s">
        <v>2412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2413</v>
      </c>
      <c r="B131" s="592" t="s">
        <v>1479</v>
      </c>
      <c r="C131" s="320" t="s">
        <v>2414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2374</v>
      </c>
      <c r="C132" s="320" t="s">
        <v>2415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2413</v>
      </c>
      <c r="B133" s="216" t="s">
        <v>516</v>
      </c>
      <c r="C133" s="320" t="s">
        <v>2416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2374</v>
      </c>
      <c r="C134" s="320" t="s">
        <v>2417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2374</v>
      </c>
      <c r="C135" s="320" t="s">
        <v>2418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2413</v>
      </c>
      <c r="B136" s="153" t="s">
        <v>381</v>
      </c>
      <c r="C136" s="320" t="s">
        <v>2419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368</v>
      </c>
      <c r="C137" s="320" t="s">
        <v>2420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2421</v>
      </c>
      <c r="C138" s="155"/>
      <c r="D138" s="155"/>
      <c r="E138" s="442"/>
      <c r="F138" s="442"/>
      <c r="G138" s="599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9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1839</v>
      </c>
      <c r="C140" s="169" t="s">
        <v>2422</v>
      </c>
      <c r="D140" s="332" t="s">
        <v>1416</v>
      </c>
      <c r="E140" s="163" t="s">
        <v>2056</v>
      </c>
      <c r="F140" s="163" t="s">
        <v>243</v>
      </c>
      <c r="G140" s="600" t="s">
        <v>2423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310</v>
      </c>
      <c r="C141" s="152" t="s">
        <v>311</v>
      </c>
      <c r="D141" s="332" t="s">
        <v>1195</v>
      </c>
      <c r="E141" s="332" t="s">
        <v>2362</v>
      </c>
      <c r="F141" s="332" t="s">
        <v>159</v>
      </c>
      <c r="G141" s="601" t="s">
        <v>249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1443</v>
      </c>
      <c r="C142" s="320" t="s">
        <v>2365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2370</v>
      </c>
      <c r="C143" s="320" t="s">
        <v>2366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1443</v>
      </c>
      <c r="C144" s="320" t="s">
        <v>2368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2367</v>
      </c>
      <c r="C145" s="320" t="s">
        <v>2369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2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1443</v>
      </c>
      <c r="C146" s="320" t="s">
        <v>2371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2370</v>
      </c>
      <c r="C147" s="320" t="s">
        <v>2372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1443</v>
      </c>
      <c r="C148" s="320" t="s">
        <v>2373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2370</v>
      </c>
      <c r="C149" s="320" t="s">
        <v>2375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2413</v>
      </c>
      <c r="B150" s="153" t="s">
        <v>2424</v>
      </c>
      <c r="C150" s="320" t="s">
        <v>2376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2370</v>
      </c>
      <c r="C151" s="320" t="s">
        <v>2377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1443</v>
      </c>
      <c r="C152" s="320" t="s">
        <v>2378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2425</v>
      </c>
      <c r="C153" s="320" t="s">
        <v>2378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2363</v>
      </c>
      <c r="B154" s="153" t="s">
        <v>2425</v>
      </c>
      <c r="C154" s="320" t="s">
        <v>2379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2425</v>
      </c>
      <c r="C155" s="320" t="s">
        <v>2380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2426</v>
      </c>
      <c r="B156" s="153" t="s">
        <v>2424</v>
      </c>
      <c r="C156" s="320" t="s">
        <v>2380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2427</v>
      </c>
      <c r="B157" s="153" t="s">
        <v>2424</v>
      </c>
      <c r="C157" s="320" t="s">
        <v>2381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2370</v>
      </c>
      <c r="C158" s="320" t="s">
        <v>2381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1443</v>
      </c>
      <c r="C159" s="320" t="s">
        <v>2382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2370</v>
      </c>
      <c r="C160" s="320" t="s">
        <v>2383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1443</v>
      </c>
      <c r="C161" s="320" t="s">
        <v>2384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2363</v>
      </c>
      <c r="B162" s="153" t="s">
        <v>1197</v>
      </c>
      <c r="C162" s="320" t="s">
        <v>2385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1443</v>
      </c>
      <c r="C163" s="320" t="s">
        <v>2386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1197</v>
      </c>
      <c r="C164" s="320" t="s">
        <v>2387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1443</v>
      </c>
      <c r="C165" s="320" t="s">
        <v>2388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1206</v>
      </c>
      <c r="B166" s="550" t="s">
        <v>368</v>
      </c>
      <c r="C166" s="320" t="s">
        <v>2389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1443</v>
      </c>
      <c r="C167" s="320" t="s">
        <v>2390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1206</v>
      </c>
      <c r="B168" s="153" t="s">
        <v>2428</v>
      </c>
      <c r="C168" s="320" t="s">
        <v>2391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2413</v>
      </c>
      <c r="B169" s="153" t="s">
        <v>2301</v>
      </c>
      <c r="C169" s="320" t="s">
        <v>2429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2374</v>
      </c>
      <c r="C170" s="320" t="s">
        <v>2430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2374</v>
      </c>
      <c r="C171" s="320" t="s">
        <v>2431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2374</v>
      </c>
      <c r="C172" s="320" t="s">
        <v>2432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2374</v>
      </c>
      <c r="C173" s="320" t="s">
        <v>2433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2374</v>
      </c>
      <c r="C174" s="320" t="s">
        <v>2434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2374</v>
      </c>
      <c r="C175" s="320" t="s">
        <v>2435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2413</v>
      </c>
      <c r="B176" s="553" t="s">
        <v>502</v>
      </c>
      <c r="C176" s="320" t="s">
        <v>2436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2413</v>
      </c>
      <c r="B177" s="553" t="s">
        <v>502</v>
      </c>
      <c r="C177" s="320" t="s">
        <v>2437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1304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2438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2439</v>
      </c>
      <c r="C184" s="151" t="s">
        <v>1189</v>
      </c>
      <c r="D184" s="332" t="s">
        <v>1416</v>
      </c>
      <c r="E184" s="163" t="s">
        <v>2056</v>
      </c>
      <c r="F184" s="332" t="s">
        <v>271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310</v>
      </c>
      <c r="C185" s="152" t="s">
        <v>311</v>
      </c>
      <c r="D185" s="332"/>
      <c r="E185" s="332" t="s">
        <v>2362</v>
      </c>
      <c r="F185" s="332" t="s">
        <v>142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1509</v>
      </c>
      <c r="C186" s="320" t="s">
        <v>2440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1509</v>
      </c>
      <c r="C187" s="320" t="s">
        <v>2441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1509</v>
      </c>
      <c r="C188" s="320" t="s">
        <v>2442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1509</v>
      </c>
      <c r="C189" s="320" t="s">
        <v>2443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368</v>
      </c>
      <c r="C190" s="320" t="s">
        <v>2444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2445</v>
      </c>
      <c r="C191" s="320" t="s">
        <v>2446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1509</v>
      </c>
      <c r="C192" s="320" t="s">
        <v>2447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368</v>
      </c>
      <c r="C193" s="482" t="s">
        <v>2448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1509</v>
      </c>
      <c r="C194" s="320" t="s">
        <v>2449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1509</v>
      </c>
      <c r="C195" s="320" t="s">
        <v>2450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1509</v>
      </c>
      <c r="C196" s="320" t="s">
        <v>2451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1509</v>
      </c>
      <c r="C197" s="320" t="s">
        <v>2452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1509</v>
      </c>
      <c r="C198" s="320" t="s">
        <v>2453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2177</v>
      </c>
      <c r="B199" s="535" t="s">
        <v>2454</v>
      </c>
      <c r="C199" s="320" t="s">
        <v>2455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1509</v>
      </c>
      <c r="C200" s="320" t="s">
        <v>2456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1509</v>
      </c>
      <c r="C201" s="320" t="s">
        <v>2457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1509</v>
      </c>
      <c r="C202" s="320" t="s">
        <v>2458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1509</v>
      </c>
      <c r="C203" s="320" t="s">
        <v>2459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1509</v>
      </c>
      <c r="C204" s="320" t="s">
        <v>2460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1509</v>
      </c>
      <c r="C205" s="320" t="s">
        <v>2461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1509</v>
      </c>
      <c r="C206" s="320" t="s">
        <v>2462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1509</v>
      </c>
      <c r="C207" s="320" t="s">
        <v>2463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1230</v>
      </c>
      <c r="C208" s="320" t="s">
        <v>2464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1509</v>
      </c>
      <c r="C209" s="320" t="s">
        <v>2465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1509</v>
      </c>
      <c r="C210" s="320" t="s">
        <v>2466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1774</v>
      </c>
      <c r="C211" s="320" t="s">
        <v>2467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1509</v>
      </c>
      <c r="C212" s="320" t="s">
        <v>2468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1509</v>
      </c>
      <c r="C213" s="320" t="s">
        <v>2469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1509</v>
      </c>
      <c r="C214" s="320" t="s">
        <v>2470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2177</v>
      </c>
      <c r="B215" s="320" t="s">
        <v>381</v>
      </c>
      <c r="C215" s="320" t="s">
        <v>2471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381</v>
      </c>
      <c r="C216" s="320" t="s">
        <v>2472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381</v>
      </c>
      <c r="C217" s="320" t="s">
        <v>2473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381</v>
      </c>
      <c r="C218" s="320" t="s">
        <v>2474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381</v>
      </c>
      <c r="C219" s="320" t="s">
        <v>2475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381</v>
      </c>
      <c r="C220" s="320" t="s">
        <v>2476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381</v>
      </c>
      <c r="C221" s="320" t="s">
        <v>2477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381</v>
      </c>
      <c r="C222" s="320" t="s">
        <v>2478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381</v>
      </c>
      <c r="C223" s="320" t="s">
        <v>2479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381</v>
      </c>
      <c r="C224" s="320" t="s">
        <v>2480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1725</v>
      </c>
      <c r="B225" s="320" t="s">
        <v>502</v>
      </c>
      <c r="C225" s="320" t="s">
        <v>2481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1725</v>
      </c>
      <c r="B226" s="320" t="s">
        <v>502</v>
      </c>
      <c r="C226" s="320" t="s">
        <v>2482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1725</v>
      </c>
      <c r="B227" s="320" t="s">
        <v>502</v>
      </c>
      <c r="C227" s="320" t="s">
        <v>2483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2484</v>
      </c>
      <c r="B228" s="320" t="s">
        <v>502</v>
      </c>
      <c r="C228" s="320" t="s">
        <v>2485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2484</v>
      </c>
      <c r="B229" s="320" t="s">
        <v>502</v>
      </c>
      <c r="C229" s="320" t="s">
        <v>2486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2484</v>
      </c>
      <c r="B230" s="320" t="s">
        <v>502</v>
      </c>
      <c r="C230" s="320" t="s">
        <v>2487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2484</v>
      </c>
      <c r="B231" s="320" t="s">
        <v>502</v>
      </c>
      <c r="C231" s="320" t="s">
        <v>2488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2484</v>
      </c>
      <c r="B232" s="320" t="s">
        <v>316</v>
      </c>
      <c r="C232" s="320" t="s">
        <v>2489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2484</v>
      </c>
      <c r="B233" s="320" t="s">
        <v>316</v>
      </c>
      <c r="C233" s="320" t="s">
        <v>2490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2484</v>
      </c>
      <c r="B234" s="320" t="s">
        <v>316</v>
      </c>
      <c r="C234" s="320" t="s">
        <v>2491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316</v>
      </c>
      <c r="C235" s="320" t="s">
        <v>2492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316</v>
      </c>
      <c r="C236" s="320" t="s">
        <v>2493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316</v>
      </c>
      <c r="C237" s="320" t="s">
        <v>2494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316</v>
      </c>
      <c r="C238" s="320" t="s">
        <v>2495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2496</v>
      </c>
      <c r="B239" s="320" t="s">
        <v>1509</v>
      </c>
      <c r="C239" s="320" t="s">
        <v>2497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2496</v>
      </c>
      <c r="B240" s="320" t="s">
        <v>1509</v>
      </c>
      <c r="C240" s="320" t="s">
        <v>2498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2496</v>
      </c>
      <c r="B241" s="320" t="s">
        <v>1509</v>
      </c>
      <c r="C241" s="320" t="s">
        <v>2499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2496</v>
      </c>
      <c r="B242" s="320" t="s">
        <v>1509</v>
      </c>
      <c r="C242" s="320" t="s">
        <v>2500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2496</v>
      </c>
      <c r="B243" s="320" t="s">
        <v>1509</v>
      </c>
      <c r="C243" s="320" t="s">
        <v>2501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2496</v>
      </c>
      <c r="B244" s="320" t="s">
        <v>1509</v>
      </c>
      <c r="C244" s="320" t="s">
        <v>2502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2496</v>
      </c>
      <c r="B245" s="320" t="s">
        <v>1509</v>
      </c>
      <c r="C245" s="320" t="s">
        <v>2503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2504</v>
      </c>
      <c r="B246" s="485" t="s">
        <v>368</v>
      </c>
      <c r="C246" s="320" t="s">
        <v>2505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2496</v>
      </c>
      <c r="B247" s="320" t="s">
        <v>1509</v>
      </c>
      <c r="C247" s="320" t="s">
        <v>2506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1509</v>
      </c>
      <c r="C248" s="320" t="s">
        <v>2507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1509</v>
      </c>
      <c r="C249" s="320" t="s">
        <v>2508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1509</v>
      </c>
      <c r="C250" s="320" t="s">
        <v>2509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1509</v>
      </c>
      <c r="C251" s="320" t="s">
        <v>2510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2177</v>
      </c>
      <c r="B252" s="713" t="s">
        <v>368</v>
      </c>
      <c r="C252" s="320" t="s">
        <v>2511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1509</v>
      </c>
      <c r="C253" s="320" t="s">
        <v>2512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1509</v>
      </c>
      <c r="C254" s="320" t="s">
        <v>2513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1509</v>
      </c>
      <c r="C255" s="320" t="s">
        <v>2514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1416</v>
      </c>
      <c r="E258" s="163" t="s">
        <v>175</v>
      </c>
      <c r="F258" s="332" t="s">
        <v>222</v>
      </c>
      <c r="G258" s="332" t="s">
        <v>287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310</v>
      </c>
      <c r="C259" s="152" t="s">
        <v>311</v>
      </c>
      <c r="D259" s="332" t="s">
        <v>1195</v>
      </c>
      <c r="E259" s="332" t="s">
        <v>173</v>
      </c>
      <c r="F259" s="332" t="s">
        <v>154</v>
      </c>
      <c r="G259" s="332" t="s">
        <v>206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1509</v>
      </c>
      <c r="C260" s="320" t="s">
        <v>2515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1304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447</v>
      </c>
      <c r="C269" s="193"/>
      <c r="D269" s="193"/>
      <c r="E269" s="194"/>
      <c r="F269" s="195" t="s">
        <v>1324</v>
      </c>
      <c r="G269" s="195"/>
      <c r="H269" s="193"/>
      <c r="I269" s="195" t="s">
        <v>449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450</v>
      </c>
      <c r="C270" s="193"/>
      <c r="D270" s="198" t="s">
        <v>451</v>
      </c>
      <c r="E270" s="199"/>
      <c r="F270" s="197" t="s">
        <v>452</v>
      </c>
      <c r="G270" s="193"/>
      <c r="H270" s="198" t="s">
        <v>453</v>
      </c>
      <c r="I270" s="197" t="s">
        <v>454</v>
      </c>
      <c r="J270" s="193"/>
      <c r="K270" s="198" t="s">
        <v>455</v>
      </c>
      <c r="L270" s="193"/>
    </row>
    <row r="271" spans="1:13" s="196" customFormat="1" ht="18" customHeight="1" x14ac:dyDescent="0.2">
      <c r="A271" s="349"/>
      <c r="B271" s="417" t="s">
        <v>456</v>
      </c>
      <c r="C271" s="202"/>
      <c r="D271" s="573" t="s">
        <v>457</v>
      </c>
      <c r="E271" s="197"/>
      <c r="F271" s="711" t="s">
        <v>458</v>
      </c>
      <c r="G271" s="711" t="s">
        <v>459</v>
      </c>
      <c r="H271" s="252" t="s">
        <v>460</v>
      </c>
      <c r="I271" s="201" t="s">
        <v>461</v>
      </c>
      <c r="J271" s="202" t="s">
        <v>1325</v>
      </c>
      <c r="K271" s="203" t="s">
        <v>462</v>
      </c>
      <c r="L271" s="193"/>
    </row>
    <row r="272" spans="1:13" s="196" customFormat="1" ht="18" customHeight="1" x14ac:dyDescent="0.2">
      <c r="A272" s="348"/>
      <c r="B272" s="417" t="s">
        <v>463</v>
      </c>
      <c r="C272" s="202"/>
      <c r="D272" s="573" t="s">
        <v>464</v>
      </c>
      <c r="E272" s="197"/>
      <c r="F272" s="711" t="s">
        <v>465</v>
      </c>
      <c r="G272" s="711" t="s">
        <v>466</v>
      </c>
      <c r="H272" s="252" t="s">
        <v>467</v>
      </c>
      <c r="I272" s="201" t="s">
        <v>468</v>
      </c>
      <c r="J272" s="202" t="s">
        <v>1326</v>
      </c>
      <c r="K272" s="203" t="s">
        <v>469</v>
      </c>
      <c r="L272" s="193"/>
    </row>
    <row r="273" spans="1:13" s="196" customFormat="1" ht="18" customHeight="1" x14ac:dyDescent="0.2">
      <c r="A273" s="348"/>
      <c r="B273" s="201" t="s">
        <v>2516</v>
      </c>
      <c r="C273" s="202"/>
      <c r="D273" s="203" t="s">
        <v>471</v>
      </c>
      <c r="E273" s="197"/>
      <c r="F273" s="711" t="s">
        <v>472</v>
      </c>
      <c r="G273" s="711" t="s">
        <v>473</v>
      </c>
      <c r="H273" s="252" t="s">
        <v>474</v>
      </c>
      <c r="I273" s="201" t="s">
        <v>1329</v>
      </c>
      <c r="J273" s="202" t="s">
        <v>1330</v>
      </c>
      <c r="K273" s="203" t="s">
        <v>1331</v>
      </c>
      <c r="L273" s="193"/>
    </row>
    <row r="274" spans="1:13" s="196" customFormat="1" ht="18" customHeight="1" x14ac:dyDescent="0.2">
      <c r="A274" s="348"/>
      <c r="B274" s="201" t="s">
        <v>477</v>
      </c>
      <c r="C274" s="202"/>
      <c r="D274" s="203" t="s">
        <v>478</v>
      </c>
      <c r="E274" s="197"/>
      <c r="F274" s="711" t="s">
        <v>479</v>
      </c>
      <c r="G274" s="711" t="s">
        <v>480</v>
      </c>
      <c r="H274" s="252" t="s">
        <v>481</v>
      </c>
      <c r="I274" s="201" t="s">
        <v>482</v>
      </c>
      <c r="J274" s="202" t="s">
        <v>1332</v>
      </c>
      <c r="K274" s="203" t="s">
        <v>483</v>
      </c>
      <c r="L274" s="193"/>
    </row>
    <row r="275" spans="1:13" s="196" customFormat="1" ht="18" customHeight="1" x14ac:dyDescent="0.2">
      <c r="A275" s="348"/>
      <c r="B275" s="417" t="s">
        <v>484</v>
      </c>
      <c r="C275" s="202"/>
      <c r="D275" s="573" t="s">
        <v>485</v>
      </c>
      <c r="E275" s="197"/>
      <c r="F275" s="711" t="s">
        <v>2517</v>
      </c>
      <c r="G275" s="711" t="s">
        <v>487</v>
      </c>
      <c r="H275" s="252" t="s">
        <v>2518</v>
      </c>
      <c r="I275" s="201" t="s">
        <v>489</v>
      </c>
      <c r="J275" s="202" t="s">
        <v>1333</v>
      </c>
      <c r="K275" s="203" t="s">
        <v>490</v>
      </c>
      <c r="L275" s="193"/>
    </row>
    <row r="276" spans="1:13" s="196" customFormat="1" ht="18" customHeight="1" x14ac:dyDescent="0.2">
      <c r="A276" s="348"/>
      <c r="B276" s="417" t="s">
        <v>1334</v>
      </c>
      <c r="C276" s="202"/>
      <c r="D276" s="573" t="s">
        <v>1335</v>
      </c>
      <c r="E276" s="197"/>
      <c r="F276" s="711" t="s">
        <v>2519</v>
      </c>
      <c r="G276" s="711" t="s">
        <v>494</v>
      </c>
      <c r="H276" s="252" t="s">
        <v>2520</v>
      </c>
      <c r="I276" s="201" t="s">
        <v>1336</v>
      </c>
      <c r="J276" s="202" t="s">
        <v>1337</v>
      </c>
      <c r="K276" s="203" t="s">
        <v>1338</v>
      </c>
      <c r="L276" s="193"/>
    </row>
    <row r="277" spans="1:13" s="196" customFormat="1" ht="18" customHeight="1" x14ac:dyDescent="0.2">
      <c r="A277" s="348"/>
      <c r="B277" s="417" t="s">
        <v>1339</v>
      </c>
      <c r="C277" s="202"/>
      <c r="D277" s="573" t="s">
        <v>1340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498</v>
      </c>
      <c r="C278" s="202"/>
      <c r="D278" s="573" t="s">
        <v>499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1341</v>
      </c>
      <c r="C280" s="193" t="s">
        <v>1342</v>
      </c>
      <c r="D280" s="205"/>
      <c r="E280" s="193"/>
      <c r="F280" s="193" t="s">
        <v>1343</v>
      </c>
      <c r="G280" s="206" t="s">
        <v>1344</v>
      </c>
      <c r="H280" s="196"/>
      <c r="I280" s="193" t="s">
        <v>1343</v>
      </c>
      <c r="J280" s="193" t="s">
        <v>1345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54"/>
  <sheetViews>
    <sheetView showGridLines="0" zoomScale="130" zoomScaleNormal="130" zoomScaleSheetLayoutView="75" workbookViewId="0">
      <selection activeCell="G86" sqref="G86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55"/>
      <c r="B2" s="1145" t="s">
        <v>116</v>
      </c>
      <c r="C2" s="1145"/>
      <c r="D2" s="1145"/>
      <c r="E2" s="1145"/>
      <c r="F2" s="1145"/>
      <c r="G2" s="121"/>
      <c r="H2" s="966" t="s">
        <v>304</v>
      </c>
    </row>
    <row r="3" spans="1:8" ht="18.75" customHeight="1" thickBot="1" x14ac:dyDescent="0.25">
      <c r="A3" s="1055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0" t="s">
        <v>126</v>
      </c>
      <c r="C4" s="1131"/>
      <c r="D4" s="1131"/>
      <c r="E4" s="1131"/>
      <c r="F4" s="1132"/>
      <c r="G4" s="147"/>
      <c r="H4" s="147"/>
    </row>
    <row r="5" spans="1:8" s="149" customFormat="1" ht="20.100000000000001" customHeight="1" x14ac:dyDescent="0.2">
      <c r="A5" s="1049"/>
      <c r="B5" s="1133" t="s">
        <v>305</v>
      </c>
      <c r="C5" s="1133"/>
      <c r="D5" s="1133"/>
      <c r="E5" s="1133"/>
      <c r="F5" s="1133"/>
      <c r="G5" s="145"/>
      <c r="H5" s="145"/>
    </row>
    <row r="6" spans="1:8" ht="18" x14ac:dyDescent="0.2">
      <c r="A6" s="327"/>
      <c r="B6" s="753"/>
      <c r="C6" s="536"/>
      <c r="D6" s="9"/>
      <c r="E6" s="9"/>
      <c r="F6" s="9"/>
      <c r="G6" s="9"/>
      <c r="H6" s="9"/>
    </row>
    <row r="7" spans="1:8" ht="34.5" customHeight="1" x14ac:dyDescent="0.2">
      <c r="A7" s="810"/>
      <c r="B7" s="1135" t="s">
        <v>126</v>
      </c>
      <c r="C7" s="1136"/>
      <c r="D7" s="1137" t="s">
        <v>306</v>
      </c>
      <c r="E7" s="950" t="s">
        <v>271</v>
      </c>
      <c r="F7" s="950" t="s">
        <v>212</v>
      </c>
      <c r="G7" s="806"/>
      <c r="H7" s="1072"/>
    </row>
    <row r="8" spans="1:8" ht="26.25" customHeight="1" x14ac:dyDescent="0.2">
      <c r="A8" s="810"/>
      <c r="B8" s="953" t="s">
        <v>310</v>
      </c>
      <c r="C8" s="954" t="s">
        <v>311</v>
      </c>
      <c r="D8" s="1138"/>
      <c r="E8" s="949" t="s">
        <v>142</v>
      </c>
      <c r="F8" s="949" t="s">
        <v>173</v>
      </c>
      <c r="G8" s="806"/>
      <c r="H8" s="1067" t="s">
        <v>312</v>
      </c>
    </row>
    <row r="9" spans="1:8" s="14" customFormat="1" ht="19.5" hidden="1" customHeight="1" x14ac:dyDescent="0.2">
      <c r="A9" s="810" t="s">
        <v>2521</v>
      </c>
      <c r="B9" s="861" t="s">
        <v>1485</v>
      </c>
      <c r="C9" s="860" t="s">
        <v>2522</v>
      </c>
      <c r="D9" s="807">
        <v>45210</v>
      </c>
      <c r="E9" s="807">
        <f t="shared" ref="E9" si="0">D9+3</f>
        <v>45213</v>
      </c>
      <c r="F9" s="807">
        <f t="shared" ref="F9" si="1">D9+7</f>
        <v>45217</v>
      </c>
      <c r="G9" s="806"/>
      <c r="H9" s="852">
        <v>45211</v>
      </c>
    </row>
    <row r="10" spans="1:8" s="14" customFormat="1" ht="19.5" hidden="1" customHeight="1" x14ac:dyDescent="0.2">
      <c r="A10" s="810" t="s">
        <v>2523</v>
      </c>
      <c r="B10" s="861" t="s">
        <v>1479</v>
      </c>
      <c r="C10" s="860" t="s">
        <v>2524</v>
      </c>
      <c r="D10" s="807">
        <f t="shared" ref="D10:D26" si="2">D9+7</f>
        <v>45217</v>
      </c>
      <c r="E10" s="807">
        <f t="shared" ref="E10" si="3">D10+3</f>
        <v>45220</v>
      </c>
      <c r="F10" s="807">
        <f t="shared" ref="F10" si="4">D10+7</f>
        <v>45224</v>
      </c>
      <c r="G10" s="806"/>
      <c r="H10" s="852">
        <f t="shared" ref="H10:H26" si="5">H9+7</f>
        <v>45218</v>
      </c>
    </row>
    <row r="11" spans="1:8" s="14" customFormat="1" ht="19.5" hidden="1" customHeight="1" x14ac:dyDescent="0.2">
      <c r="A11" s="810"/>
      <c r="B11" s="861" t="s">
        <v>1482</v>
      </c>
      <c r="C11" s="860" t="s">
        <v>2525</v>
      </c>
      <c r="D11" s="807">
        <f t="shared" si="2"/>
        <v>45224</v>
      </c>
      <c r="E11" s="807">
        <f t="shared" ref="E11" si="6">D11+3</f>
        <v>45227</v>
      </c>
      <c r="F11" s="807">
        <f t="shared" ref="F11" si="7">D11+7</f>
        <v>45231</v>
      </c>
      <c r="G11" s="806"/>
      <c r="H11" s="852">
        <f t="shared" si="5"/>
        <v>45225</v>
      </c>
    </row>
    <row r="12" spans="1:8" s="14" customFormat="1" ht="19.5" hidden="1" customHeight="1" x14ac:dyDescent="0.2">
      <c r="A12" s="810" t="s">
        <v>2526</v>
      </c>
      <c r="B12" s="861" t="s">
        <v>1277</v>
      </c>
      <c r="C12" s="860" t="s">
        <v>2527</v>
      </c>
      <c r="D12" s="807">
        <v>45233</v>
      </c>
      <c r="E12" s="807">
        <f t="shared" ref="E12" si="8">D12+3</f>
        <v>45236</v>
      </c>
      <c r="F12" s="807">
        <f t="shared" ref="F12" si="9">D12+7</f>
        <v>45240</v>
      </c>
      <c r="G12" s="806"/>
      <c r="H12" s="852">
        <f t="shared" si="5"/>
        <v>45232</v>
      </c>
    </row>
    <row r="13" spans="1:8" s="14" customFormat="1" ht="19.5" hidden="1" customHeight="1" x14ac:dyDescent="0.2">
      <c r="A13" s="810" t="s">
        <v>2528</v>
      </c>
      <c r="B13" s="861" t="s">
        <v>381</v>
      </c>
      <c r="C13" s="860" t="s">
        <v>2529</v>
      </c>
      <c r="D13" s="807">
        <v>45242</v>
      </c>
      <c r="E13" s="807">
        <f t="shared" ref="E13:E15" si="10">D13+3</f>
        <v>45245</v>
      </c>
      <c r="F13" s="807">
        <f t="shared" ref="F13:F15" si="11">D13+7</f>
        <v>45249</v>
      </c>
      <c r="G13" s="806"/>
      <c r="H13" s="852">
        <f t="shared" si="5"/>
        <v>45239</v>
      </c>
    </row>
    <row r="14" spans="1:8" s="14" customFormat="1" ht="19.5" hidden="1" customHeight="1" x14ac:dyDescent="0.2">
      <c r="A14" s="810" t="s">
        <v>2530</v>
      </c>
      <c r="B14" s="861" t="s">
        <v>1485</v>
      </c>
      <c r="C14" s="860" t="s">
        <v>2531</v>
      </c>
      <c r="D14" s="807">
        <v>45245</v>
      </c>
      <c r="E14" s="807">
        <f t="shared" si="10"/>
        <v>45248</v>
      </c>
      <c r="F14" s="807">
        <f t="shared" si="11"/>
        <v>45252</v>
      </c>
      <c r="G14" s="806"/>
      <c r="H14" s="852">
        <f t="shared" si="5"/>
        <v>45246</v>
      </c>
    </row>
    <row r="15" spans="1:8" s="14" customFormat="1" ht="19.5" hidden="1" customHeight="1" x14ac:dyDescent="0.2">
      <c r="A15" s="810" t="s">
        <v>2532</v>
      </c>
      <c r="B15" s="861" t="s">
        <v>1479</v>
      </c>
      <c r="C15" s="860" t="s">
        <v>2533</v>
      </c>
      <c r="D15" s="807">
        <f t="shared" si="2"/>
        <v>45252</v>
      </c>
      <c r="E15" s="807">
        <f t="shared" si="10"/>
        <v>45255</v>
      </c>
      <c r="F15" s="807">
        <f t="shared" si="11"/>
        <v>45259</v>
      </c>
      <c r="G15" s="806"/>
      <c r="H15" s="852">
        <f t="shared" si="5"/>
        <v>45253</v>
      </c>
    </row>
    <row r="16" spans="1:8" s="14" customFormat="1" ht="19.5" hidden="1" customHeight="1" x14ac:dyDescent="0.2">
      <c r="A16" s="810"/>
      <c r="B16" s="861" t="s">
        <v>1482</v>
      </c>
      <c r="C16" s="860" t="s">
        <v>2534</v>
      </c>
      <c r="D16" s="807">
        <f t="shared" si="2"/>
        <v>45259</v>
      </c>
      <c r="E16" s="807">
        <f t="shared" ref="E16" si="12">D16+3</f>
        <v>45262</v>
      </c>
      <c r="F16" s="807">
        <f t="shared" ref="F16" si="13">D16+7</f>
        <v>45266</v>
      </c>
      <c r="G16" s="806"/>
      <c r="H16" s="852">
        <f t="shared" si="5"/>
        <v>45260</v>
      </c>
    </row>
    <row r="17" spans="1:8" s="14" customFormat="1" ht="19.5" hidden="1" customHeight="1" x14ac:dyDescent="0.2">
      <c r="A17" s="810"/>
      <c r="B17" s="861" t="s">
        <v>1277</v>
      </c>
      <c r="C17" s="860" t="s">
        <v>2535</v>
      </c>
      <c r="D17" s="808">
        <f t="shared" si="2"/>
        <v>45266</v>
      </c>
      <c r="E17" s="808">
        <f t="shared" ref="E17" si="14">D17+3</f>
        <v>45269</v>
      </c>
      <c r="F17" s="808">
        <f t="shared" ref="F17" si="15">D17+7</f>
        <v>45273</v>
      </c>
      <c r="G17" s="806"/>
      <c r="H17" s="852">
        <f t="shared" si="5"/>
        <v>45267</v>
      </c>
    </row>
    <row r="18" spans="1:8" s="14" customFormat="1" ht="19.5" hidden="1" customHeight="1" x14ac:dyDescent="0.2">
      <c r="A18" s="810"/>
      <c r="B18" s="861" t="s">
        <v>381</v>
      </c>
      <c r="C18" s="860" t="s">
        <v>1638</v>
      </c>
      <c r="D18" s="807">
        <f t="shared" si="2"/>
        <v>45273</v>
      </c>
      <c r="E18" s="807">
        <f t="shared" ref="E18" si="16">D18+3</f>
        <v>45276</v>
      </c>
      <c r="F18" s="807">
        <f t="shared" ref="F18" si="17">D18+7</f>
        <v>45280</v>
      </c>
      <c r="G18" s="806"/>
      <c r="H18" s="852">
        <f t="shared" si="5"/>
        <v>45274</v>
      </c>
    </row>
    <row r="19" spans="1:8" s="14" customFormat="1" ht="19.5" hidden="1" customHeight="1" x14ac:dyDescent="0.2">
      <c r="A19" s="810" t="s">
        <v>2536</v>
      </c>
      <c r="B19" s="862" t="s">
        <v>1479</v>
      </c>
      <c r="C19" s="860" t="s">
        <v>2537</v>
      </c>
      <c r="D19" s="807">
        <v>45289</v>
      </c>
      <c r="E19" s="807">
        <f t="shared" ref="E19" si="18">D19+3</f>
        <v>45292</v>
      </c>
      <c r="F19" s="807">
        <f t="shared" ref="F19" si="19">D19+7</f>
        <v>45296</v>
      </c>
      <c r="G19" s="806"/>
      <c r="H19" s="852">
        <f t="shared" si="5"/>
        <v>45281</v>
      </c>
    </row>
    <row r="20" spans="1:8" s="14" customFormat="1" ht="19.5" hidden="1" customHeight="1" x14ac:dyDescent="0.2">
      <c r="A20" s="810" t="s">
        <v>2538</v>
      </c>
      <c r="B20" s="862" t="s">
        <v>1482</v>
      </c>
      <c r="C20" s="860" t="s">
        <v>2539</v>
      </c>
      <c r="D20" s="808">
        <v>45290</v>
      </c>
      <c r="E20" s="808">
        <f t="shared" ref="E20" si="20">D20+3</f>
        <v>45293</v>
      </c>
      <c r="F20" s="808">
        <f t="shared" ref="F20" si="21">D20+7</f>
        <v>45297</v>
      </c>
      <c r="G20" s="806"/>
      <c r="H20" s="852">
        <f t="shared" si="5"/>
        <v>45288</v>
      </c>
    </row>
    <row r="21" spans="1:8" s="14" customFormat="1" ht="19.5" hidden="1" customHeight="1" x14ac:dyDescent="0.2">
      <c r="A21" s="810" t="s">
        <v>2540</v>
      </c>
      <c r="B21" s="863" t="s">
        <v>1485</v>
      </c>
      <c r="C21" s="860" t="s">
        <v>2541</v>
      </c>
      <c r="D21" s="807">
        <v>44929</v>
      </c>
      <c r="E21" s="807">
        <f t="shared" ref="E21:E24" si="22">D21+3</f>
        <v>44932</v>
      </c>
      <c r="F21" s="807">
        <f t="shared" ref="F21:F24" si="23">D21+7</f>
        <v>44936</v>
      </c>
      <c r="G21" s="806"/>
      <c r="H21" s="852">
        <f t="shared" si="5"/>
        <v>45295</v>
      </c>
    </row>
    <row r="22" spans="1:8" s="14" customFormat="1" ht="19.5" hidden="1" customHeight="1" x14ac:dyDescent="0.2">
      <c r="A22" s="810" t="s">
        <v>2542</v>
      </c>
      <c r="B22" s="863" t="s">
        <v>1482</v>
      </c>
      <c r="C22" s="860" t="s">
        <v>2543</v>
      </c>
      <c r="D22" s="807">
        <f t="shared" si="2"/>
        <v>44936</v>
      </c>
      <c r="E22" s="807">
        <f t="shared" si="22"/>
        <v>44939</v>
      </c>
      <c r="F22" s="807">
        <f t="shared" si="23"/>
        <v>44943</v>
      </c>
      <c r="G22" s="806"/>
      <c r="H22" s="852">
        <f t="shared" si="5"/>
        <v>45302</v>
      </c>
    </row>
    <row r="23" spans="1:8" s="14" customFormat="1" ht="19.5" hidden="1" customHeight="1" x14ac:dyDescent="0.2">
      <c r="A23" s="810" t="s">
        <v>2544</v>
      </c>
      <c r="B23" s="863" t="s">
        <v>1277</v>
      </c>
      <c r="C23" s="860" t="s">
        <v>2545</v>
      </c>
      <c r="D23" s="807">
        <f t="shared" si="2"/>
        <v>44943</v>
      </c>
      <c r="E23" s="807">
        <f t="shared" si="22"/>
        <v>44946</v>
      </c>
      <c r="F23" s="807">
        <f t="shared" si="23"/>
        <v>44950</v>
      </c>
      <c r="G23" s="806"/>
      <c r="H23" s="852">
        <f t="shared" si="5"/>
        <v>45309</v>
      </c>
    </row>
    <row r="24" spans="1:8" s="14" customFormat="1" ht="19.5" hidden="1" customHeight="1" x14ac:dyDescent="0.2">
      <c r="A24" s="810" t="s">
        <v>2546</v>
      </c>
      <c r="B24" s="862" t="s">
        <v>381</v>
      </c>
      <c r="C24" s="860" t="s">
        <v>2547</v>
      </c>
      <c r="D24" s="807">
        <f t="shared" si="2"/>
        <v>44950</v>
      </c>
      <c r="E24" s="807">
        <f t="shared" si="22"/>
        <v>44953</v>
      </c>
      <c r="F24" s="807">
        <f t="shared" si="23"/>
        <v>44957</v>
      </c>
      <c r="G24" s="806"/>
      <c r="H24" s="852">
        <f t="shared" si="5"/>
        <v>45316</v>
      </c>
    </row>
    <row r="25" spans="1:8" s="14" customFormat="1" ht="19.5" hidden="1" customHeight="1" x14ac:dyDescent="0.2">
      <c r="A25" s="810" t="s">
        <v>2538</v>
      </c>
      <c r="B25" s="862" t="s">
        <v>1479</v>
      </c>
      <c r="C25" s="860" t="s">
        <v>2548</v>
      </c>
      <c r="D25" s="807">
        <f t="shared" si="2"/>
        <v>44957</v>
      </c>
      <c r="E25" s="807">
        <f t="shared" ref="E25" si="24">D25+3</f>
        <v>44960</v>
      </c>
      <c r="F25" s="807">
        <f t="shared" ref="F25" si="25">D25+7</f>
        <v>44964</v>
      </c>
      <c r="G25" s="806"/>
      <c r="H25" s="852">
        <f t="shared" si="5"/>
        <v>45323</v>
      </c>
    </row>
    <row r="26" spans="1:8" s="14" customFormat="1" ht="19.5" hidden="1" customHeight="1" x14ac:dyDescent="0.2">
      <c r="A26" s="810" t="s">
        <v>2549</v>
      </c>
      <c r="B26" s="863" t="s">
        <v>1485</v>
      </c>
      <c r="C26" s="860" t="s">
        <v>2550</v>
      </c>
      <c r="D26" s="807">
        <f t="shared" si="2"/>
        <v>44964</v>
      </c>
      <c r="E26" s="807">
        <f t="shared" ref="E26" si="26">D26+3</f>
        <v>44967</v>
      </c>
      <c r="F26" s="807">
        <f t="shared" ref="F26" si="27">D26+7</f>
        <v>44971</v>
      </c>
      <c r="G26" s="806"/>
      <c r="H26" s="852">
        <f t="shared" si="5"/>
        <v>45330</v>
      </c>
    </row>
    <row r="27" spans="1:8" s="14" customFormat="1" ht="19.5" hidden="1" customHeight="1" x14ac:dyDescent="0.2">
      <c r="A27" s="810" t="s">
        <v>2544</v>
      </c>
      <c r="B27" s="863" t="s">
        <v>1482</v>
      </c>
      <c r="C27" s="860" t="s">
        <v>2551</v>
      </c>
      <c r="D27" s="807">
        <f>D26+7</f>
        <v>44971</v>
      </c>
      <c r="E27" s="807">
        <f t="shared" ref="E27:E34" si="28">D27+3</f>
        <v>44974</v>
      </c>
      <c r="F27" s="807">
        <f t="shared" ref="F27:F34" si="29">D27+7</f>
        <v>44978</v>
      </c>
      <c r="G27" s="806"/>
      <c r="H27" s="852">
        <f t="shared" ref="H27:H81" si="30">H26+7</f>
        <v>45337</v>
      </c>
    </row>
    <row r="28" spans="1:8" s="14" customFormat="1" ht="19.5" hidden="1" customHeight="1" x14ac:dyDescent="0.2">
      <c r="A28" s="810" t="s">
        <v>2552</v>
      </c>
      <c r="B28" s="863" t="s">
        <v>1479</v>
      </c>
      <c r="C28" s="860" t="s">
        <v>2553</v>
      </c>
      <c r="D28" s="807">
        <v>45348</v>
      </c>
      <c r="E28" s="807">
        <f t="shared" si="28"/>
        <v>45351</v>
      </c>
      <c r="F28" s="807">
        <f t="shared" si="29"/>
        <v>45355</v>
      </c>
      <c r="G28" s="806"/>
      <c r="H28" s="852">
        <f t="shared" si="30"/>
        <v>45344</v>
      </c>
    </row>
    <row r="29" spans="1:8" s="14" customFormat="1" ht="19.5" hidden="1" customHeight="1" x14ac:dyDescent="0.2">
      <c r="A29" s="810" t="s">
        <v>1725</v>
      </c>
      <c r="B29" s="863" t="s">
        <v>1277</v>
      </c>
      <c r="C29" s="860" t="s">
        <v>2554</v>
      </c>
      <c r="D29" s="807">
        <v>45353</v>
      </c>
      <c r="E29" s="807">
        <f t="shared" si="28"/>
        <v>45356</v>
      </c>
      <c r="F29" s="807">
        <f t="shared" si="29"/>
        <v>45360</v>
      </c>
      <c r="G29" s="806"/>
      <c r="H29" s="852">
        <f t="shared" si="30"/>
        <v>45351</v>
      </c>
    </row>
    <row r="30" spans="1:8" s="14" customFormat="1" ht="19.5" hidden="1" customHeight="1" x14ac:dyDescent="0.2">
      <c r="A30" s="810" t="s">
        <v>2555</v>
      </c>
      <c r="B30" s="946" t="s">
        <v>1482</v>
      </c>
      <c r="C30" s="946" t="s">
        <v>2556</v>
      </c>
      <c r="D30" s="807">
        <v>45364</v>
      </c>
      <c r="E30" s="807">
        <f t="shared" si="28"/>
        <v>45367</v>
      </c>
      <c r="F30" s="870" t="s">
        <v>344</v>
      </c>
      <c r="G30" s="806"/>
      <c r="H30" s="852">
        <f t="shared" si="30"/>
        <v>45358</v>
      </c>
    </row>
    <row r="31" spans="1:8" s="14" customFormat="1" ht="19.5" hidden="1" customHeight="1" x14ac:dyDescent="0.2">
      <c r="A31" s="810" t="s">
        <v>1485</v>
      </c>
      <c r="B31" s="870" t="s">
        <v>344</v>
      </c>
      <c r="C31" s="946" t="s">
        <v>2557</v>
      </c>
      <c r="D31" s="807">
        <v>45374</v>
      </c>
      <c r="E31" s="807">
        <f t="shared" si="28"/>
        <v>45377</v>
      </c>
      <c r="F31" s="807">
        <f t="shared" si="29"/>
        <v>45381</v>
      </c>
      <c r="G31" s="806"/>
      <c r="H31" s="852">
        <f t="shared" si="30"/>
        <v>45365</v>
      </c>
    </row>
    <row r="32" spans="1:8" s="14" customFormat="1" ht="19.5" hidden="1" customHeight="1" x14ac:dyDescent="0.2">
      <c r="A32" s="810" t="s">
        <v>2558</v>
      </c>
      <c r="B32" s="946" t="s">
        <v>381</v>
      </c>
      <c r="C32" s="946" t="s">
        <v>1478</v>
      </c>
      <c r="D32" s="807">
        <v>45376</v>
      </c>
      <c r="E32" s="807">
        <f t="shared" si="28"/>
        <v>45379</v>
      </c>
      <c r="F32" s="807">
        <f t="shared" si="29"/>
        <v>45383</v>
      </c>
      <c r="G32" s="806"/>
      <c r="H32" s="852">
        <f t="shared" si="30"/>
        <v>45372</v>
      </c>
    </row>
    <row r="33" spans="1:8" s="14" customFormat="1" ht="19.5" hidden="1" customHeight="1" x14ac:dyDescent="0.2">
      <c r="A33" s="810"/>
      <c r="B33" s="964" t="s">
        <v>1479</v>
      </c>
      <c r="C33" s="964" t="s">
        <v>1480</v>
      </c>
      <c r="D33" s="965">
        <v>45388</v>
      </c>
      <c r="E33" s="807">
        <f t="shared" si="28"/>
        <v>45391</v>
      </c>
      <c r="F33" s="886" t="s">
        <v>344</v>
      </c>
      <c r="G33" s="806"/>
      <c r="H33" s="763">
        <f t="shared" si="30"/>
        <v>45379</v>
      </c>
    </row>
    <row r="34" spans="1:8" s="14" customFormat="1" ht="19.5" hidden="1" customHeight="1" x14ac:dyDescent="0.2">
      <c r="A34" s="810" t="s">
        <v>1277</v>
      </c>
      <c r="B34" s="886" t="s">
        <v>344</v>
      </c>
      <c r="C34" s="964" t="s">
        <v>1481</v>
      </c>
      <c r="D34" s="805">
        <v>45391</v>
      </c>
      <c r="E34" s="805">
        <f t="shared" si="28"/>
        <v>45394</v>
      </c>
      <c r="F34" s="805">
        <f t="shared" si="29"/>
        <v>45398</v>
      </c>
      <c r="G34" s="806"/>
      <c r="H34" s="763">
        <f t="shared" si="30"/>
        <v>45386</v>
      </c>
    </row>
    <row r="35" spans="1:8" s="14" customFormat="1" ht="19.5" hidden="1" customHeight="1" x14ac:dyDescent="0.2">
      <c r="A35" s="810"/>
      <c r="B35" s="964" t="s">
        <v>1482</v>
      </c>
      <c r="C35" s="964" t="s">
        <v>1483</v>
      </c>
      <c r="D35" s="965">
        <v>45402</v>
      </c>
      <c r="E35" s="807">
        <f t="shared" ref="E35" si="31">D35+3</f>
        <v>45405</v>
      </c>
      <c r="F35" s="886" t="s">
        <v>344</v>
      </c>
      <c r="G35" s="806"/>
      <c r="H35" s="763">
        <f t="shared" si="30"/>
        <v>45393</v>
      </c>
    </row>
    <row r="36" spans="1:8" s="14" customFormat="1" ht="19.5" hidden="1" customHeight="1" x14ac:dyDescent="0.2">
      <c r="A36" s="810" t="s">
        <v>1485</v>
      </c>
      <c r="B36" s="1041" t="s">
        <v>1277</v>
      </c>
      <c r="C36" s="964" t="s">
        <v>1486</v>
      </c>
      <c r="D36" s="965">
        <v>45399</v>
      </c>
      <c r="E36" s="886" t="s">
        <v>344</v>
      </c>
      <c r="F36" s="807">
        <f t="shared" ref="F36" si="32">D36+7</f>
        <v>45406</v>
      </c>
      <c r="G36" s="806"/>
      <c r="H36" s="763">
        <f t="shared" si="30"/>
        <v>45400</v>
      </c>
    </row>
    <row r="37" spans="1:8" s="14" customFormat="1" ht="19.5" hidden="1" customHeight="1" x14ac:dyDescent="0.2">
      <c r="A37" s="810" t="s">
        <v>1277</v>
      </c>
      <c r="B37" s="1041" t="s">
        <v>1485</v>
      </c>
      <c r="C37" s="964" t="s">
        <v>2559</v>
      </c>
      <c r="D37" s="965">
        <v>45412</v>
      </c>
      <c r="E37" s="807">
        <f t="shared" ref="E37:E38" si="33">D37+3</f>
        <v>45415</v>
      </c>
      <c r="F37" s="807">
        <f t="shared" ref="F37:F39" si="34">D37+7</f>
        <v>45419</v>
      </c>
      <c r="G37" s="806"/>
      <c r="H37" s="763">
        <f t="shared" si="30"/>
        <v>45407</v>
      </c>
    </row>
    <row r="38" spans="1:8" s="14" customFormat="1" ht="19.5" hidden="1" customHeight="1" x14ac:dyDescent="0.2">
      <c r="A38" s="810"/>
      <c r="B38" s="964" t="s">
        <v>381</v>
      </c>
      <c r="C38" s="964" t="s">
        <v>2560</v>
      </c>
      <c r="D38" s="965">
        <v>45417</v>
      </c>
      <c r="E38" s="807">
        <f t="shared" si="33"/>
        <v>45420</v>
      </c>
      <c r="F38" s="807">
        <f t="shared" si="34"/>
        <v>45424</v>
      </c>
      <c r="G38" s="806"/>
      <c r="H38" s="763">
        <f t="shared" si="30"/>
        <v>45414</v>
      </c>
    </row>
    <row r="39" spans="1:8" s="14" customFormat="1" ht="19.5" hidden="1" customHeight="1" x14ac:dyDescent="0.2">
      <c r="A39" s="810"/>
      <c r="B39" s="964" t="s">
        <v>1479</v>
      </c>
      <c r="C39" s="964" t="s">
        <v>2561</v>
      </c>
      <c r="D39" s="965">
        <v>45428</v>
      </c>
      <c r="E39" s="807">
        <f t="shared" ref="E39" si="35">D39+3</f>
        <v>45431</v>
      </c>
      <c r="F39" s="807">
        <f t="shared" si="34"/>
        <v>45435</v>
      </c>
      <c r="G39" s="806"/>
      <c r="H39" s="763">
        <f t="shared" si="30"/>
        <v>45421</v>
      </c>
    </row>
    <row r="40" spans="1:8" s="14" customFormat="1" ht="19.5" hidden="1" customHeight="1" x14ac:dyDescent="0.2">
      <c r="A40" s="810"/>
      <c r="B40" s="1056" t="s">
        <v>344</v>
      </c>
      <c r="C40" s="964" t="s">
        <v>2562</v>
      </c>
      <c r="D40" s="805">
        <v>45432</v>
      </c>
      <c r="E40" s="859">
        <f t="shared" ref="E40" si="36">D40+3</f>
        <v>45435</v>
      </c>
      <c r="F40" s="859">
        <f t="shared" ref="F40" si="37">D40+7</f>
        <v>45439</v>
      </c>
      <c r="G40" s="806"/>
      <c r="H40" s="763">
        <f t="shared" si="30"/>
        <v>45428</v>
      </c>
    </row>
    <row r="41" spans="1:8" s="14" customFormat="1" ht="19.5" hidden="1" customHeight="1" x14ac:dyDescent="0.2">
      <c r="A41" s="810" t="s">
        <v>1485</v>
      </c>
      <c r="B41" s="964" t="s">
        <v>1277</v>
      </c>
      <c r="C41" s="964" t="s">
        <v>2563</v>
      </c>
      <c r="D41" s="965">
        <v>45441</v>
      </c>
      <c r="E41" s="807">
        <f t="shared" ref="E41:E45" si="38">D41+3</f>
        <v>45444</v>
      </c>
      <c r="F41" s="807">
        <f t="shared" ref="F41:F45" si="39">D41+7</f>
        <v>45448</v>
      </c>
      <c r="G41" s="806"/>
      <c r="H41" s="763">
        <f t="shared" si="30"/>
        <v>45435</v>
      </c>
    </row>
    <row r="42" spans="1:8" s="14" customFormat="1" ht="19.5" hidden="1" customHeight="1" x14ac:dyDescent="0.2">
      <c r="A42" s="810" t="s">
        <v>2564</v>
      </c>
      <c r="B42" s="1056" t="s">
        <v>344</v>
      </c>
      <c r="C42" s="964" t="s">
        <v>2565</v>
      </c>
      <c r="D42" s="805">
        <v>45432</v>
      </c>
      <c r="E42" s="859">
        <f t="shared" si="38"/>
        <v>45435</v>
      </c>
      <c r="F42" s="859">
        <f t="shared" si="39"/>
        <v>45439</v>
      </c>
      <c r="G42" s="806"/>
      <c r="H42" s="763">
        <f t="shared" si="30"/>
        <v>45442</v>
      </c>
    </row>
    <row r="43" spans="1:8" s="14" customFormat="1" ht="19.5" hidden="1" customHeight="1" x14ac:dyDescent="0.2">
      <c r="A43" s="810" t="s">
        <v>381</v>
      </c>
      <c r="B43" s="964" t="s">
        <v>1485</v>
      </c>
      <c r="C43" s="964" t="s">
        <v>2566</v>
      </c>
      <c r="D43" s="965">
        <v>45454</v>
      </c>
      <c r="E43" s="807">
        <f t="shared" si="38"/>
        <v>45457</v>
      </c>
      <c r="F43" s="807">
        <f t="shared" si="39"/>
        <v>45461</v>
      </c>
      <c r="G43" s="806"/>
      <c r="H43" s="763">
        <f t="shared" si="30"/>
        <v>45449</v>
      </c>
    </row>
    <row r="44" spans="1:8" s="14" customFormat="1" ht="19.5" hidden="1" customHeight="1" x14ac:dyDescent="0.2">
      <c r="A44" s="810" t="s">
        <v>2567</v>
      </c>
      <c r="B44" s="1056" t="s">
        <v>344</v>
      </c>
      <c r="C44" s="964" t="s">
        <v>2568</v>
      </c>
      <c r="D44" s="805">
        <v>45460</v>
      </c>
      <c r="E44" s="859">
        <f t="shared" si="38"/>
        <v>45463</v>
      </c>
      <c r="F44" s="859">
        <f t="shared" si="39"/>
        <v>45467</v>
      </c>
      <c r="G44" s="806"/>
      <c r="H44" s="763">
        <f t="shared" si="30"/>
        <v>45456</v>
      </c>
    </row>
    <row r="45" spans="1:8" s="14" customFormat="1" ht="19.5" hidden="1" customHeight="1" x14ac:dyDescent="0.2">
      <c r="A45" s="810"/>
      <c r="B45" s="964" t="s">
        <v>1482</v>
      </c>
      <c r="C45" s="964" t="s">
        <v>2569</v>
      </c>
      <c r="D45" s="965">
        <v>45474</v>
      </c>
      <c r="E45" s="807">
        <f t="shared" si="38"/>
        <v>45477</v>
      </c>
      <c r="F45" s="807">
        <f t="shared" si="39"/>
        <v>45481</v>
      </c>
      <c r="G45" s="806"/>
      <c r="H45" s="763">
        <f t="shared" si="30"/>
        <v>45463</v>
      </c>
    </row>
    <row r="46" spans="1:8" s="14" customFormat="1" ht="19.5" hidden="1" customHeight="1" x14ac:dyDescent="0.2">
      <c r="A46" s="810"/>
      <c r="B46" s="964" t="s">
        <v>1277</v>
      </c>
      <c r="C46" s="964" t="s">
        <v>2570</v>
      </c>
      <c r="D46" s="965">
        <v>45472</v>
      </c>
      <c r="E46" s="807">
        <f t="shared" ref="E46:E47" si="40">D46+3</f>
        <v>45475</v>
      </c>
      <c r="F46" s="807">
        <f t="shared" ref="F46:F47" si="41">D46+7</f>
        <v>45479</v>
      </c>
      <c r="G46" s="806"/>
      <c r="H46" s="763">
        <f t="shared" si="30"/>
        <v>45470</v>
      </c>
    </row>
    <row r="47" spans="1:8" s="14" customFormat="1" ht="19.5" hidden="1" customHeight="1" x14ac:dyDescent="0.2">
      <c r="A47" s="810"/>
      <c r="B47" s="964" t="s">
        <v>381</v>
      </c>
      <c r="C47" s="964" t="s">
        <v>2571</v>
      </c>
      <c r="D47" s="965">
        <v>45483</v>
      </c>
      <c r="E47" s="807">
        <f t="shared" si="40"/>
        <v>45486</v>
      </c>
      <c r="F47" s="807">
        <f t="shared" si="41"/>
        <v>45490</v>
      </c>
      <c r="G47" s="806"/>
      <c r="H47" s="763">
        <f t="shared" si="30"/>
        <v>45477</v>
      </c>
    </row>
    <row r="48" spans="1:8" s="14" customFormat="1" ht="19.5" hidden="1" customHeight="1" x14ac:dyDescent="0.2">
      <c r="A48" s="810" t="s">
        <v>2572</v>
      </c>
      <c r="B48" s="964" t="s">
        <v>1482</v>
      </c>
      <c r="C48" s="964" t="s">
        <v>2573</v>
      </c>
      <c r="D48" s="886" t="s">
        <v>344</v>
      </c>
      <c r="E48" s="859" t="e">
        <f t="shared" ref="E48" si="42">D48+3</f>
        <v>#VALUE!</v>
      </c>
      <c r="F48" s="859" t="e">
        <f t="shared" ref="F48" si="43">D48+7</f>
        <v>#VALUE!</v>
      </c>
      <c r="G48" s="806"/>
      <c r="H48" s="763">
        <f t="shared" si="30"/>
        <v>45484</v>
      </c>
    </row>
    <row r="49" spans="1:12" s="14" customFormat="1" ht="19.5" hidden="1" customHeight="1" x14ac:dyDescent="0.2">
      <c r="A49" s="810"/>
      <c r="B49" s="964" t="s">
        <v>1485</v>
      </c>
      <c r="C49" s="964" t="s">
        <v>2574</v>
      </c>
      <c r="D49" s="965">
        <v>45494</v>
      </c>
      <c r="E49" s="807">
        <f t="shared" ref="E49" si="44">D49+3</f>
        <v>45497</v>
      </c>
      <c r="F49" s="807">
        <f t="shared" ref="F49" si="45">D49+7</f>
        <v>45501</v>
      </c>
      <c r="G49" s="806"/>
      <c r="H49" s="763">
        <f t="shared" si="30"/>
        <v>45491</v>
      </c>
      <c r="I49" s="806"/>
      <c r="J49" s="806"/>
      <c r="L49" s="13"/>
    </row>
    <row r="50" spans="1:12" s="14" customFormat="1" ht="19.5" hidden="1" customHeight="1" x14ac:dyDescent="0.2">
      <c r="A50" s="810"/>
      <c r="B50" s="964" t="s">
        <v>1479</v>
      </c>
      <c r="C50" s="964" t="s">
        <v>2575</v>
      </c>
      <c r="D50" s="965">
        <v>45498</v>
      </c>
      <c r="E50" s="807">
        <f t="shared" ref="E50:E54" si="46">D50+3</f>
        <v>45501</v>
      </c>
      <c r="F50" s="807">
        <f t="shared" ref="F50:F54" si="47">D50+7</f>
        <v>45505</v>
      </c>
      <c r="G50" s="806"/>
      <c r="H50" s="763">
        <f t="shared" si="30"/>
        <v>45498</v>
      </c>
      <c r="I50" s="806"/>
      <c r="J50" s="806"/>
      <c r="L50" s="13"/>
    </row>
    <row r="51" spans="1:12" s="14" customFormat="1" ht="19.5" hidden="1" customHeight="1" x14ac:dyDescent="0.2">
      <c r="A51" s="810"/>
      <c r="B51" s="964" t="s">
        <v>1277</v>
      </c>
      <c r="C51" s="964" t="s">
        <v>2576</v>
      </c>
      <c r="D51" s="965">
        <v>45504</v>
      </c>
      <c r="E51" s="807">
        <f t="shared" si="46"/>
        <v>45507</v>
      </c>
      <c r="F51" s="807">
        <f t="shared" si="47"/>
        <v>45511</v>
      </c>
      <c r="G51" s="806"/>
      <c r="H51" s="763">
        <f t="shared" si="30"/>
        <v>45505</v>
      </c>
      <c r="I51" s="806"/>
      <c r="J51" s="806"/>
      <c r="L51" s="13"/>
    </row>
    <row r="52" spans="1:12" s="14" customFormat="1" ht="19.5" hidden="1" customHeight="1" x14ac:dyDescent="0.2">
      <c r="A52" s="810" t="s">
        <v>381</v>
      </c>
      <c r="B52" s="964" t="s">
        <v>1482</v>
      </c>
      <c r="C52" s="964" t="s">
        <v>2577</v>
      </c>
      <c r="D52" s="965">
        <v>45513</v>
      </c>
      <c r="E52" s="807">
        <f t="shared" si="46"/>
        <v>45516</v>
      </c>
      <c r="F52" s="807">
        <f t="shared" si="47"/>
        <v>45520</v>
      </c>
      <c r="G52" s="806"/>
      <c r="H52" s="763">
        <f t="shared" si="30"/>
        <v>45512</v>
      </c>
      <c r="I52" s="806"/>
      <c r="J52" s="806"/>
      <c r="L52" s="13"/>
    </row>
    <row r="53" spans="1:12" s="14" customFormat="1" ht="19.5" hidden="1" customHeight="1" x14ac:dyDescent="0.2">
      <c r="A53" s="810" t="s">
        <v>1482</v>
      </c>
      <c r="B53" s="964" t="s">
        <v>381</v>
      </c>
      <c r="C53" s="964" t="s">
        <v>2578</v>
      </c>
      <c r="D53" s="965">
        <v>45516</v>
      </c>
      <c r="E53" s="807">
        <f t="shared" si="46"/>
        <v>45519</v>
      </c>
      <c r="F53" s="807">
        <f t="shared" si="47"/>
        <v>45523</v>
      </c>
      <c r="G53" s="806"/>
      <c r="H53" s="763">
        <f t="shared" si="30"/>
        <v>45519</v>
      </c>
      <c r="I53" s="806"/>
      <c r="J53" s="806"/>
      <c r="L53" s="13"/>
    </row>
    <row r="54" spans="1:12" s="14" customFormat="1" ht="19.5" hidden="1" customHeight="1" x14ac:dyDescent="0.2">
      <c r="A54" s="810"/>
      <c r="B54" s="964" t="s">
        <v>1485</v>
      </c>
      <c r="C54" s="964" t="s">
        <v>2579</v>
      </c>
      <c r="D54" s="965">
        <v>45524</v>
      </c>
      <c r="E54" s="807">
        <f t="shared" si="46"/>
        <v>45527</v>
      </c>
      <c r="F54" s="807">
        <f t="shared" si="47"/>
        <v>45531</v>
      </c>
      <c r="G54" s="806"/>
      <c r="H54" s="763">
        <f t="shared" si="30"/>
        <v>45526</v>
      </c>
      <c r="I54" s="806"/>
      <c r="J54" s="806"/>
      <c r="L54" s="13"/>
    </row>
    <row r="55" spans="1:12" s="14" customFormat="1" ht="19.5" hidden="1" customHeight="1" x14ac:dyDescent="0.2">
      <c r="A55" s="810"/>
      <c r="B55" s="964" t="s">
        <v>1479</v>
      </c>
      <c r="C55" s="964" t="s">
        <v>2580</v>
      </c>
      <c r="D55" s="965">
        <v>45533</v>
      </c>
      <c r="E55" s="807">
        <f t="shared" ref="E55:E58" si="48">D55+3</f>
        <v>45536</v>
      </c>
      <c r="F55" s="807">
        <f t="shared" ref="F55:F58" si="49">D55+7</f>
        <v>45540</v>
      </c>
      <c r="G55" s="806"/>
      <c r="H55" s="763">
        <f t="shared" si="30"/>
        <v>45533</v>
      </c>
      <c r="I55" s="806"/>
      <c r="J55" s="806"/>
      <c r="L55" s="13"/>
    </row>
    <row r="56" spans="1:12" s="14" customFormat="1" ht="19.5" hidden="1" customHeight="1" x14ac:dyDescent="0.2">
      <c r="A56" s="810"/>
      <c r="B56" s="964" t="s">
        <v>1277</v>
      </c>
      <c r="C56" s="964" t="s">
        <v>2581</v>
      </c>
      <c r="D56" s="965">
        <v>45540</v>
      </c>
      <c r="E56" s="807">
        <f t="shared" si="48"/>
        <v>45543</v>
      </c>
      <c r="F56" s="807">
        <f t="shared" si="49"/>
        <v>45547</v>
      </c>
      <c r="G56" s="806"/>
      <c r="H56" s="763">
        <f t="shared" si="30"/>
        <v>45540</v>
      </c>
      <c r="I56" s="806"/>
      <c r="J56" s="806"/>
      <c r="L56" s="13"/>
    </row>
    <row r="57" spans="1:12" s="14" customFormat="1" ht="19.5" hidden="1" customHeight="1" x14ac:dyDescent="0.2">
      <c r="A57" s="810"/>
      <c r="B57" s="964" t="s">
        <v>1482</v>
      </c>
      <c r="C57" s="964" t="s">
        <v>2582</v>
      </c>
      <c r="D57" s="965">
        <v>45545</v>
      </c>
      <c r="E57" s="807">
        <f t="shared" si="48"/>
        <v>45548</v>
      </c>
      <c r="F57" s="807">
        <f t="shared" si="49"/>
        <v>45552</v>
      </c>
      <c r="G57" s="806"/>
      <c r="H57" s="763">
        <f t="shared" si="30"/>
        <v>45547</v>
      </c>
      <c r="I57" s="806"/>
      <c r="J57" s="806"/>
      <c r="L57" s="13"/>
    </row>
    <row r="58" spans="1:12" s="14" customFormat="1" ht="19.5" hidden="1" customHeight="1" x14ac:dyDescent="0.2">
      <c r="A58" s="810"/>
      <c r="B58" s="964" t="s">
        <v>381</v>
      </c>
      <c r="C58" s="964" t="s">
        <v>2583</v>
      </c>
      <c r="D58" s="965">
        <v>45558</v>
      </c>
      <c r="E58" s="807">
        <f t="shared" si="48"/>
        <v>45561</v>
      </c>
      <c r="F58" s="807">
        <f t="shared" si="49"/>
        <v>45565</v>
      </c>
      <c r="G58" s="806"/>
      <c r="H58" s="763">
        <f t="shared" si="30"/>
        <v>45554</v>
      </c>
      <c r="I58" s="806"/>
      <c r="J58" s="806"/>
      <c r="L58" s="13"/>
    </row>
    <row r="59" spans="1:12" s="14" customFormat="1" ht="19.5" hidden="1" customHeight="1" x14ac:dyDescent="0.2">
      <c r="A59" s="810"/>
      <c r="B59" s="964" t="s">
        <v>1485</v>
      </c>
      <c r="C59" s="964" t="s">
        <v>2584</v>
      </c>
      <c r="D59" s="886" t="s">
        <v>344</v>
      </c>
      <c r="E59" s="892"/>
      <c r="F59" s="892"/>
      <c r="G59" s="806"/>
      <c r="H59" s="763">
        <f t="shared" si="30"/>
        <v>45561</v>
      </c>
      <c r="I59" s="806"/>
      <c r="J59" s="806"/>
      <c r="L59" s="13"/>
    </row>
    <row r="60" spans="1:12" s="14" customFormat="1" ht="19.5" hidden="1" customHeight="1" x14ac:dyDescent="0.2">
      <c r="A60" s="810" t="s">
        <v>2585</v>
      </c>
      <c r="B60" s="964" t="s">
        <v>1678</v>
      </c>
      <c r="C60" s="964" t="s">
        <v>2586</v>
      </c>
      <c r="D60" s="965">
        <v>45568</v>
      </c>
      <c r="E60" s="807">
        <f t="shared" ref="E60:E63" si="50">D60+3</f>
        <v>45571</v>
      </c>
      <c r="F60" s="807">
        <f t="shared" ref="F60:F63" si="51">D60+7</f>
        <v>45575</v>
      </c>
      <c r="G60" s="806"/>
      <c r="H60" s="763">
        <f t="shared" si="30"/>
        <v>45568</v>
      </c>
      <c r="I60" s="806"/>
      <c r="J60" s="806"/>
      <c r="L60" s="13"/>
    </row>
    <row r="61" spans="1:12" s="14" customFormat="1" ht="19.5" hidden="1" customHeight="1" x14ac:dyDescent="0.2">
      <c r="A61" s="810" t="s">
        <v>1277</v>
      </c>
      <c r="B61" s="964" t="s">
        <v>2093</v>
      </c>
      <c r="C61" s="964" t="s">
        <v>2587</v>
      </c>
      <c r="D61" s="965">
        <v>45574</v>
      </c>
      <c r="E61" s="807">
        <f t="shared" ref="E61" si="52">D61+3</f>
        <v>45577</v>
      </c>
      <c r="F61" s="807">
        <f t="shared" ref="F61" si="53">D61+7</f>
        <v>45581</v>
      </c>
      <c r="G61" s="806"/>
      <c r="H61" s="763">
        <f t="shared" si="30"/>
        <v>45575</v>
      </c>
      <c r="I61" s="806"/>
      <c r="J61" s="806"/>
      <c r="L61" s="13"/>
    </row>
    <row r="62" spans="1:12" s="14" customFormat="1" ht="19.5" hidden="1" customHeight="1" x14ac:dyDescent="0.2">
      <c r="A62" s="810" t="s">
        <v>1482</v>
      </c>
      <c r="B62" s="964" t="s">
        <v>381</v>
      </c>
      <c r="C62" s="964" t="s">
        <v>2588</v>
      </c>
      <c r="D62" s="965">
        <v>45583</v>
      </c>
      <c r="E62" s="807">
        <f t="shared" si="50"/>
        <v>45586</v>
      </c>
      <c r="F62" s="807">
        <f t="shared" si="51"/>
        <v>45590</v>
      </c>
      <c r="G62" s="806"/>
      <c r="H62" s="763">
        <f t="shared" si="30"/>
        <v>45582</v>
      </c>
      <c r="I62" s="806"/>
      <c r="J62" s="806"/>
      <c r="L62" s="13"/>
    </row>
    <row r="63" spans="1:12" s="14" customFormat="1" ht="19.5" hidden="1" customHeight="1" x14ac:dyDescent="0.2">
      <c r="A63" s="810" t="s">
        <v>381</v>
      </c>
      <c r="B63" s="964" t="s">
        <v>1482</v>
      </c>
      <c r="C63" s="964" t="s">
        <v>2589</v>
      </c>
      <c r="D63" s="965">
        <v>45589</v>
      </c>
      <c r="E63" s="807">
        <f t="shared" si="50"/>
        <v>45592</v>
      </c>
      <c r="F63" s="807">
        <f t="shared" si="51"/>
        <v>45596</v>
      </c>
      <c r="G63" s="806"/>
      <c r="H63" s="763">
        <f t="shared" si="30"/>
        <v>45589</v>
      </c>
      <c r="I63" s="806"/>
      <c r="J63" s="806"/>
      <c r="L63" s="13"/>
    </row>
    <row r="64" spans="1:12" s="14" customFormat="1" ht="19.5" hidden="1" customHeight="1" x14ac:dyDescent="0.2">
      <c r="A64" s="810"/>
      <c r="B64" s="964" t="s">
        <v>1485</v>
      </c>
      <c r="C64" s="964" t="s">
        <v>2590</v>
      </c>
      <c r="D64" s="886" t="s">
        <v>344</v>
      </c>
      <c r="E64" s="994"/>
      <c r="F64" s="994"/>
      <c r="G64" s="806"/>
      <c r="H64" s="763">
        <f t="shared" si="30"/>
        <v>45596</v>
      </c>
      <c r="I64" s="806"/>
      <c r="J64" s="806"/>
      <c r="L64" s="13"/>
    </row>
    <row r="65" spans="1:12" s="14" customFormat="1" ht="19.5" hidden="1" customHeight="1" x14ac:dyDescent="0.2">
      <c r="A65" s="810" t="s">
        <v>1678</v>
      </c>
      <c r="B65" s="964" t="s">
        <v>328</v>
      </c>
      <c r="C65" s="964" t="s">
        <v>2591</v>
      </c>
      <c r="D65" s="965">
        <v>45606</v>
      </c>
      <c r="E65" s="807">
        <f t="shared" ref="E65" si="54">D65+3</f>
        <v>45609</v>
      </c>
      <c r="F65" s="807">
        <f t="shared" ref="F65" si="55">D65+7</f>
        <v>45613</v>
      </c>
      <c r="G65" s="806"/>
      <c r="H65" s="763">
        <f t="shared" si="30"/>
        <v>45603</v>
      </c>
      <c r="I65" s="806"/>
      <c r="J65" s="806"/>
      <c r="L65" s="13"/>
    </row>
    <row r="66" spans="1:12" s="14" customFormat="1" ht="19.5" hidden="1" customHeight="1" x14ac:dyDescent="0.2">
      <c r="A66" s="810" t="s">
        <v>2093</v>
      </c>
      <c r="B66" s="964" t="s">
        <v>2592</v>
      </c>
      <c r="C66" s="964" t="s">
        <v>2593</v>
      </c>
      <c r="D66" s="965">
        <v>45617</v>
      </c>
      <c r="E66" s="886" t="s">
        <v>344</v>
      </c>
      <c r="F66" s="807">
        <f t="shared" ref="F66:F68" si="56">D66+7</f>
        <v>45624</v>
      </c>
      <c r="G66" s="806"/>
      <c r="H66" s="763">
        <f t="shared" si="30"/>
        <v>45610</v>
      </c>
      <c r="I66" s="806"/>
      <c r="J66" s="806"/>
      <c r="L66" s="13"/>
    </row>
    <row r="67" spans="1:12" s="14" customFormat="1" ht="19.5" hidden="1" customHeight="1" x14ac:dyDescent="0.2">
      <c r="A67" s="810" t="s">
        <v>2594</v>
      </c>
      <c r="B67" s="964" t="s">
        <v>1678</v>
      </c>
      <c r="C67" s="964" t="s">
        <v>2595</v>
      </c>
      <c r="D67" s="965">
        <v>45624</v>
      </c>
      <c r="E67" s="807">
        <f t="shared" ref="E67:E68" si="57">D67+3</f>
        <v>45627</v>
      </c>
      <c r="F67" s="807">
        <f t="shared" si="56"/>
        <v>45631</v>
      </c>
      <c r="G67" s="806"/>
      <c r="H67" s="763">
        <f t="shared" si="30"/>
        <v>45617</v>
      </c>
      <c r="I67" s="806"/>
      <c r="J67" s="806"/>
      <c r="L67" s="13"/>
    </row>
    <row r="68" spans="1:12" s="14" customFormat="1" ht="19.5" hidden="1" customHeight="1" x14ac:dyDescent="0.2">
      <c r="A68" s="810" t="s">
        <v>2596</v>
      </c>
      <c r="B68" s="964" t="s">
        <v>1534</v>
      </c>
      <c r="C68" s="964" t="s">
        <v>2597</v>
      </c>
      <c r="D68" s="965">
        <v>45632</v>
      </c>
      <c r="E68" s="807">
        <f t="shared" si="57"/>
        <v>45635</v>
      </c>
      <c r="F68" s="807">
        <f t="shared" si="56"/>
        <v>45639</v>
      </c>
      <c r="G68" s="806"/>
      <c r="H68" s="763">
        <f t="shared" si="30"/>
        <v>45624</v>
      </c>
      <c r="I68" s="806"/>
      <c r="J68" s="806"/>
      <c r="L68" s="13"/>
    </row>
    <row r="69" spans="1:12" s="14" customFormat="1" ht="19.5" hidden="1" customHeight="1" x14ac:dyDescent="0.2">
      <c r="A69" s="810" t="s">
        <v>1485</v>
      </c>
      <c r="B69" s="964" t="s">
        <v>2598</v>
      </c>
      <c r="C69" s="964" t="s">
        <v>2599</v>
      </c>
      <c r="D69" s="965">
        <v>45636</v>
      </c>
      <c r="E69" s="807">
        <f t="shared" ref="E69" si="58">D69+3</f>
        <v>45639</v>
      </c>
      <c r="F69" s="807">
        <f t="shared" ref="F69" si="59">D69+7</f>
        <v>45643</v>
      </c>
      <c r="G69" s="806"/>
      <c r="H69" s="763">
        <f t="shared" si="30"/>
        <v>45631</v>
      </c>
      <c r="I69" s="806"/>
      <c r="J69" s="806"/>
      <c r="L69" s="13"/>
    </row>
    <row r="70" spans="1:12" s="14" customFormat="1" ht="19.5" hidden="1" customHeight="1" x14ac:dyDescent="0.2">
      <c r="A70" s="810"/>
      <c r="B70" s="964" t="s">
        <v>328</v>
      </c>
      <c r="C70" s="964" t="s">
        <v>2600</v>
      </c>
      <c r="D70" s="965">
        <v>45645</v>
      </c>
      <c r="E70" s="886" t="s">
        <v>344</v>
      </c>
      <c r="F70" s="886" t="s">
        <v>344</v>
      </c>
      <c r="G70" s="806"/>
      <c r="H70" s="763">
        <f t="shared" si="30"/>
        <v>45638</v>
      </c>
      <c r="I70" s="806"/>
      <c r="J70" s="806"/>
      <c r="L70" s="13"/>
    </row>
    <row r="71" spans="1:12" s="14" customFormat="1" ht="19.5" hidden="1" customHeight="1" x14ac:dyDescent="0.2">
      <c r="A71" s="810" t="s">
        <v>2592</v>
      </c>
      <c r="B71" s="964" t="s">
        <v>581</v>
      </c>
      <c r="C71" s="964" t="s">
        <v>2601</v>
      </c>
      <c r="D71" s="886" t="s">
        <v>344</v>
      </c>
      <c r="E71" s="859"/>
      <c r="F71" s="859"/>
      <c r="G71" s="806"/>
      <c r="H71" s="763">
        <f t="shared" si="30"/>
        <v>45645</v>
      </c>
      <c r="I71" s="806"/>
      <c r="J71" s="806"/>
      <c r="L71" s="13"/>
    </row>
    <row r="72" spans="1:12" s="14" customFormat="1" ht="19.5" hidden="1" customHeight="1" x14ac:dyDescent="0.2">
      <c r="A72" s="810" t="s">
        <v>1678</v>
      </c>
      <c r="B72" s="1041" t="s">
        <v>368</v>
      </c>
      <c r="C72" s="964" t="s">
        <v>2602</v>
      </c>
      <c r="D72" s="965">
        <v>45656</v>
      </c>
      <c r="E72" s="859"/>
      <c r="F72" s="859"/>
      <c r="G72" s="806"/>
      <c r="H72" s="763">
        <f t="shared" si="30"/>
        <v>45652</v>
      </c>
      <c r="I72" s="806"/>
      <c r="J72" s="806"/>
      <c r="L72" s="13"/>
    </row>
    <row r="73" spans="1:12" s="14" customFormat="1" ht="19.5" hidden="1" customHeight="1" x14ac:dyDescent="0.2">
      <c r="A73" s="810"/>
      <c r="B73" s="964" t="s">
        <v>1678</v>
      </c>
      <c r="C73" s="964" t="s">
        <v>2603</v>
      </c>
      <c r="D73" s="965">
        <v>45668</v>
      </c>
      <c r="E73" s="886" t="s">
        <v>344</v>
      </c>
      <c r="F73" s="886" t="s">
        <v>344</v>
      </c>
      <c r="G73" s="806"/>
      <c r="H73" s="763">
        <f t="shared" si="30"/>
        <v>45659</v>
      </c>
      <c r="I73" s="806"/>
      <c r="J73" s="806"/>
      <c r="L73" s="13"/>
    </row>
    <row r="74" spans="1:12" s="14" customFormat="1" ht="19.5" hidden="1" customHeight="1" x14ac:dyDescent="0.2">
      <c r="A74" s="810"/>
      <c r="B74" s="964" t="s">
        <v>1534</v>
      </c>
      <c r="C74" s="964" t="s">
        <v>2604</v>
      </c>
      <c r="D74" s="965">
        <v>45675</v>
      </c>
      <c r="E74" s="807">
        <f t="shared" ref="E74" si="60">D74+3</f>
        <v>45678</v>
      </c>
      <c r="F74" s="886" t="s">
        <v>344</v>
      </c>
      <c r="G74" s="806"/>
      <c r="H74" s="763">
        <f t="shared" si="30"/>
        <v>45666</v>
      </c>
      <c r="I74" s="806"/>
      <c r="J74" s="806"/>
      <c r="L74" s="13"/>
    </row>
    <row r="75" spans="1:12" s="14" customFormat="1" ht="19.5" hidden="1" customHeight="1" x14ac:dyDescent="0.2">
      <c r="A75" s="810"/>
      <c r="B75" s="964" t="s">
        <v>2093</v>
      </c>
      <c r="C75" s="964" t="s">
        <v>2605</v>
      </c>
      <c r="D75" s="965">
        <v>45309</v>
      </c>
      <c r="E75" s="807">
        <f t="shared" ref="E75:E76" si="61">D75+3</f>
        <v>45312</v>
      </c>
      <c r="F75" s="807">
        <f t="shared" ref="F75:F76" si="62">D75+7</f>
        <v>45316</v>
      </c>
      <c r="G75" s="806"/>
      <c r="H75" s="763">
        <f t="shared" si="30"/>
        <v>45673</v>
      </c>
      <c r="I75" s="806"/>
      <c r="J75" s="806"/>
      <c r="L75" s="13"/>
    </row>
    <row r="76" spans="1:12" s="14" customFormat="1" ht="19.5" hidden="1" customHeight="1" x14ac:dyDescent="0.2">
      <c r="A76" s="810" t="s">
        <v>4282</v>
      </c>
      <c r="B76" s="964" t="s">
        <v>328</v>
      </c>
      <c r="C76" s="964" t="s">
        <v>2607</v>
      </c>
      <c r="D76" s="965">
        <v>45685</v>
      </c>
      <c r="E76" s="807">
        <f t="shared" si="61"/>
        <v>45688</v>
      </c>
      <c r="F76" s="807">
        <f t="shared" si="62"/>
        <v>45692</v>
      </c>
      <c r="G76" s="806"/>
      <c r="H76" s="763">
        <f t="shared" si="30"/>
        <v>45680</v>
      </c>
      <c r="I76" s="806"/>
      <c r="J76" s="806"/>
      <c r="L76" s="13"/>
    </row>
    <row r="77" spans="1:12" s="14" customFormat="1" ht="19.5" hidden="1" customHeight="1" x14ac:dyDescent="0.2">
      <c r="A77" s="810" t="s">
        <v>328</v>
      </c>
      <c r="B77" s="964" t="s">
        <v>2606</v>
      </c>
      <c r="C77" s="964" t="s">
        <v>2608</v>
      </c>
      <c r="D77" s="965">
        <v>45696</v>
      </c>
      <c r="E77" s="807">
        <f t="shared" ref="E77" si="63">D77+3</f>
        <v>45699</v>
      </c>
      <c r="F77" s="807">
        <f t="shared" ref="F77" si="64">D77+7</f>
        <v>45703</v>
      </c>
      <c r="G77" s="806"/>
      <c r="H77" s="763">
        <f t="shared" si="30"/>
        <v>45687</v>
      </c>
      <c r="I77" s="806"/>
      <c r="J77" s="806"/>
      <c r="L77" s="13"/>
    </row>
    <row r="78" spans="1:12" s="14" customFormat="1" ht="19.5" hidden="1" customHeight="1" x14ac:dyDescent="0.2">
      <c r="A78" s="810" t="s">
        <v>1678</v>
      </c>
      <c r="B78" s="1041" t="s">
        <v>368</v>
      </c>
      <c r="C78" s="964" t="s">
        <v>2609</v>
      </c>
      <c r="D78" s="805">
        <v>45327</v>
      </c>
      <c r="E78" s="994"/>
      <c r="F78" s="994"/>
      <c r="G78" s="806"/>
      <c r="H78" s="763">
        <f t="shared" si="30"/>
        <v>45694</v>
      </c>
      <c r="I78" s="806"/>
      <c r="J78" s="806"/>
      <c r="L78" s="13"/>
    </row>
    <row r="79" spans="1:12" s="14" customFormat="1" ht="19.5" hidden="1" customHeight="1" x14ac:dyDescent="0.2">
      <c r="A79" s="810"/>
      <c r="B79" s="964" t="s">
        <v>2093</v>
      </c>
      <c r="C79" s="964" t="s">
        <v>2610</v>
      </c>
      <c r="D79" s="982" t="s">
        <v>344</v>
      </c>
      <c r="E79" s="859"/>
      <c r="F79" s="859"/>
      <c r="G79" s="806"/>
      <c r="H79" s="763">
        <f t="shared" si="30"/>
        <v>45701</v>
      </c>
      <c r="I79" s="806"/>
      <c r="J79" s="806"/>
      <c r="L79" s="13"/>
    </row>
    <row r="80" spans="1:12" s="14" customFormat="1" ht="19.5" customHeight="1" x14ac:dyDescent="0.2">
      <c r="A80" s="810"/>
      <c r="B80" s="964" t="s">
        <v>1534</v>
      </c>
      <c r="C80" s="964" t="s">
        <v>2611</v>
      </c>
      <c r="D80" s="965">
        <v>45712</v>
      </c>
      <c r="E80" s="807">
        <f t="shared" ref="E80:E81" si="65">D80+3</f>
        <v>45715</v>
      </c>
      <c r="F80" s="807">
        <f t="shared" ref="F80:F81" si="66">D80+7</f>
        <v>45719</v>
      </c>
      <c r="G80" s="806"/>
      <c r="H80" s="763">
        <f t="shared" si="30"/>
        <v>45708</v>
      </c>
      <c r="I80" s="806"/>
      <c r="J80" s="806"/>
      <c r="L80" s="13"/>
    </row>
    <row r="81" spans="1:19" s="14" customFormat="1" ht="19.5" customHeight="1" x14ac:dyDescent="0.2">
      <c r="A81" s="810" t="s">
        <v>328</v>
      </c>
      <c r="B81" s="964" t="s">
        <v>328</v>
      </c>
      <c r="C81" s="964" t="s">
        <v>2612</v>
      </c>
      <c r="D81" s="965">
        <v>45715</v>
      </c>
      <c r="E81" s="807">
        <f t="shared" si="65"/>
        <v>45718</v>
      </c>
      <c r="F81" s="807">
        <f t="shared" si="66"/>
        <v>45722</v>
      </c>
      <c r="G81" s="806"/>
      <c r="H81" s="763">
        <f t="shared" si="30"/>
        <v>45715</v>
      </c>
      <c r="I81" s="806"/>
      <c r="J81" s="806"/>
      <c r="L81" s="13"/>
    </row>
    <row r="82" spans="1:19" s="14" customFormat="1" ht="19.5" customHeight="1" x14ac:dyDescent="0.2">
      <c r="A82" s="810" t="s">
        <v>4401</v>
      </c>
      <c r="B82" s="964" t="s">
        <v>2606</v>
      </c>
      <c r="C82" s="964" t="s">
        <v>4286</v>
      </c>
      <c r="D82" s="965">
        <v>45725</v>
      </c>
      <c r="E82" s="763">
        <f>D82+4</f>
        <v>45729</v>
      </c>
      <c r="F82" s="763">
        <f>E82+3</f>
        <v>45732</v>
      </c>
      <c r="G82" s="769"/>
      <c r="H82" s="763">
        <v>45726</v>
      </c>
      <c r="I82" s="769"/>
      <c r="J82" s="769"/>
      <c r="L82" s="1115"/>
    </row>
    <row r="83" spans="1:19" s="14" customFormat="1" ht="19.5" customHeight="1" x14ac:dyDescent="0.2">
      <c r="A83" s="810"/>
      <c r="B83" s="964" t="s">
        <v>4409</v>
      </c>
      <c r="C83" s="964" t="s">
        <v>4287</v>
      </c>
      <c r="D83" s="965">
        <v>45732</v>
      </c>
      <c r="E83" s="763">
        <f t="shared" ref="E83:E89" si="67">D83+4</f>
        <v>45736</v>
      </c>
      <c r="F83" s="763">
        <f t="shared" ref="F83:F89" si="68">E83+3</f>
        <v>45739</v>
      </c>
      <c r="G83" s="769"/>
      <c r="H83" s="763">
        <f>H82+7</f>
        <v>45733</v>
      </c>
      <c r="I83" s="769"/>
      <c r="J83" s="769"/>
      <c r="L83" s="1115"/>
    </row>
    <row r="84" spans="1:19" s="14" customFormat="1" ht="19.5" customHeight="1" x14ac:dyDescent="0.2">
      <c r="A84" s="810"/>
      <c r="B84" s="964" t="s">
        <v>2093</v>
      </c>
      <c r="C84" s="964" t="s">
        <v>4288</v>
      </c>
      <c r="D84" s="965">
        <v>45739</v>
      </c>
      <c r="E84" s="763">
        <f t="shared" si="67"/>
        <v>45743</v>
      </c>
      <c r="F84" s="763">
        <f t="shared" si="68"/>
        <v>45746</v>
      </c>
      <c r="G84" s="769"/>
      <c r="H84" s="763">
        <f t="shared" ref="H84:H89" si="69">H83+7</f>
        <v>45740</v>
      </c>
      <c r="I84" s="769"/>
      <c r="J84" s="769"/>
      <c r="L84" s="1115"/>
    </row>
    <row r="85" spans="1:19" s="14" customFormat="1" ht="19.5" customHeight="1" x14ac:dyDescent="0.2">
      <c r="A85" s="810"/>
      <c r="B85" s="964" t="s">
        <v>1534</v>
      </c>
      <c r="C85" s="964" t="s">
        <v>4402</v>
      </c>
      <c r="D85" s="965">
        <v>45746</v>
      </c>
      <c r="E85" s="763">
        <f t="shared" si="67"/>
        <v>45750</v>
      </c>
      <c r="F85" s="763">
        <f t="shared" si="68"/>
        <v>45753</v>
      </c>
      <c r="G85" s="806"/>
      <c r="H85" s="763">
        <f t="shared" si="69"/>
        <v>45747</v>
      </c>
      <c r="I85" s="806"/>
      <c r="J85" s="806"/>
      <c r="L85" s="13"/>
    </row>
    <row r="86" spans="1:19" s="14" customFormat="1" ht="19.5" customHeight="1" x14ac:dyDescent="0.2">
      <c r="A86" s="810"/>
      <c r="B86" s="964" t="s">
        <v>581</v>
      </c>
      <c r="C86" s="964" t="s">
        <v>4488</v>
      </c>
      <c r="D86" s="965">
        <v>45753</v>
      </c>
      <c r="E86" s="763">
        <f t="shared" si="67"/>
        <v>45757</v>
      </c>
      <c r="F86" s="763">
        <f t="shared" si="68"/>
        <v>45760</v>
      </c>
      <c r="G86" s="769"/>
      <c r="H86" s="763">
        <f t="shared" si="69"/>
        <v>45754</v>
      </c>
      <c r="I86" s="769"/>
      <c r="J86" s="769"/>
      <c r="L86" s="1115"/>
    </row>
    <row r="87" spans="1:19" s="14" customFormat="1" ht="19.5" customHeight="1" x14ac:dyDescent="0.2">
      <c r="A87" s="810"/>
      <c r="B87" s="1041" t="s">
        <v>623</v>
      </c>
      <c r="C87" s="964" t="s">
        <v>4489</v>
      </c>
      <c r="D87" s="965">
        <v>45760</v>
      </c>
      <c r="E87" s="763">
        <f t="shared" si="67"/>
        <v>45764</v>
      </c>
      <c r="F87" s="763">
        <f t="shared" si="68"/>
        <v>45767</v>
      </c>
      <c r="G87" s="769"/>
      <c r="H87" s="763">
        <f t="shared" si="69"/>
        <v>45761</v>
      </c>
      <c r="I87" s="769"/>
      <c r="J87" s="769"/>
      <c r="L87" s="1115"/>
    </row>
    <row r="88" spans="1:19" s="14" customFormat="1" ht="19.5" customHeight="1" x14ac:dyDescent="0.2">
      <c r="A88" s="810"/>
      <c r="B88" s="1041" t="s">
        <v>623</v>
      </c>
      <c r="C88" s="964" t="s">
        <v>4490</v>
      </c>
      <c r="D88" s="965">
        <v>45767</v>
      </c>
      <c r="E88" s="763">
        <f t="shared" si="67"/>
        <v>45771</v>
      </c>
      <c r="F88" s="763">
        <f t="shared" si="68"/>
        <v>45774</v>
      </c>
      <c r="G88" s="769"/>
      <c r="H88" s="763">
        <f t="shared" si="69"/>
        <v>45768</v>
      </c>
      <c r="I88" s="769"/>
      <c r="J88" s="769"/>
      <c r="L88" s="1115"/>
    </row>
    <row r="89" spans="1:19" s="14" customFormat="1" ht="19.5" customHeight="1" x14ac:dyDescent="0.2">
      <c r="A89" s="810"/>
      <c r="B89" s="964" t="s">
        <v>2606</v>
      </c>
      <c r="C89" s="964" t="s">
        <v>4491</v>
      </c>
      <c r="D89" s="965">
        <v>45774</v>
      </c>
      <c r="E89" s="763">
        <f t="shared" si="67"/>
        <v>45778</v>
      </c>
      <c r="F89" s="763">
        <f t="shared" si="68"/>
        <v>45781</v>
      </c>
      <c r="G89" s="806"/>
      <c r="H89" s="763">
        <f t="shared" si="69"/>
        <v>45775</v>
      </c>
      <c r="I89" s="806"/>
      <c r="J89" s="806"/>
      <c r="L89" s="13"/>
    </row>
    <row r="90" spans="1:19" s="14" customFormat="1" ht="19.5" customHeight="1" x14ac:dyDescent="0.2">
      <c r="A90" s="810"/>
      <c r="B90" s="813"/>
      <c r="C90" s="813"/>
      <c r="D90" s="769"/>
      <c r="E90" s="806"/>
      <c r="F90" s="806"/>
      <c r="G90" s="806"/>
      <c r="H90" s="769"/>
      <c r="I90" s="806"/>
      <c r="J90" s="806"/>
      <c r="L90" s="13"/>
    </row>
    <row r="91" spans="1:19" s="149" customFormat="1" ht="15.75" customHeight="1" x14ac:dyDescent="0.2">
      <c r="A91" s="1049"/>
      <c r="B91" s="1134" t="s">
        <v>1549</v>
      </c>
      <c r="C91" s="1134"/>
      <c r="D91" s="1134"/>
      <c r="E91" s="1134"/>
      <c r="F91" s="1134"/>
      <c r="G91" s="217"/>
      <c r="H91" s="217"/>
      <c r="I91" s="217"/>
      <c r="J91" s="217"/>
      <c r="K91" s="217"/>
      <c r="L91" s="217"/>
    </row>
    <row r="92" spans="1:19" ht="15" x14ac:dyDescent="0.2">
      <c r="A92" s="327"/>
      <c r="B92" s="489"/>
      <c r="C92" s="536"/>
      <c r="D92" s="9"/>
      <c r="E92" s="9"/>
      <c r="F92" s="9"/>
      <c r="G92" s="9"/>
      <c r="H92" s="9"/>
      <c r="I92" s="9"/>
      <c r="J92" s="426"/>
      <c r="K92" s="426"/>
      <c r="L92" s="427"/>
    </row>
    <row r="93" spans="1:19" ht="34.5" customHeight="1" x14ac:dyDescent="0.2">
      <c r="A93" s="327"/>
      <c r="B93" s="1135" t="s">
        <v>126</v>
      </c>
      <c r="C93" s="1136"/>
      <c r="D93" s="1137" t="s">
        <v>306</v>
      </c>
      <c r="E93" s="950" t="s">
        <v>307</v>
      </c>
      <c r="F93" s="950" t="s">
        <v>257</v>
      </c>
      <c r="G93" s="950" t="s">
        <v>2613</v>
      </c>
      <c r="H93" s="950" t="s">
        <v>2614</v>
      </c>
      <c r="I93" s="953" t="s">
        <v>222</v>
      </c>
      <c r="K93" s="1072"/>
      <c r="L93"/>
      <c r="M93" s="18"/>
      <c r="P93" s="347"/>
      <c r="S93" s="18"/>
    </row>
    <row r="94" spans="1:19" ht="27" customHeight="1" x14ac:dyDescent="0.2">
      <c r="A94" s="327"/>
      <c r="B94" s="953" t="s">
        <v>310</v>
      </c>
      <c r="C94" s="954" t="s">
        <v>311</v>
      </c>
      <c r="D94" s="1138"/>
      <c r="E94" s="949" t="s">
        <v>253</v>
      </c>
      <c r="F94" s="949" t="s">
        <v>154</v>
      </c>
      <c r="G94" s="949" t="s">
        <v>206</v>
      </c>
      <c r="H94" s="949" t="s">
        <v>298</v>
      </c>
      <c r="I94" s="949" t="s">
        <v>233</v>
      </c>
      <c r="K94" s="1067" t="s">
        <v>312</v>
      </c>
      <c r="L94"/>
      <c r="M94" s="18"/>
      <c r="P94" s="347"/>
      <c r="S94" s="18"/>
    </row>
    <row r="95" spans="1:19" ht="19.5" hidden="1" customHeight="1" x14ac:dyDescent="0.2">
      <c r="A95" s="810"/>
      <c r="B95" s="964" t="s">
        <v>1277</v>
      </c>
      <c r="C95" s="964" t="s">
        <v>2615</v>
      </c>
      <c r="D95" s="965">
        <v>45482</v>
      </c>
      <c r="E95" s="807">
        <f t="shared" ref="E95:E97" si="70">D95+1</f>
        <v>45483</v>
      </c>
      <c r="F95" s="807">
        <f t="shared" ref="F95:F97" si="71">D95+7</f>
        <v>45489</v>
      </c>
      <c r="G95" s="807">
        <f t="shared" ref="G95" si="72">D95+9</f>
        <v>45491</v>
      </c>
      <c r="H95" s="886" t="s">
        <v>344</v>
      </c>
      <c r="I95" s="886" t="s">
        <v>344</v>
      </c>
      <c r="J95" s="807">
        <f t="shared" ref="J95" si="73">D95+19</f>
        <v>45501</v>
      </c>
      <c r="L95" s="763" t="e">
        <f>+#REF!+7</f>
        <v>#REF!</v>
      </c>
    </row>
    <row r="96" spans="1:19" ht="19.5" hidden="1" customHeight="1" x14ac:dyDescent="0.2">
      <c r="A96" s="810"/>
      <c r="B96" s="964" t="s">
        <v>381</v>
      </c>
      <c r="C96" s="964" t="s">
        <v>2616</v>
      </c>
      <c r="D96" s="965">
        <v>45497</v>
      </c>
      <c r="E96" s="807">
        <f t="shared" si="70"/>
        <v>45498</v>
      </c>
      <c r="F96" s="807">
        <f t="shared" si="71"/>
        <v>45504</v>
      </c>
      <c r="G96" s="807">
        <f t="shared" ref="G96" si="74">D96+9</f>
        <v>45506</v>
      </c>
      <c r="H96" s="886" t="s">
        <v>344</v>
      </c>
      <c r="I96" s="886" t="s">
        <v>344</v>
      </c>
      <c r="J96" s="807">
        <f t="shared" ref="J96:J97" si="75">D96+19</f>
        <v>45516</v>
      </c>
      <c r="L96" s="763" t="e">
        <f t="shared" ref="K96:L128" si="76">+L95+7</f>
        <v>#REF!</v>
      </c>
    </row>
    <row r="97" spans="1:12" ht="19.5" hidden="1" customHeight="1" x14ac:dyDescent="0.2">
      <c r="A97" s="810" t="s">
        <v>1485</v>
      </c>
      <c r="B97" s="964" t="s">
        <v>1482</v>
      </c>
      <c r="C97" s="964" t="s">
        <v>2617</v>
      </c>
      <c r="D97" s="965">
        <v>45498</v>
      </c>
      <c r="E97" s="807">
        <f t="shared" si="70"/>
        <v>45499</v>
      </c>
      <c r="F97" s="807">
        <f t="shared" si="71"/>
        <v>45505</v>
      </c>
      <c r="G97" s="886" t="s">
        <v>344</v>
      </c>
      <c r="H97" s="886" t="s">
        <v>344</v>
      </c>
      <c r="I97" s="886" t="s">
        <v>344</v>
      </c>
      <c r="J97" s="807">
        <f t="shared" si="75"/>
        <v>45517</v>
      </c>
      <c r="L97" s="763" t="e">
        <f t="shared" si="76"/>
        <v>#REF!</v>
      </c>
    </row>
    <row r="98" spans="1:12" ht="19.5" hidden="1" customHeight="1" x14ac:dyDescent="0.2">
      <c r="A98" s="810"/>
      <c r="B98" s="964" t="s">
        <v>1485</v>
      </c>
      <c r="C98" s="964" t="s">
        <v>2618</v>
      </c>
      <c r="D98" s="965">
        <v>45504</v>
      </c>
      <c r="E98" s="807">
        <f t="shared" ref="E98:E101" si="77">D98+1</f>
        <v>45505</v>
      </c>
      <c r="F98" s="807">
        <f t="shared" ref="F98:F101" si="78">D98+7</f>
        <v>45511</v>
      </c>
      <c r="G98" s="807">
        <f t="shared" ref="G98:G101" si="79">D98+9</f>
        <v>45513</v>
      </c>
      <c r="H98" s="886" t="s">
        <v>344</v>
      </c>
      <c r="I98" s="886" t="s">
        <v>344</v>
      </c>
      <c r="J98" s="807">
        <f t="shared" ref="J98:J101" si="80">D98+19</f>
        <v>45523</v>
      </c>
      <c r="L98" s="763" t="e">
        <f t="shared" si="76"/>
        <v>#REF!</v>
      </c>
    </row>
    <row r="99" spans="1:12" ht="19.5" hidden="1" customHeight="1" x14ac:dyDescent="0.2">
      <c r="A99" s="810"/>
      <c r="B99" s="964" t="s">
        <v>1479</v>
      </c>
      <c r="C99" s="964" t="s">
        <v>2619</v>
      </c>
      <c r="D99" s="965">
        <v>45507</v>
      </c>
      <c r="E99" s="763">
        <f t="shared" si="77"/>
        <v>45508</v>
      </c>
      <c r="F99" s="763">
        <f t="shared" si="78"/>
        <v>45514</v>
      </c>
      <c r="G99" s="763">
        <f t="shared" si="79"/>
        <v>45516</v>
      </c>
      <c r="H99" s="886" t="s">
        <v>344</v>
      </c>
      <c r="I99" s="886" t="s">
        <v>344</v>
      </c>
      <c r="J99" s="807">
        <f t="shared" si="80"/>
        <v>45526</v>
      </c>
      <c r="L99" s="763" t="e">
        <f t="shared" si="76"/>
        <v>#REF!</v>
      </c>
    </row>
    <row r="100" spans="1:12" ht="19.5" hidden="1" customHeight="1" x14ac:dyDescent="0.2">
      <c r="A100" s="810"/>
      <c r="B100" s="964" t="s">
        <v>1277</v>
      </c>
      <c r="C100" s="964" t="s">
        <v>2620</v>
      </c>
      <c r="D100" s="965">
        <v>45514</v>
      </c>
      <c r="E100" s="763">
        <f t="shared" si="77"/>
        <v>45515</v>
      </c>
      <c r="F100" s="763">
        <f t="shared" si="78"/>
        <v>45521</v>
      </c>
      <c r="G100" s="763">
        <f t="shared" si="79"/>
        <v>45523</v>
      </c>
      <c r="H100" s="886" t="s">
        <v>344</v>
      </c>
      <c r="I100" s="886" t="s">
        <v>344</v>
      </c>
      <c r="J100" s="807">
        <f t="shared" si="80"/>
        <v>45533</v>
      </c>
      <c r="L100" s="763" t="e">
        <f t="shared" si="76"/>
        <v>#REF!</v>
      </c>
    </row>
    <row r="101" spans="1:12" ht="19.5" hidden="1" customHeight="1" x14ac:dyDescent="0.2">
      <c r="A101" s="810" t="s">
        <v>381</v>
      </c>
      <c r="B101" s="964" t="s">
        <v>1482</v>
      </c>
      <c r="C101" s="964" t="s">
        <v>2621</v>
      </c>
      <c r="D101" s="965">
        <v>45522</v>
      </c>
      <c r="E101" s="763">
        <f t="shared" si="77"/>
        <v>45523</v>
      </c>
      <c r="F101" s="763">
        <f t="shared" si="78"/>
        <v>45529</v>
      </c>
      <c r="G101" s="763">
        <f t="shared" si="79"/>
        <v>45531</v>
      </c>
      <c r="H101" s="886" t="s">
        <v>344</v>
      </c>
      <c r="I101" s="886" t="s">
        <v>344</v>
      </c>
      <c r="J101" s="807">
        <f t="shared" si="80"/>
        <v>45541</v>
      </c>
      <c r="L101" s="763" t="e">
        <f t="shared" si="76"/>
        <v>#REF!</v>
      </c>
    </row>
    <row r="102" spans="1:12" ht="19.5" hidden="1" customHeight="1" x14ac:dyDescent="0.2">
      <c r="A102" s="810" t="s">
        <v>1482</v>
      </c>
      <c r="B102" s="964" t="s">
        <v>381</v>
      </c>
      <c r="C102" s="964" t="s">
        <v>2622</v>
      </c>
      <c r="D102" s="965">
        <v>45529</v>
      </c>
      <c r="E102" s="763">
        <f t="shared" ref="E102:E106" si="81">D102+1</f>
        <v>45530</v>
      </c>
      <c r="F102" s="763">
        <f t="shared" ref="F102:F106" si="82">D102+7</f>
        <v>45536</v>
      </c>
      <c r="G102" s="763">
        <f t="shared" ref="G102:G106" si="83">D102+9</f>
        <v>45538</v>
      </c>
      <c r="H102" s="886" t="s">
        <v>344</v>
      </c>
      <c r="I102" s="886" t="s">
        <v>344</v>
      </c>
      <c r="J102" s="807">
        <f t="shared" ref="J102:J106" si="84">D102+19</f>
        <v>45548</v>
      </c>
      <c r="L102" s="763" t="e">
        <f t="shared" si="76"/>
        <v>#REF!</v>
      </c>
    </row>
    <row r="103" spans="1:12" ht="19.5" hidden="1" customHeight="1" x14ac:dyDescent="0.2">
      <c r="A103" s="810"/>
      <c r="B103" s="964" t="s">
        <v>1485</v>
      </c>
      <c r="C103" s="964" t="s">
        <v>2623</v>
      </c>
      <c r="D103" s="965">
        <v>45536</v>
      </c>
      <c r="E103" s="807">
        <f t="shared" si="81"/>
        <v>45537</v>
      </c>
      <c r="F103" s="807">
        <f t="shared" si="82"/>
        <v>45543</v>
      </c>
      <c r="G103" s="807">
        <f t="shared" si="83"/>
        <v>45545</v>
      </c>
      <c r="H103" s="763">
        <f t="shared" ref="H103" si="85">D103+11</f>
        <v>45547</v>
      </c>
      <c r="I103" s="763">
        <f t="shared" ref="I103" si="86">D103+13</f>
        <v>45549</v>
      </c>
      <c r="J103" s="807">
        <f t="shared" ref="J103" si="87">D103+19</f>
        <v>45555</v>
      </c>
      <c r="L103" s="763" t="e">
        <f t="shared" si="76"/>
        <v>#REF!</v>
      </c>
    </row>
    <row r="104" spans="1:12" ht="19.5" hidden="1" customHeight="1" x14ac:dyDescent="0.2">
      <c r="A104" s="810"/>
      <c r="B104" s="964" t="s">
        <v>1479</v>
      </c>
      <c r="C104" s="964" t="s">
        <v>2624</v>
      </c>
      <c r="D104" s="965">
        <v>45542</v>
      </c>
      <c r="E104" s="886" t="s">
        <v>344</v>
      </c>
      <c r="F104" s="886" t="s">
        <v>344</v>
      </c>
      <c r="G104" s="886" t="s">
        <v>344</v>
      </c>
      <c r="H104" s="886" t="s">
        <v>344</v>
      </c>
      <c r="I104" s="886" t="s">
        <v>344</v>
      </c>
      <c r="J104" s="886" t="s">
        <v>344</v>
      </c>
      <c r="L104" s="763" t="e">
        <f t="shared" si="76"/>
        <v>#REF!</v>
      </c>
    </row>
    <row r="105" spans="1:12" ht="19.5" hidden="1" customHeight="1" x14ac:dyDescent="0.2">
      <c r="A105" s="810"/>
      <c r="B105" s="964" t="s">
        <v>1277</v>
      </c>
      <c r="C105" s="964" t="s">
        <v>2625</v>
      </c>
      <c r="D105" s="965">
        <v>45549</v>
      </c>
      <c r="E105" s="763">
        <f t="shared" si="81"/>
        <v>45550</v>
      </c>
      <c r="F105" s="763">
        <f t="shared" si="82"/>
        <v>45556</v>
      </c>
      <c r="G105" s="763">
        <f t="shared" si="83"/>
        <v>45558</v>
      </c>
      <c r="H105" s="763">
        <f t="shared" ref="H105:H109" si="88">D105+11</f>
        <v>45560</v>
      </c>
      <c r="I105" s="763">
        <f t="shared" ref="I105:I109" si="89">D105+13</f>
        <v>45562</v>
      </c>
      <c r="J105" s="807">
        <f t="shared" si="84"/>
        <v>45568</v>
      </c>
      <c r="L105" s="763" t="e">
        <f t="shared" si="76"/>
        <v>#REF!</v>
      </c>
    </row>
    <row r="106" spans="1:12" ht="19.5" hidden="1" customHeight="1" x14ac:dyDescent="0.2">
      <c r="A106" s="810"/>
      <c r="B106" s="964" t="s">
        <v>1482</v>
      </c>
      <c r="C106" s="964" t="s">
        <v>2626</v>
      </c>
      <c r="D106" s="965">
        <v>45556</v>
      </c>
      <c r="E106" s="763">
        <f t="shared" si="81"/>
        <v>45557</v>
      </c>
      <c r="F106" s="763">
        <f t="shared" si="82"/>
        <v>45563</v>
      </c>
      <c r="G106" s="763">
        <f t="shared" si="83"/>
        <v>45565</v>
      </c>
      <c r="H106" s="763">
        <f t="shared" si="88"/>
        <v>45567</v>
      </c>
      <c r="I106" s="763">
        <f t="shared" si="89"/>
        <v>45569</v>
      </c>
      <c r="J106" s="807">
        <f t="shared" si="84"/>
        <v>45575</v>
      </c>
      <c r="L106" s="763" t="e">
        <f t="shared" si="76"/>
        <v>#REF!</v>
      </c>
    </row>
    <row r="107" spans="1:12" ht="19.5" hidden="1" customHeight="1" x14ac:dyDescent="0.2">
      <c r="A107" s="810"/>
      <c r="B107" s="964" t="s">
        <v>381</v>
      </c>
      <c r="C107" s="964" t="s">
        <v>2627</v>
      </c>
      <c r="D107" s="965">
        <v>45568</v>
      </c>
      <c r="E107" s="763">
        <f t="shared" ref="E107:E111" si="90">D107+1</f>
        <v>45569</v>
      </c>
      <c r="F107" s="763">
        <f t="shared" ref="F107:F111" si="91">D107+7</f>
        <v>45575</v>
      </c>
      <c r="G107" s="886" t="s">
        <v>344</v>
      </c>
      <c r="H107" s="886" t="s">
        <v>344</v>
      </c>
      <c r="I107" s="886" t="s">
        <v>344</v>
      </c>
      <c r="J107" s="807">
        <f t="shared" ref="J107:J111" si="92">D107+19</f>
        <v>45587</v>
      </c>
      <c r="L107" s="763" t="e">
        <f t="shared" si="76"/>
        <v>#REF!</v>
      </c>
    </row>
    <row r="108" spans="1:12" ht="19.5" hidden="1" customHeight="1" x14ac:dyDescent="0.2">
      <c r="A108" s="810"/>
      <c r="B108" s="964" t="s">
        <v>1485</v>
      </c>
      <c r="C108" s="964" t="s">
        <v>2628</v>
      </c>
      <c r="D108" s="965">
        <v>45572</v>
      </c>
      <c r="E108" s="886" t="s">
        <v>344</v>
      </c>
      <c r="F108" s="763">
        <f t="shared" ref="F108" si="93">D108+7</f>
        <v>45579</v>
      </c>
      <c r="G108" s="763">
        <f t="shared" ref="G108" si="94">D108+9</f>
        <v>45581</v>
      </c>
      <c r="H108" s="763">
        <f t="shared" ref="H108" si="95">D108+11</f>
        <v>45583</v>
      </c>
      <c r="I108" s="763">
        <f t="shared" ref="I108" si="96">D108+13</f>
        <v>45585</v>
      </c>
      <c r="J108" s="807">
        <f t="shared" ref="J108" si="97">D108+19</f>
        <v>45591</v>
      </c>
      <c r="L108" s="763" t="e">
        <f t="shared" si="76"/>
        <v>#REF!</v>
      </c>
    </row>
    <row r="109" spans="1:12" ht="19.5" hidden="1" customHeight="1" x14ac:dyDescent="0.2">
      <c r="A109" s="810" t="s">
        <v>2585</v>
      </c>
      <c r="B109" s="964" t="s">
        <v>2629</v>
      </c>
      <c r="C109" s="964" t="s">
        <v>2630</v>
      </c>
      <c r="D109" s="965">
        <v>45577</v>
      </c>
      <c r="E109" s="763">
        <f t="shared" si="90"/>
        <v>45578</v>
      </c>
      <c r="F109" s="763">
        <f t="shared" si="91"/>
        <v>45584</v>
      </c>
      <c r="G109" s="763">
        <f t="shared" ref="G109:G111" si="98">D109+9</f>
        <v>45586</v>
      </c>
      <c r="H109" s="763">
        <f t="shared" si="88"/>
        <v>45588</v>
      </c>
      <c r="I109" s="763">
        <f t="shared" si="89"/>
        <v>45590</v>
      </c>
      <c r="J109" s="807">
        <f t="shared" si="92"/>
        <v>45596</v>
      </c>
      <c r="L109" s="763" t="e">
        <f t="shared" si="76"/>
        <v>#REF!</v>
      </c>
    </row>
    <row r="110" spans="1:12" ht="19.5" hidden="1" customHeight="1" x14ac:dyDescent="0.2">
      <c r="A110" s="810" t="s">
        <v>1277</v>
      </c>
      <c r="B110" s="964" t="s">
        <v>2093</v>
      </c>
      <c r="C110" s="964" t="s">
        <v>2631</v>
      </c>
      <c r="D110" s="965">
        <v>45585</v>
      </c>
      <c r="E110" s="763">
        <f t="shared" ref="E110" si="99">D110+1</f>
        <v>45586</v>
      </c>
      <c r="F110" s="763">
        <f t="shared" ref="F110" si="100">D110+7</f>
        <v>45592</v>
      </c>
      <c r="G110" s="763">
        <f t="shared" ref="G110" si="101">D110+9</f>
        <v>45594</v>
      </c>
      <c r="H110" s="763">
        <f t="shared" ref="H110" si="102">D110+11</f>
        <v>45596</v>
      </c>
      <c r="I110" s="763">
        <f t="shared" ref="I110" si="103">D110+13</f>
        <v>45598</v>
      </c>
      <c r="J110" s="807">
        <f t="shared" ref="J110" si="104">D110+19</f>
        <v>45604</v>
      </c>
      <c r="L110" s="763" t="e">
        <f t="shared" si="76"/>
        <v>#REF!</v>
      </c>
    </row>
    <row r="111" spans="1:12" ht="19.5" hidden="1" customHeight="1" x14ac:dyDescent="0.2">
      <c r="A111" s="810" t="s">
        <v>381</v>
      </c>
      <c r="B111" s="964" t="s">
        <v>2629</v>
      </c>
      <c r="C111" s="964" t="s">
        <v>2632</v>
      </c>
      <c r="D111" s="965">
        <v>45591</v>
      </c>
      <c r="E111" s="763">
        <f t="shared" si="90"/>
        <v>45592</v>
      </c>
      <c r="F111" s="763">
        <f t="shared" si="91"/>
        <v>45598</v>
      </c>
      <c r="G111" s="763">
        <f t="shared" si="98"/>
        <v>45600</v>
      </c>
      <c r="H111" s="763">
        <f t="shared" ref="H111:H112" si="105">D111+11</f>
        <v>45602</v>
      </c>
      <c r="I111" s="763">
        <f t="shared" ref="I111:I112" si="106">D111+13</f>
        <v>45604</v>
      </c>
      <c r="J111" s="807">
        <f t="shared" si="92"/>
        <v>45610</v>
      </c>
      <c r="L111" s="763" t="e">
        <f t="shared" si="76"/>
        <v>#REF!</v>
      </c>
    </row>
    <row r="112" spans="1:12" ht="19.5" hidden="1" customHeight="1" x14ac:dyDescent="0.2">
      <c r="A112" s="810" t="s">
        <v>1482</v>
      </c>
      <c r="B112" s="1041" t="s">
        <v>368</v>
      </c>
      <c r="C112" s="964" t="s">
        <v>2633</v>
      </c>
      <c r="D112" s="805">
        <v>45601</v>
      </c>
      <c r="E112" s="805">
        <f t="shared" ref="E112:E116" si="107">D112+1</f>
        <v>45602</v>
      </c>
      <c r="F112" s="805">
        <f t="shared" ref="F112:F116" si="108">D112+7</f>
        <v>45608</v>
      </c>
      <c r="G112" s="805">
        <f t="shared" ref="G112:G116" si="109">D112+9</f>
        <v>45610</v>
      </c>
      <c r="H112" s="805">
        <f t="shared" si="105"/>
        <v>45612</v>
      </c>
      <c r="I112" s="805">
        <f t="shared" si="106"/>
        <v>45614</v>
      </c>
      <c r="J112" s="859">
        <f t="shared" ref="J112" si="110">D112+19</f>
        <v>45620</v>
      </c>
      <c r="L112" s="763" t="e">
        <f t="shared" si="76"/>
        <v>#REF!</v>
      </c>
    </row>
    <row r="113" spans="1:19" ht="19.5" hidden="1" customHeight="1" x14ac:dyDescent="0.2">
      <c r="A113" s="810"/>
      <c r="B113" s="964" t="s">
        <v>1485</v>
      </c>
      <c r="C113" s="964" t="s">
        <v>2634</v>
      </c>
      <c r="D113" s="965">
        <v>45610</v>
      </c>
      <c r="E113" s="886" t="s">
        <v>344</v>
      </c>
      <c r="F113" s="763">
        <f t="shared" ref="F113" si="111">D113+7</f>
        <v>45617</v>
      </c>
      <c r="G113" s="763">
        <f t="shared" si="109"/>
        <v>45619</v>
      </c>
      <c r="H113" s="763">
        <f t="shared" ref="H113" si="112">D113+11</f>
        <v>45621</v>
      </c>
      <c r="I113" s="763">
        <f t="shared" ref="I113" si="113">D113+13</f>
        <v>45623</v>
      </c>
      <c r="J113" s="807">
        <f t="shared" ref="J113" si="114">D113+19</f>
        <v>45629</v>
      </c>
      <c r="L113" s="763" t="e">
        <f t="shared" si="76"/>
        <v>#REF!</v>
      </c>
    </row>
    <row r="114" spans="1:19" ht="19.5" hidden="1" customHeight="1" x14ac:dyDescent="0.2">
      <c r="A114" s="810" t="s">
        <v>2629</v>
      </c>
      <c r="B114" s="964" t="s">
        <v>328</v>
      </c>
      <c r="C114" s="964" t="s">
        <v>2635</v>
      </c>
      <c r="D114" s="965">
        <v>45618</v>
      </c>
      <c r="E114" s="763">
        <f>D114+1</f>
        <v>45619</v>
      </c>
      <c r="F114" s="886" t="s">
        <v>344</v>
      </c>
      <c r="G114" s="886" t="s">
        <v>344</v>
      </c>
      <c r="H114" s="763">
        <v>45623</v>
      </c>
      <c r="I114" s="763">
        <v>45624</v>
      </c>
      <c r="J114" s="807">
        <v>45632</v>
      </c>
      <c r="L114" s="763" t="e">
        <f t="shared" si="76"/>
        <v>#REF!</v>
      </c>
    </row>
    <row r="115" spans="1:19" ht="19.5" hidden="1" customHeight="1" x14ac:dyDescent="0.2">
      <c r="A115" s="810" t="s">
        <v>2093</v>
      </c>
      <c r="B115" s="964" t="s">
        <v>2592</v>
      </c>
      <c r="C115" s="964" t="s">
        <v>2636</v>
      </c>
      <c r="D115" s="965">
        <v>45624</v>
      </c>
      <c r="E115" s="763">
        <f t="shared" si="107"/>
        <v>45625</v>
      </c>
      <c r="F115" s="763">
        <f t="shared" si="108"/>
        <v>45631</v>
      </c>
      <c r="G115" s="763">
        <f t="shared" si="109"/>
        <v>45633</v>
      </c>
      <c r="H115" s="886" t="s">
        <v>344</v>
      </c>
      <c r="I115" s="886" t="s">
        <v>344</v>
      </c>
      <c r="J115" s="886" t="s">
        <v>344</v>
      </c>
      <c r="L115" s="763" t="e">
        <f t="shared" si="76"/>
        <v>#REF!</v>
      </c>
    </row>
    <row r="116" spans="1:19" ht="19.5" hidden="1" customHeight="1" x14ac:dyDescent="0.2">
      <c r="A116" s="810" t="s">
        <v>2594</v>
      </c>
      <c r="B116" s="964" t="s">
        <v>2629</v>
      </c>
      <c r="C116" s="964" t="s">
        <v>2637</v>
      </c>
      <c r="D116" s="965">
        <v>45635</v>
      </c>
      <c r="E116" s="763">
        <f t="shared" si="107"/>
        <v>45636</v>
      </c>
      <c r="F116" s="763">
        <f t="shared" si="108"/>
        <v>45642</v>
      </c>
      <c r="G116" s="763">
        <f t="shared" si="109"/>
        <v>45644</v>
      </c>
      <c r="H116" s="763">
        <f t="shared" ref="H116" si="115">D116+11</f>
        <v>45646</v>
      </c>
      <c r="I116" s="763">
        <f t="shared" ref="I116:I117" si="116">D116+13</f>
        <v>45648</v>
      </c>
      <c r="J116" s="807">
        <f t="shared" ref="J116:J117" si="117">D116+19</f>
        <v>45654</v>
      </c>
      <c r="L116" s="763">
        <v>45626</v>
      </c>
    </row>
    <row r="117" spans="1:19" ht="19.5" hidden="1" customHeight="1" x14ac:dyDescent="0.2">
      <c r="A117" s="810"/>
      <c r="B117" s="964" t="s">
        <v>1534</v>
      </c>
      <c r="C117" s="964" t="s">
        <v>2638</v>
      </c>
      <c r="D117" s="965">
        <v>45643</v>
      </c>
      <c r="E117" s="886" t="s">
        <v>344</v>
      </c>
      <c r="F117" s="763">
        <f t="shared" ref="F117" si="118">D117+7</f>
        <v>45650</v>
      </c>
      <c r="G117" s="763">
        <f t="shared" ref="G117" si="119">D117+9</f>
        <v>45652</v>
      </c>
      <c r="H117" s="763">
        <f t="shared" ref="H117" si="120">D117+11</f>
        <v>45654</v>
      </c>
      <c r="I117" s="763">
        <f t="shared" si="116"/>
        <v>45656</v>
      </c>
      <c r="J117" s="807">
        <f t="shared" si="117"/>
        <v>45662</v>
      </c>
      <c r="L117" s="763">
        <f t="shared" si="76"/>
        <v>45633</v>
      </c>
    </row>
    <row r="118" spans="1:19" ht="19.5" hidden="1" customHeight="1" x14ac:dyDescent="0.2">
      <c r="A118" s="810" t="s">
        <v>1485</v>
      </c>
      <c r="B118" s="964" t="s">
        <v>2093</v>
      </c>
      <c r="C118" s="964" t="s">
        <v>2639</v>
      </c>
      <c r="D118" s="965">
        <v>45649</v>
      </c>
      <c r="E118" s="886" t="s">
        <v>344</v>
      </c>
      <c r="F118" s="886" t="s">
        <v>344</v>
      </c>
      <c r="G118" s="886" t="s">
        <v>344</v>
      </c>
      <c r="H118" s="763">
        <v>45292</v>
      </c>
      <c r="I118" s="763">
        <f>H118+2</f>
        <v>45294</v>
      </c>
      <c r="J118" s="807">
        <f>I118+6</f>
        <v>45300</v>
      </c>
      <c r="L118" s="763">
        <f t="shared" si="76"/>
        <v>45640</v>
      </c>
    </row>
    <row r="119" spans="1:19" ht="19.5" hidden="1" customHeight="1" x14ac:dyDescent="0.2">
      <c r="A119" s="810"/>
      <c r="B119" s="964" t="s">
        <v>328</v>
      </c>
      <c r="C119" s="964" t="s">
        <v>2640</v>
      </c>
      <c r="D119" s="886" t="s">
        <v>344</v>
      </c>
      <c r="E119" s="805"/>
      <c r="F119" s="805"/>
      <c r="G119" s="805"/>
      <c r="H119" s="805"/>
      <c r="I119" s="805"/>
      <c r="J119" s="859"/>
      <c r="L119" s="763">
        <f t="shared" si="76"/>
        <v>45647</v>
      </c>
    </row>
    <row r="120" spans="1:19" ht="19.5" hidden="1" customHeight="1" x14ac:dyDescent="0.2">
      <c r="A120" s="810" t="s">
        <v>2592</v>
      </c>
      <c r="B120" s="964" t="s">
        <v>581</v>
      </c>
      <c r="C120" s="964" t="s">
        <v>2641</v>
      </c>
      <c r="D120" s="886" t="s">
        <v>344</v>
      </c>
      <c r="E120" s="805"/>
      <c r="F120" s="805"/>
      <c r="G120" s="805"/>
      <c r="H120" s="805"/>
      <c r="I120" s="805"/>
      <c r="J120" s="859"/>
      <c r="L120" s="763">
        <f t="shared" si="76"/>
        <v>45654</v>
      </c>
    </row>
    <row r="121" spans="1:19" ht="19.5" hidden="1" customHeight="1" x14ac:dyDescent="0.2">
      <c r="A121" s="810" t="s">
        <v>2629</v>
      </c>
      <c r="B121" s="1041" t="s">
        <v>368</v>
      </c>
      <c r="C121" s="964" t="s">
        <v>2642</v>
      </c>
      <c r="D121" s="965">
        <v>45300</v>
      </c>
      <c r="E121" s="805"/>
      <c r="F121" s="805"/>
      <c r="G121" s="805"/>
      <c r="H121" s="805"/>
      <c r="I121" s="805"/>
      <c r="K121" s="763">
        <f>+L120+7</f>
        <v>45661</v>
      </c>
      <c r="L121"/>
      <c r="M121" s="18"/>
      <c r="P121" s="347"/>
      <c r="S121" s="18"/>
    </row>
    <row r="122" spans="1:19" ht="19.5" hidden="1" customHeight="1" x14ac:dyDescent="0.2">
      <c r="A122" s="810"/>
      <c r="B122" s="964" t="s">
        <v>2629</v>
      </c>
      <c r="C122" s="964" t="s">
        <v>2643</v>
      </c>
      <c r="D122" s="886" t="s">
        <v>344</v>
      </c>
      <c r="E122" s="763">
        <v>45302</v>
      </c>
      <c r="F122" s="763">
        <f>E122+6</f>
        <v>45308</v>
      </c>
      <c r="G122" s="763">
        <f>F122+2</f>
        <v>45310</v>
      </c>
      <c r="H122" s="886" t="s">
        <v>344</v>
      </c>
      <c r="I122" s="886" t="s">
        <v>344</v>
      </c>
      <c r="K122" s="763">
        <f t="shared" si="76"/>
        <v>45668</v>
      </c>
      <c r="L122"/>
      <c r="M122" s="18"/>
      <c r="P122" s="347"/>
      <c r="S122" s="18"/>
    </row>
    <row r="123" spans="1:19" ht="19.5" hidden="1" customHeight="1" x14ac:dyDescent="0.2">
      <c r="A123" s="810" t="s">
        <v>1534</v>
      </c>
      <c r="B123" s="1041" t="s">
        <v>368</v>
      </c>
      <c r="C123" s="964" t="s">
        <v>2644</v>
      </c>
      <c r="D123" s="965">
        <v>45682</v>
      </c>
      <c r="E123" s="886" t="s">
        <v>344</v>
      </c>
      <c r="F123" s="886" t="s">
        <v>344</v>
      </c>
      <c r="G123" s="886" t="s">
        <v>344</v>
      </c>
      <c r="H123" s="886" t="s">
        <v>344</v>
      </c>
      <c r="I123" s="886" t="s">
        <v>344</v>
      </c>
      <c r="K123" s="763">
        <f t="shared" si="76"/>
        <v>45675</v>
      </c>
      <c r="L123"/>
      <c r="M123" s="18"/>
      <c r="P123" s="347"/>
      <c r="S123" s="18"/>
    </row>
    <row r="124" spans="1:19" ht="19.5" hidden="1" customHeight="1" x14ac:dyDescent="0.2">
      <c r="A124" s="810"/>
      <c r="B124" s="964" t="s">
        <v>2093</v>
      </c>
      <c r="C124" s="964" t="s">
        <v>2645</v>
      </c>
      <c r="D124" s="965">
        <v>45688</v>
      </c>
      <c r="E124" s="763">
        <f t="shared" ref="E124" si="121">D124+1</f>
        <v>45689</v>
      </c>
      <c r="F124" s="763">
        <f t="shared" ref="F124" si="122">D124+7</f>
        <v>45695</v>
      </c>
      <c r="G124" s="763">
        <f t="shared" ref="G124" si="123">D124+9</f>
        <v>45697</v>
      </c>
      <c r="H124" s="886" t="s">
        <v>344</v>
      </c>
      <c r="I124" s="886" t="s">
        <v>344</v>
      </c>
      <c r="K124" s="763">
        <f t="shared" si="76"/>
        <v>45682</v>
      </c>
      <c r="L124"/>
      <c r="M124" s="18"/>
      <c r="P124" s="347"/>
      <c r="S124" s="18"/>
    </row>
    <row r="125" spans="1:19" ht="19.5" hidden="1" customHeight="1" x14ac:dyDescent="0.2">
      <c r="A125" s="810" t="s">
        <v>2606</v>
      </c>
      <c r="B125" s="964" t="s">
        <v>328</v>
      </c>
      <c r="C125" s="964" t="s">
        <v>2646</v>
      </c>
      <c r="D125" s="965">
        <v>45696</v>
      </c>
      <c r="E125" s="763">
        <f t="shared" ref="E125" si="124">D125+1</f>
        <v>45697</v>
      </c>
      <c r="F125" s="886" t="s">
        <v>344</v>
      </c>
      <c r="G125" s="886" t="s">
        <v>344</v>
      </c>
      <c r="H125" s="886" t="s">
        <v>344</v>
      </c>
      <c r="I125" s="886" t="s">
        <v>344</v>
      </c>
      <c r="K125" s="763">
        <f t="shared" si="76"/>
        <v>45689</v>
      </c>
      <c r="L125"/>
      <c r="M125" s="18"/>
      <c r="P125" s="347"/>
      <c r="S125" s="18"/>
    </row>
    <row r="126" spans="1:19" ht="19.5" customHeight="1" x14ac:dyDescent="0.2">
      <c r="A126" s="810"/>
      <c r="B126" s="964" t="s">
        <v>2606</v>
      </c>
      <c r="C126" s="964" t="s">
        <v>2647</v>
      </c>
      <c r="D126" s="965">
        <v>45709</v>
      </c>
      <c r="E126" s="982" t="s">
        <v>344</v>
      </c>
      <c r="F126" s="763">
        <v>45714</v>
      </c>
      <c r="G126" s="763">
        <f>F126+2</f>
        <v>45716</v>
      </c>
      <c r="H126" s="982" t="s">
        <v>344</v>
      </c>
      <c r="I126" s="982" t="s">
        <v>344</v>
      </c>
      <c r="K126" s="763">
        <f t="shared" si="76"/>
        <v>45696</v>
      </c>
      <c r="L126"/>
      <c r="M126" s="18"/>
      <c r="P126" s="347"/>
      <c r="S126" s="18"/>
    </row>
    <row r="127" spans="1:19" ht="19.5" customHeight="1" x14ac:dyDescent="0.2">
      <c r="A127" s="810"/>
      <c r="B127" s="1041" t="s">
        <v>368</v>
      </c>
      <c r="C127" s="964" t="s">
        <v>2648</v>
      </c>
      <c r="D127" s="994"/>
      <c r="E127" s="994"/>
      <c r="F127" s="994"/>
      <c r="G127" s="994"/>
      <c r="H127" s="994"/>
      <c r="I127" s="994"/>
      <c r="K127" s="763">
        <f t="shared" si="76"/>
        <v>45703</v>
      </c>
      <c r="L127"/>
      <c r="M127" s="18"/>
      <c r="P127" s="347"/>
      <c r="S127" s="18"/>
    </row>
    <row r="128" spans="1:19" ht="19.5" customHeight="1" x14ac:dyDescent="0.2">
      <c r="A128" s="810" t="s">
        <v>1534</v>
      </c>
      <c r="B128" s="964" t="s">
        <v>2093</v>
      </c>
      <c r="C128" s="964" t="s">
        <v>2649</v>
      </c>
      <c r="D128" s="965">
        <v>45706</v>
      </c>
      <c r="E128" s="982" t="s">
        <v>344</v>
      </c>
      <c r="F128" s="763">
        <f t="shared" ref="F128" si="125">D128+7</f>
        <v>45713</v>
      </c>
      <c r="G128" s="763">
        <f t="shared" ref="G128" si="126">D128+9</f>
        <v>45715</v>
      </c>
      <c r="H128" s="763">
        <f t="shared" ref="H128" si="127">D128+11</f>
        <v>45717</v>
      </c>
      <c r="I128" s="763">
        <v>45616</v>
      </c>
      <c r="K128" s="763">
        <f t="shared" si="76"/>
        <v>45710</v>
      </c>
      <c r="L128"/>
      <c r="M128" s="18"/>
      <c r="P128" s="347"/>
      <c r="S128" s="18"/>
    </row>
    <row r="129" spans="1:19" ht="19.5" customHeight="1" x14ac:dyDescent="0.2">
      <c r="A129" s="810" t="s">
        <v>2093</v>
      </c>
      <c r="B129" s="964" t="s">
        <v>1534</v>
      </c>
      <c r="C129" s="964" t="s">
        <v>4289</v>
      </c>
      <c r="D129" s="965">
        <v>45719</v>
      </c>
      <c r="E129" s="763">
        <f>D129+1</f>
        <v>45720</v>
      </c>
      <c r="F129" s="763">
        <f>D129+7</f>
        <v>45726</v>
      </c>
      <c r="G129" s="763">
        <f>D129+9</f>
        <v>45728</v>
      </c>
      <c r="H129" s="763">
        <f>D129+11</f>
        <v>45730</v>
      </c>
      <c r="I129" s="763">
        <f>D129+13</f>
        <v>45732</v>
      </c>
      <c r="K129" s="763">
        <f>+K128+7</f>
        <v>45717</v>
      </c>
      <c r="L129"/>
      <c r="M129" s="18"/>
      <c r="P129" s="347"/>
      <c r="S129" s="18"/>
    </row>
    <row r="130" spans="1:19" ht="19.5" customHeight="1" x14ac:dyDescent="0.2">
      <c r="A130" s="810" t="s">
        <v>328</v>
      </c>
      <c r="B130" s="964" t="s">
        <v>328</v>
      </c>
      <c r="C130" s="964" t="s">
        <v>4290</v>
      </c>
      <c r="D130" s="965">
        <v>45724</v>
      </c>
      <c r="E130" s="763">
        <f>D130+1</f>
        <v>45725</v>
      </c>
      <c r="F130" s="982" t="s">
        <v>344</v>
      </c>
      <c r="G130" s="982" t="s">
        <v>344</v>
      </c>
      <c r="H130" s="982" t="s">
        <v>344</v>
      </c>
      <c r="I130" s="982" t="s">
        <v>344</v>
      </c>
      <c r="K130" s="763">
        <f>+K129+7</f>
        <v>45724</v>
      </c>
      <c r="L130"/>
      <c r="M130" s="18"/>
      <c r="P130" s="347"/>
      <c r="S130" s="18"/>
    </row>
    <row r="131" spans="1:19" ht="19.5" customHeight="1" x14ac:dyDescent="0.2">
      <c r="A131" s="810"/>
      <c r="B131" s="1041" t="s">
        <v>368</v>
      </c>
      <c r="C131" s="964" t="s">
        <v>4291</v>
      </c>
      <c r="D131" s="994"/>
      <c r="E131" s="994"/>
      <c r="F131" s="994"/>
      <c r="G131" s="994"/>
      <c r="H131" s="994"/>
      <c r="I131" s="994"/>
      <c r="K131" s="763">
        <f>+K130+7</f>
        <v>45731</v>
      </c>
      <c r="L131"/>
      <c r="M131" s="18"/>
      <c r="P131" s="347"/>
      <c r="S131" s="18"/>
    </row>
    <row r="132" spans="1:19" ht="19.5" customHeight="1" x14ac:dyDescent="0.2">
      <c r="A132" s="810"/>
      <c r="B132" s="1229" t="s">
        <v>2606</v>
      </c>
      <c r="C132" s="964" t="s">
        <v>4292</v>
      </c>
      <c r="D132" s="965">
        <v>45735</v>
      </c>
      <c r="E132" s="763">
        <f>D132+2</f>
        <v>45737</v>
      </c>
      <c r="F132" s="763">
        <f>E132+7</f>
        <v>45744</v>
      </c>
      <c r="G132" s="763">
        <f>F132+3</f>
        <v>45747</v>
      </c>
      <c r="H132" s="763">
        <f>G132+10</f>
        <v>45757</v>
      </c>
      <c r="I132" s="763">
        <f>H132+1</f>
        <v>45758</v>
      </c>
      <c r="K132" s="763">
        <v>45736</v>
      </c>
      <c r="L132"/>
      <c r="M132" s="18"/>
      <c r="P132" s="347"/>
      <c r="S132" s="18"/>
    </row>
    <row r="133" spans="1:19" ht="19.5" customHeight="1" x14ac:dyDescent="0.2">
      <c r="A133" s="810"/>
      <c r="B133" s="964" t="s">
        <v>4409</v>
      </c>
      <c r="C133" s="964" t="s">
        <v>4293</v>
      </c>
      <c r="D133" s="965">
        <v>45742</v>
      </c>
      <c r="E133" s="763">
        <f t="shared" ref="E133:E138" si="128">D133+2</f>
        <v>45744</v>
      </c>
      <c r="F133" s="763">
        <f t="shared" ref="F133:F138" si="129">E133+7</f>
        <v>45751</v>
      </c>
      <c r="G133" s="763">
        <f t="shared" ref="G133:G138" si="130">F133+3</f>
        <v>45754</v>
      </c>
      <c r="H133" s="763">
        <f t="shared" ref="H133:H138" si="131">G133+10</f>
        <v>45764</v>
      </c>
      <c r="I133" s="763">
        <f t="shared" ref="I133:I138" si="132">H133+1</f>
        <v>45765</v>
      </c>
      <c r="K133" s="763">
        <f>+K132+7</f>
        <v>45743</v>
      </c>
      <c r="L133"/>
      <c r="M133" s="18"/>
      <c r="P133" s="347"/>
      <c r="S133" s="18"/>
    </row>
    <row r="134" spans="1:19" ht="19.5" customHeight="1" x14ac:dyDescent="0.2">
      <c r="A134" s="810"/>
      <c r="B134" s="964" t="s">
        <v>2093</v>
      </c>
      <c r="C134" s="964" t="s">
        <v>4492</v>
      </c>
      <c r="D134" s="965">
        <v>45749</v>
      </c>
      <c r="E134" s="763">
        <f t="shared" si="128"/>
        <v>45751</v>
      </c>
      <c r="F134" s="763">
        <f t="shared" si="129"/>
        <v>45758</v>
      </c>
      <c r="G134" s="763">
        <f t="shared" si="130"/>
        <v>45761</v>
      </c>
      <c r="H134" s="763">
        <f t="shared" si="131"/>
        <v>45771</v>
      </c>
      <c r="I134" s="763">
        <f t="shared" si="132"/>
        <v>45772</v>
      </c>
      <c r="K134" s="763">
        <f t="shared" ref="K134:L134" si="133">+K133+7</f>
        <v>45750</v>
      </c>
      <c r="L134"/>
      <c r="M134" s="18"/>
      <c r="P134" s="347"/>
      <c r="S134" s="18"/>
    </row>
    <row r="135" spans="1:19" ht="19.5" customHeight="1" x14ac:dyDescent="0.2">
      <c r="A135" s="810"/>
      <c r="B135" s="964" t="s">
        <v>1534</v>
      </c>
      <c r="C135" s="964" t="s">
        <v>4493</v>
      </c>
      <c r="D135" s="965">
        <v>45756</v>
      </c>
      <c r="E135" s="763">
        <f t="shared" si="128"/>
        <v>45758</v>
      </c>
      <c r="F135" s="763">
        <f t="shared" si="129"/>
        <v>45765</v>
      </c>
      <c r="G135" s="763">
        <f t="shared" si="130"/>
        <v>45768</v>
      </c>
      <c r="H135" s="763">
        <f t="shared" si="131"/>
        <v>45778</v>
      </c>
      <c r="I135" s="763">
        <f t="shared" si="132"/>
        <v>45779</v>
      </c>
      <c r="K135" s="763">
        <f>+K134+7</f>
        <v>45757</v>
      </c>
      <c r="L135"/>
      <c r="M135" s="18"/>
      <c r="P135" s="347"/>
      <c r="S135" s="18"/>
    </row>
    <row r="136" spans="1:19" ht="19.5" customHeight="1" x14ac:dyDescent="0.2">
      <c r="A136" s="810"/>
      <c r="B136" s="964" t="s">
        <v>581</v>
      </c>
      <c r="C136" s="964" t="s">
        <v>4494</v>
      </c>
      <c r="D136" s="965">
        <v>45763</v>
      </c>
      <c r="E136" s="763">
        <f t="shared" si="128"/>
        <v>45765</v>
      </c>
      <c r="F136" s="763">
        <f t="shared" si="129"/>
        <v>45772</v>
      </c>
      <c r="G136" s="763">
        <f t="shared" si="130"/>
        <v>45775</v>
      </c>
      <c r="H136" s="763">
        <f t="shared" si="131"/>
        <v>45785</v>
      </c>
      <c r="I136" s="763">
        <f t="shared" si="132"/>
        <v>45786</v>
      </c>
      <c r="K136" s="763">
        <f>+K135+7</f>
        <v>45764</v>
      </c>
      <c r="L136"/>
      <c r="M136" s="18"/>
      <c r="P136" s="347"/>
      <c r="S136" s="18"/>
    </row>
    <row r="137" spans="1:19" ht="19.5" customHeight="1" x14ac:dyDescent="0.2">
      <c r="A137" s="810"/>
      <c r="B137" s="1041" t="s">
        <v>623</v>
      </c>
      <c r="C137" s="964" t="s">
        <v>4496</v>
      </c>
      <c r="D137" s="965">
        <v>45770</v>
      </c>
      <c r="E137" s="763">
        <f t="shared" si="128"/>
        <v>45772</v>
      </c>
      <c r="F137" s="763">
        <f t="shared" si="129"/>
        <v>45779</v>
      </c>
      <c r="G137" s="763">
        <f t="shared" si="130"/>
        <v>45782</v>
      </c>
      <c r="H137" s="763">
        <f t="shared" si="131"/>
        <v>45792</v>
      </c>
      <c r="I137" s="763">
        <f t="shared" si="132"/>
        <v>45793</v>
      </c>
      <c r="K137" s="763">
        <f>+K136+7</f>
        <v>45771</v>
      </c>
      <c r="L137"/>
      <c r="M137" s="18"/>
      <c r="P137" s="347"/>
      <c r="S137" s="18"/>
    </row>
    <row r="138" spans="1:19" ht="19.5" customHeight="1" x14ac:dyDescent="0.2">
      <c r="A138" s="810"/>
      <c r="B138" s="1041" t="s">
        <v>623</v>
      </c>
      <c r="C138" s="964" t="s">
        <v>4495</v>
      </c>
      <c r="D138" s="965">
        <v>45777</v>
      </c>
      <c r="E138" s="763">
        <f t="shared" si="128"/>
        <v>45779</v>
      </c>
      <c r="F138" s="763">
        <f t="shared" si="129"/>
        <v>45786</v>
      </c>
      <c r="G138" s="763">
        <f t="shared" si="130"/>
        <v>45789</v>
      </c>
      <c r="H138" s="763">
        <f t="shared" si="131"/>
        <v>45799</v>
      </c>
      <c r="I138" s="763">
        <f t="shared" si="132"/>
        <v>45800</v>
      </c>
      <c r="K138" s="763">
        <f>+K137+7</f>
        <v>45778</v>
      </c>
      <c r="L138"/>
      <c r="M138" s="18"/>
      <c r="P138" s="347"/>
      <c r="S138" s="18"/>
    </row>
    <row r="139" spans="1:19" ht="22.5" customHeight="1" x14ac:dyDescent="0.2">
      <c r="B139" s="725"/>
      <c r="C139" s="536"/>
      <c r="D139" s="9"/>
      <c r="E139" s="9"/>
      <c r="F139" s="9"/>
      <c r="G139" s="9"/>
      <c r="H139" s="9"/>
      <c r="I139" s="9"/>
      <c r="J139" s="9"/>
      <c r="K139" s="426"/>
      <c r="L139" s="13"/>
    </row>
    <row r="140" spans="1:19" ht="18.75" customHeight="1" x14ac:dyDescent="0.2">
      <c r="B140" s="681" t="s">
        <v>1304</v>
      </c>
      <c r="C140" s="682"/>
      <c r="D140" s="682"/>
      <c r="E140" s="682"/>
      <c r="F140" s="682"/>
      <c r="G140" s="682"/>
      <c r="H140" s="682"/>
      <c r="I140" s="410"/>
      <c r="J140" s="493"/>
      <c r="K140" s="149"/>
      <c r="L140" s="14"/>
    </row>
    <row r="141" spans="1:19" ht="18.75" customHeight="1" x14ac:dyDescent="0.2">
      <c r="B141" s="681"/>
      <c r="C141" s="682"/>
      <c r="D141" s="682"/>
      <c r="E141" s="682"/>
      <c r="F141" s="682"/>
      <c r="G141" s="682"/>
      <c r="H141" s="682"/>
      <c r="I141" s="2"/>
      <c r="J141" s="11"/>
    </row>
    <row r="142" spans="1:19" ht="18.75" customHeight="1" x14ac:dyDescent="0.2">
      <c r="B142" s="681"/>
      <c r="C142" s="682"/>
      <c r="D142" s="682"/>
      <c r="E142" s="682"/>
      <c r="F142" s="681"/>
      <c r="G142" s="681"/>
      <c r="H142" s="681"/>
      <c r="I142" s="197"/>
      <c r="J142" s="195"/>
      <c r="K142" s="195"/>
    </row>
    <row r="143" spans="1:19" ht="18.75" customHeight="1" thickBot="1" x14ac:dyDescent="0.25">
      <c r="B143" s="683"/>
      <c r="C143" s="681"/>
      <c r="D143" s="681"/>
      <c r="E143" s="681"/>
      <c r="F143" s="681"/>
      <c r="G143" s="681"/>
      <c r="H143" s="681"/>
      <c r="I143" s="201"/>
      <c r="J143" s="197"/>
      <c r="K143" s="193"/>
    </row>
    <row r="144" spans="1:19" s="147" customFormat="1" ht="18.75" customHeight="1" x14ac:dyDescent="0.2">
      <c r="A144" s="869"/>
      <c r="B144" s="776"/>
      <c r="C144" s="777"/>
      <c r="D144" s="778"/>
      <c r="E144" s="779"/>
      <c r="F144" s="780"/>
      <c r="G144" s="781"/>
      <c r="H144" s="782"/>
      <c r="I144" s="757"/>
      <c r="J144" s="145"/>
      <c r="K144" s="145"/>
    </row>
    <row r="145" spans="1:11" s="147" customFormat="1" ht="18.75" customHeight="1" x14ac:dyDescent="0.2">
      <c r="A145" s="869"/>
      <c r="B145" s="783" t="s">
        <v>447</v>
      </c>
      <c r="C145" s="145"/>
      <c r="D145" s="147" t="s">
        <v>448</v>
      </c>
      <c r="G145" s="147" t="s">
        <v>449</v>
      </c>
      <c r="H145" s="784"/>
      <c r="J145" s="145"/>
      <c r="K145" s="145"/>
    </row>
    <row r="146" spans="1:11" s="147" customFormat="1" ht="18.75" customHeight="1" x14ac:dyDescent="0.2">
      <c r="A146" s="869"/>
      <c r="B146" s="785" t="s">
        <v>450</v>
      </c>
      <c r="C146" s="786" t="s">
        <v>451</v>
      </c>
      <c r="D146" s="133" t="s">
        <v>452</v>
      </c>
      <c r="F146" s="786" t="s">
        <v>453</v>
      </c>
      <c r="G146" s="145" t="s">
        <v>454</v>
      </c>
      <c r="H146" s="787" t="s">
        <v>455</v>
      </c>
      <c r="J146" s="145"/>
      <c r="K146" s="145"/>
    </row>
    <row r="147" spans="1:11" s="147" customFormat="1" ht="18.75" customHeight="1" x14ac:dyDescent="0.2">
      <c r="A147" s="869"/>
      <c r="B147" s="785" t="s">
        <v>456</v>
      </c>
      <c r="C147" s="786" t="s">
        <v>457</v>
      </c>
      <c r="D147" s="133" t="s">
        <v>458</v>
      </c>
      <c r="E147" s="148" t="s">
        <v>459</v>
      </c>
      <c r="F147" s="790" t="s">
        <v>460</v>
      </c>
      <c r="G147" s="145" t="s">
        <v>461</v>
      </c>
      <c r="H147" s="787" t="s">
        <v>462</v>
      </c>
      <c r="J147" s="145"/>
      <c r="K147" s="145"/>
    </row>
    <row r="148" spans="1:11" s="147" customFormat="1" ht="18.75" customHeight="1" x14ac:dyDescent="0.2">
      <c r="A148" s="869"/>
      <c r="B148" s="788" t="s">
        <v>463</v>
      </c>
      <c r="C148" s="789" t="s">
        <v>464</v>
      </c>
      <c r="D148" s="133" t="s">
        <v>465</v>
      </c>
      <c r="E148" s="148" t="s">
        <v>466</v>
      </c>
      <c r="F148" s="790" t="s">
        <v>467</v>
      </c>
      <c r="G148" s="591" t="s">
        <v>468</v>
      </c>
      <c r="H148" s="791" t="s">
        <v>469</v>
      </c>
      <c r="J148" s="145"/>
      <c r="K148" s="145"/>
    </row>
    <row r="149" spans="1:11" s="147" customFormat="1" ht="18.75" customHeight="1" x14ac:dyDescent="0.2">
      <c r="A149" s="869"/>
      <c r="B149" s="788" t="s">
        <v>470</v>
      </c>
      <c r="C149" s="789" t="s">
        <v>471</v>
      </c>
      <c r="D149" s="133" t="s">
        <v>472</v>
      </c>
      <c r="E149" s="148" t="s">
        <v>473</v>
      </c>
      <c r="F149" s="790" t="s">
        <v>474</v>
      </c>
      <c r="G149" s="591" t="s">
        <v>475</v>
      </c>
      <c r="H149" s="791" t="s">
        <v>476</v>
      </c>
      <c r="J149" s="145"/>
      <c r="K149" s="145"/>
    </row>
    <row r="150" spans="1:11" s="147" customFormat="1" ht="18.75" customHeight="1" x14ac:dyDescent="0.2">
      <c r="A150" s="869"/>
      <c r="B150" s="788" t="s">
        <v>477</v>
      </c>
      <c r="C150" s="789" t="s">
        <v>478</v>
      </c>
      <c r="D150" s="133" t="s">
        <v>479</v>
      </c>
      <c r="E150" s="148" t="s">
        <v>480</v>
      </c>
      <c r="F150" s="790" t="s">
        <v>481</v>
      </c>
      <c r="G150" s="591" t="s">
        <v>482</v>
      </c>
      <c r="H150" s="791" t="s">
        <v>483</v>
      </c>
      <c r="J150" s="145"/>
      <c r="K150" s="145"/>
    </row>
    <row r="151" spans="1:11" s="147" customFormat="1" ht="18.75" customHeight="1" x14ac:dyDescent="0.2">
      <c r="A151" s="869"/>
      <c r="B151" s="788" t="s">
        <v>484</v>
      </c>
      <c r="C151" s="789" t="s">
        <v>485</v>
      </c>
      <c r="D151" s="133" t="s">
        <v>486</v>
      </c>
      <c r="E151" s="148" t="s">
        <v>487</v>
      </c>
      <c r="F151" s="790" t="s">
        <v>488</v>
      </c>
      <c r="G151" s="591" t="s">
        <v>489</v>
      </c>
      <c r="H151" s="791" t="s">
        <v>490</v>
      </c>
      <c r="J151" s="145"/>
      <c r="K151" s="145"/>
    </row>
    <row r="152" spans="1:11" s="147" customFormat="1" ht="18.75" customHeight="1" x14ac:dyDescent="0.2">
      <c r="A152" s="869"/>
      <c r="B152" s="788" t="s">
        <v>491</v>
      </c>
      <c r="C152" s="789" t="s">
        <v>492</v>
      </c>
      <c r="D152" s="133" t="s">
        <v>493</v>
      </c>
      <c r="E152" s="148" t="s">
        <v>494</v>
      </c>
      <c r="F152" s="744" t="s">
        <v>495</v>
      </c>
      <c r="G152" s="591" t="s">
        <v>496</v>
      </c>
      <c r="H152" s="792" t="s">
        <v>497</v>
      </c>
      <c r="J152" s="145"/>
      <c r="K152" s="145"/>
    </row>
    <row r="153" spans="1:11" s="147" customFormat="1" ht="18.75" customHeight="1" x14ac:dyDescent="0.2">
      <c r="A153" s="869"/>
      <c r="B153" s="788" t="s">
        <v>498</v>
      </c>
      <c r="C153" s="789" t="s">
        <v>499</v>
      </c>
      <c r="D153" s="133"/>
      <c r="E153" s="145"/>
      <c r="F153" s="591"/>
      <c r="H153" s="793"/>
      <c r="J153" s="145"/>
      <c r="K153" s="145"/>
    </row>
    <row r="154" spans="1:11" s="147" customFormat="1" ht="18.75" customHeight="1" thickBot="1" x14ac:dyDescent="0.25">
      <c r="A154" s="869"/>
      <c r="B154" s="794"/>
      <c r="C154" s="795"/>
      <c r="D154" s="795"/>
      <c r="E154" s="796"/>
      <c r="F154" s="796"/>
      <c r="G154" s="796"/>
      <c r="H154" s="797"/>
      <c r="I154" s="145"/>
      <c r="J154" s="145"/>
      <c r="K154" s="145"/>
    </row>
  </sheetData>
  <mergeCells count="8">
    <mergeCell ref="D93:D94"/>
    <mergeCell ref="B93:C93"/>
    <mergeCell ref="B7:C7"/>
    <mergeCell ref="B2:F2"/>
    <mergeCell ref="B4:F4"/>
    <mergeCell ref="B5:F5"/>
    <mergeCell ref="B91:F91"/>
    <mergeCell ref="D7:D8"/>
  </mergeCells>
  <phoneticPr fontId="81" type="noConversion"/>
  <hyperlinks>
    <hyperlink ref="H2" location="HOME!Print_Area" display="HOME" xr:uid="{02D7D3E5-FF3A-4F75-BB1B-CFC1969A1DCE}"/>
    <hyperlink ref="H146" r:id="rId1" xr:uid="{E2B0FD4F-EBBE-4F64-A74F-4023065F2D7B}"/>
    <hyperlink ref="C146" r:id="rId2" xr:uid="{D2B22ED8-9F2C-4308-8D8D-D128511403AE}"/>
    <hyperlink ref="H151" r:id="rId3" xr:uid="{B2FFE479-0ECD-4250-A844-B4B06040A174}"/>
    <hyperlink ref="H150" r:id="rId4" xr:uid="{E19D6C69-16FB-4E78-A70E-6C9D3DAE6402}"/>
    <hyperlink ref="C150" r:id="rId5" xr:uid="{0860B62C-C14A-4A80-A987-6D58480751A4}"/>
    <hyperlink ref="C151" r:id="rId6" xr:uid="{9FD5E03C-28F5-49C3-A2F9-1B248C28867C}"/>
    <hyperlink ref="C148" r:id="rId7" xr:uid="{0D0B40BC-5AA2-4EB7-8ECE-7678DEC66ABE}"/>
    <hyperlink ref="C147" r:id="rId8" xr:uid="{B22ACE7F-2467-4F1D-953E-07280C3C5816}"/>
    <hyperlink ref="C153" r:id="rId9" xr:uid="{7B117554-C428-4936-98C5-5E6F62B2B27E}"/>
    <hyperlink ref="H149" r:id="rId10" xr:uid="{B7955978-D493-4DE4-A735-6BE71D312B83}"/>
    <hyperlink ref="H152" r:id="rId11" xr:uid="{FF677261-FB6D-47A2-8BC5-8E1623B56C2C}"/>
    <hyperlink ref="C149" r:id="rId12" xr:uid="{504046C7-0AC7-4600-AB9A-8D9729EABB40}"/>
    <hyperlink ref="F146" r:id="rId13" xr:uid="{7E8260D2-1E93-420B-A78C-B03D3B6EDC51}"/>
    <hyperlink ref="F151" r:id="rId14" xr:uid="{DD112AD9-A565-45BF-A32A-65B0AE003EF1}"/>
    <hyperlink ref="F147" r:id="rId15" xr:uid="{4448E310-557C-494E-8532-A3E161E685EF}"/>
    <hyperlink ref="F148" r:id="rId16" xr:uid="{68AE1FEF-EAAF-4178-A78B-EC68DE248722}"/>
    <hyperlink ref="F149" r:id="rId17" xr:uid="{355E33E7-F7FF-4F4B-A75F-BB6C5DD3FF80}"/>
    <hyperlink ref="F150" r:id="rId18" xr:uid="{E1E48706-96F1-430B-8D31-6A4F41316B8E}"/>
    <hyperlink ref="H147" r:id="rId19" xr:uid="{1FDCE099-6086-4A65-A2FD-80206F2AF9C3}"/>
    <hyperlink ref="H148" r:id="rId20" xr:uid="{C9980639-31A1-4EEA-B3FE-9B21280E51B1}"/>
    <hyperlink ref="F152" r:id="rId21" xr:uid="{5E14F2F9-3345-419D-A6AC-2F8A2A207E1D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L167"/>
  <sheetViews>
    <sheetView showGridLines="0" tabSelected="1" topLeftCell="A4" zoomScale="130" zoomScaleNormal="130" zoomScaleSheetLayoutView="85" workbookViewId="0">
      <selection activeCell="D46" sqref="D46"/>
    </sheetView>
  </sheetViews>
  <sheetFormatPr defaultColWidth="9.140625" defaultRowHeight="18" customHeight="1" x14ac:dyDescent="0.2"/>
  <cols>
    <col min="1" max="1" width="34.140625" style="869" bestFit="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9"/>
      <c r="B1" s="758"/>
      <c r="C1" s="758"/>
      <c r="D1" s="758"/>
      <c r="E1" s="758"/>
    </row>
    <row r="2" spans="1:12" s="122" customFormat="1" ht="18" customHeight="1" thickBot="1" x14ac:dyDescent="0.25">
      <c r="A2" s="869"/>
      <c r="B2" s="1145" t="s">
        <v>116</v>
      </c>
      <c r="C2" s="1145"/>
      <c r="D2" s="1145"/>
      <c r="E2" s="1145"/>
      <c r="G2" s="966" t="s">
        <v>304</v>
      </c>
    </row>
    <row r="3" spans="1:12" s="122" customFormat="1" ht="18" customHeight="1" thickBot="1" x14ac:dyDescent="0.25">
      <c r="A3" s="869"/>
      <c r="B3" s="1"/>
      <c r="C3" s="758"/>
      <c r="D3" s="758"/>
      <c r="E3" s="758"/>
      <c r="G3" s="169"/>
    </row>
    <row r="4" spans="1:12" s="122" customFormat="1" ht="30" customHeight="1" thickBot="1" x14ac:dyDescent="0.25">
      <c r="A4" s="869"/>
      <c r="B4" s="1130" t="s">
        <v>127</v>
      </c>
      <c r="C4" s="1131"/>
      <c r="D4" s="1131"/>
      <c r="E4" s="1132"/>
      <c r="F4" s="760"/>
      <c r="G4" s="313"/>
      <c r="H4" s="313"/>
      <c r="I4" s="701"/>
      <c r="J4" s="762"/>
      <c r="K4" s="701"/>
    </row>
    <row r="5" spans="1:12" s="145" customFormat="1" ht="18" customHeight="1" x14ac:dyDescent="0.2">
      <c r="A5" s="869"/>
      <c r="B5" s="148"/>
      <c r="C5" s="148"/>
      <c r="D5" s="759"/>
      <c r="E5" s="759"/>
      <c r="F5" s="752"/>
      <c r="G5" s="399"/>
    </row>
    <row r="6" spans="1:12" s="145" customFormat="1" ht="18" customHeight="1" x14ac:dyDescent="0.2">
      <c r="A6" s="869"/>
      <c r="B6" s="619"/>
      <c r="C6" s="619"/>
      <c r="D6" s="619"/>
      <c r="E6" s="619"/>
      <c r="G6" s="771"/>
      <c r="H6" s="331"/>
      <c r="I6" s="331"/>
    </row>
    <row r="7" spans="1:12" s="147" customFormat="1" ht="20.100000000000001" hidden="1" customHeight="1" x14ac:dyDescent="0.2">
      <c r="A7" s="888"/>
      <c r="B7" s="986" t="s">
        <v>506</v>
      </c>
      <c r="C7" s="965" t="s">
        <v>574</v>
      </c>
      <c r="D7" s="965">
        <v>45502</v>
      </c>
      <c r="E7" s="763">
        <f t="shared" ref="E7" si="0">D7+5</f>
        <v>45507</v>
      </c>
      <c r="F7" s="773"/>
      <c r="G7" s="763"/>
      <c r="H7" s="620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8"/>
      <c r="B8" s="986"/>
      <c r="C8" s="965"/>
      <c r="D8" s="965"/>
      <c r="E8" s="763"/>
      <c r="F8" s="773"/>
      <c r="G8" s="769"/>
      <c r="H8" s="619"/>
      <c r="I8" s="145"/>
      <c r="J8" s="145"/>
      <c r="K8" s="145"/>
      <c r="L8" s="145"/>
    </row>
    <row r="9" spans="1:12" s="147" customFormat="1" ht="20.100000000000001" customHeight="1" x14ac:dyDescent="0.2">
      <c r="A9" s="888"/>
      <c r="B9" s="1085"/>
      <c r="C9" s="769"/>
      <c r="D9" s="769"/>
      <c r="E9" s="769"/>
      <c r="F9" s="773"/>
      <c r="G9" s="769"/>
      <c r="H9" s="619"/>
      <c r="I9" s="145"/>
      <c r="J9" s="145"/>
      <c r="K9" s="145"/>
      <c r="L9" s="145"/>
    </row>
    <row r="10" spans="1:12" s="147" customFormat="1" ht="18.75" customHeight="1" x14ac:dyDescent="0.2">
      <c r="A10" s="869"/>
      <c r="B10" s="768"/>
      <c r="C10" s="756"/>
      <c r="D10" s="757"/>
      <c r="E10" s="769"/>
      <c r="F10" s="773"/>
      <c r="G10" s="427"/>
      <c r="H10" s="427"/>
      <c r="I10" s="757"/>
      <c r="J10" s="145"/>
      <c r="K10" s="145"/>
      <c r="L10" s="145"/>
    </row>
    <row r="11" spans="1:12" s="193" customFormat="1" ht="33" customHeight="1" x14ac:dyDescent="0.2">
      <c r="A11" s="810"/>
      <c r="B11" s="1135" t="s">
        <v>127</v>
      </c>
      <c r="C11" s="1136"/>
      <c r="D11" s="1137" t="s">
        <v>306</v>
      </c>
      <c r="E11" s="950" t="s">
        <v>168</v>
      </c>
      <c r="F11" s="960" t="s">
        <v>192</v>
      </c>
      <c r="G11" s="774"/>
      <c r="H11" s="887"/>
    </row>
    <row r="12" spans="1:12" s="193" customFormat="1" ht="18" customHeight="1" x14ac:dyDescent="0.2">
      <c r="A12" s="810"/>
      <c r="B12" s="953" t="s">
        <v>310</v>
      </c>
      <c r="C12" s="953" t="s">
        <v>311</v>
      </c>
      <c r="D12" s="1138"/>
      <c r="E12" s="949" t="s">
        <v>173</v>
      </c>
      <c r="F12" s="987" t="s">
        <v>233</v>
      </c>
      <c r="G12" s="774"/>
      <c r="H12" s="1063" t="s">
        <v>312</v>
      </c>
      <c r="I12" s="1063" t="s">
        <v>313</v>
      </c>
    </row>
    <row r="13" spans="1:12" s="193" customFormat="1" ht="20.100000000000001" hidden="1" customHeight="1" x14ac:dyDescent="0.2">
      <c r="A13" s="810" t="s">
        <v>635</v>
      </c>
      <c r="B13" s="965" t="s">
        <v>506</v>
      </c>
      <c r="C13" s="965" t="s">
        <v>2650</v>
      </c>
      <c r="D13" s="965">
        <v>45506</v>
      </c>
      <c r="E13" s="807">
        <f t="shared" ref="E13:E19" si="2">D13+7</f>
        <v>45513</v>
      </c>
      <c r="F13" s="807">
        <f t="shared" ref="F13:F20" si="3">E13+13</f>
        <v>45526</v>
      </c>
      <c r="H13" s="763">
        <v>45504</v>
      </c>
      <c r="I13" s="620">
        <f t="shared" ref="I13:I16" si="4">WEEKNUM(H13)</f>
        <v>31</v>
      </c>
    </row>
    <row r="14" spans="1:12" s="193" customFormat="1" ht="20.100000000000001" hidden="1" customHeight="1" x14ac:dyDescent="0.2">
      <c r="A14" s="810" t="s">
        <v>502</v>
      </c>
      <c r="B14" s="1042" t="s">
        <v>368</v>
      </c>
      <c r="C14" s="965" t="s">
        <v>2651</v>
      </c>
      <c r="D14" s="805">
        <v>45511</v>
      </c>
      <c r="E14" s="859">
        <f t="shared" si="2"/>
        <v>45518</v>
      </c>
      <c r="F14" s="859">
        <f t="shared" si="3"/>
        <v>45531</v>
      </c>
      <c r="H14" s="763">
        <f t="shared" ref="H14:H50" si="5">H13+7</f>
        <v>45511</v>
      </c>
      <c r="I14" s="620">
        <f t="shared" si="4"/>
        <v>32</v>
      </c>
    </row>
    <row r="15" spans="1:12" s="193" customFormat="1" ht="20.100000000000001" hidden="1" customHeight="1" x14ac:dyDescent="0.2">
      <c r="A15" s="810" t="s">
        <v>2652</v>
      </c>
      <c r="B15" s="1042" t="s">
        <v>368</v>
      </c>
      <c r="C15" s="965" t="s">
        <v>2653</v>
      </c>
      <c r="D15" s="805">
        <v>45511</v>
      </c>
      <c r="E15" s="859">
        <f t="shared" ref="E15" si="6">D15+7</f>
        <v>45518</v>
      </c>
      <c r="F15" s="859">
        <f t="shared" si="3"/>
        <v>45531</v>
      </c>
      <c r="H15" s="763">
        <f t="shared" si="5"/>
        <v>45518</v>
      </c>
      <c r="I15" s="620">
        <f t="shared" si="4"/>
        <v>33</v>
      </c>
    </row>
    <row r="16" spans="1:12" s="193" customFormat="1" ht="20.100000000000001" hidden="1" customHeight="1" x14ac:dyDescent="0.2">
      <c r="A16" s="810" t="s">
        <v>2654</v>
      </c>
      <c r="B16" s="1042" t="s">
        <v>368</v>
      </c>
      <c r="C16" s="965" t="s">
        <v>2655</v>
      </c>
      <c r="D16" s="805">
        <v>45526</v>
      </c>
      <c r="E16" s="859">
        <f t="shared" si="2"/>
        <v>45533</v>
      </c>
      <c r="F16" s="859">
        <f t="shared" si="3"/>
        <v>45546</v>
      </c>
      <c r="H16" s="763">
        <f t="shared" si="5"/>
        <v>45525</v>
      </c>
      <c r="I16" s="620">
        <f t="shared" si="4"/>
        <v>34</v>
      </c>
    </row>
    <row r="17" spans="1:9" s="193" customFormat="1" ht="20.100000000000001" hidden="1" customHeight="1" x14ac:dyDescent="0.2">
      <c r="A17" s="810" t="s">
        <v>2656</v>
      </c>
      <c r="B17" s="1042" t="s">
        <v>368</v>
      </c>
      <c r="C17" s="965" t="s">
        <v>2657</v>
      </c>
      <c r="D17" s="805">
        <v>45531</v>
      </c>
      <c r="E17" s="859">
        <f t="shared" si="2"/>
        <v>45538</v>
      </c>
      <c r="F17" s="859">
        <f t="shared" si="3"/>
        <v>45551</v>
      </c>
      <c r="G17" s="331"/>
      <c r="H17" s="763">
        <f t="shared" si="5"/>
        <v>45532</v>
      </c>
      <c r="I17" s="620">
        <f>WEEKNUM(H17)</f>
        <v>35</v>
      </c>
    </row>
    <row r="18" spans="1:9" s="193" customFormat="1" ht="20.100000000000001" hidden="1" customHeight="1" x14ac:dyDescent="0.2">
      <c r="A18" s="810" t="s">
        <v>2658</v>
      </c>
      <c r="B18" s="965" t="s">
        <v>314</v>
      </c>
      <c r="C18" s="965" t="s">
        <v>2659</v>
      </c>
      <c r="D18" s="965">
        <v>45538</v>
      </c>
      <c r="E18" s="807">
        <f t="shared" ref="E18" si="7">D18+7</f>
        <v>45545</v>
      </c>
      <c r="F18" s="807">
        <f t="shared" si="3"/>
        <v>45558</v>
      </c>
      <c r="H18" s="763">
        <f t="shared" si="5"/>
        <v>45539</v>
      </c>
      <c r="I18" s="620">
        <f t="shared" ref="I18:I19" si="8">WEEKNUM(H18)</f>
        <v>36</v>
      </c>
    </row>
    <row r="19" spans="1:9" s="193" customFormat="1" ht="20.100000000000001" hidden="1" customHeight="1" x14ac:dyDescent="0.2">
      <c r="A19" s="810" t="s">
        <v>635</v>
      </c>
      <c r="B19" s="1042" t="s">
        <v>368</v>
      </c>
      <c r="C19" s="965" t="s">
        <v>2660</v>
      </c>
      <c r="D19" s="805">
        <v>45545</v>
      </c>
      <c r="E19" s="859">
        <f t="shared" si="2"/>
        <v>45552</v>
      </c>
      <c r="F19" s="859">
        <f t="shared" si="3"/>
        <v>45565</v>
      </c>
      <c r="H19" s="763">
        <f t="shared" si="5"/>
        <v>45546</v>
      </c>
      <c r="I19" s="620">
        <f t="shared" si="8"/>
        <v>37</v>
      </c>
    </row>
    <row r="20" spans="1:9" s="193" customFormat="1" ht="20.100000000000001" hidden="1" customHeight="1" x14ac:dyDescent="0.2">
      <c r="A20" s="810" t="s">
        <v>2656</v>
      </c>
      <c r="B20" s="965" t="s">
        <v>506</v>
      </c>
      <c r="C20" s="965" t="s">
        <v>2661</v>
      </c>
      <c r="D20" s="965">
        <v>45556</v>
      </c>
      <c r="E20" s="807">
        <f t="shared" ref="E20:E22" si="9">D20+7</f>
        <v>45563</v>
      </c>
      <c r="F20" s="807">
        <f t="shared" si="3"/>
        <v>45576</v>
      </c>
      <c r="H20" s="763">
        <f t="shared" si="5"/>
        <v>45553</v>
      </c>
      <c r="I20" s="620">
        <f>WEEKNUM(H20)</f>
        <v>38</v>
      </c>
    </row>
    <row r="21" spans="1:9" s="193" customFormat="1" ht="20.100000000000001" hidden="1" customHeight="1" x14ac:dyDescent="0.2">
      <c r="A21" s="810" t="s">
        <v>506</v>
      </c>
      <c r="B21" s="965" t="s">
        <v>314</v>
      </c>
      <c r="C21" s="965" t="s">
        <v>2662</v>
      </c>
      <c r="D21" s="965">
        <v>45559</v>
      </c>
      <c r="E21" s="807">
        <f t="shared" si="9"/>
        <v>45566</v>
      </c>
      <c r="F21" s="886" t="s">
        <v>344</v>
      </c>
      <c r="H21" s="763">
        <f t="shared" si="5"/>
        <v>45560</v>
      </c>
      <c r="I21" s="620">
        <f t="shared" ref="I21:I22" si="10">WEEKNUM(H21)</f>
        <v>39</v>
      </c>
    </row>
    <row r="22" spans="1:9" s="193" customFormat="1" ht="20.100000000000001" hidden="1" customHeight="1" x14ac:dyDescent="0.2">
      <c r="A22" s="810"/>
      <c r="B22" s="1042" t="s">
        <v>368</v>
      </c>
      <c r="C22" s="965" t="s">
        <v>2663</v>
      </c>
      <c r="D22" s="805">
        <v>45565</v>
      </c>
      <c r="E22" s="859">
        <f t="shared" si="9"/>
        <v>45572</v>
      </c>
      <c r="F22" s="859">
        <f>E22+13</f>
        <v>45585</v>
      </c>
      <c r="H22" s="763">
        <f t="shared" si="5"/>
        <v>45567</v>
      </c>
      <c r="I22" s="620">
        <f t="shared" si="10"/>
        <v>40</v>
      </c>
    </row>
    <row r="23" spans="1:9" s="193" customFormat="1" ht="20.100000000000001" hidden="1" customHeight="1" x14ac:dyDescent="0.2">
      <c r="A23" s="810" t="s">
        <v>506</v>
      </c>
      <c r="B23" s="965" t="s">
        <v>314</v>
      </c>
      <c r="C23" s="965" t="s">
        <v>2664</v>
      </c>
      <c r="D23" s="965">
        <v>45575</v>
      </c>
      <c r="E23" s="807">
        <f t="shared" ref="E23:E25" si="11">D23+7</f>
        <v>45582</v>
      </c>
      <c r="F23" s="807">
        <f>E23+13</f>
        <v>45595</v>
      </c>
      <c r="H23" s="763">
        <f t="shared" si="5"/>
        <v>45574</v>
      </c>
      <c r="I23" s="620">
        <f>WEEKNUM(H23)</f>
        <v>41</v>
      </c>
    </row>
    <row r="24" spans="1:9" s="193" customFormat="1" ht="20.100000000000001" hidden="1" customHeight="1" x14ac:dyDescent="0.2">
      <c r="A24" s="810" t="s">
        <v>2665</v>
      </c>
      <c r="B24" s="1042" t="s">
        <v>368</v>
      </c>
      <c r="C24" s="965" t="s">
        <v>2666</v>
      </c>
      <c r="D24" s="805"/>
      <c r="E24" s="859"/>
      <c r="F24" s="859"/>
      <c r="H24" s="763">
        <f t="shared" si="5"/>
        <v>45581</v>
      </c>
      <c r="I24" s="620">
        <f t="shared" ref="I24:I25" si="12">WEEKNUM(H24)</f>
        <v>42</v>
      </c>
    </row>
    <row r="25" spans="1:9" s="193" customFormat="1" ht="20.100000000000001" hidden="1" customHeight="1" x14ac:dyDescent="0.2">
      <c r="A25" s="810" t="s">
        <v>314</v>
      </c>
      <c r="B25" s="965" t="s">
        <v>516</v>
      </c>
      <c r="C25" s="965" t="s">
        <v>2667</v>
      </c>
      <c r="D25" s="965">
        <v>45596</v>
      </c>
      <c r="E25" s="807">
        <f t="shared" si="11"/>
        <v>45603</v>
      </c>
      <c r="F25" s="807">
        <f t="shared" ref="F25:F32" si="13">E25+13</f>
        <v>45616</v>
      </c>
      <c r="H25" s="763">
        <f t="shared" si="5"/>
        <v>45588</v>
      </c>
      <c r="I25" s="620">
        <f t="shared" si="12"/>
        <v>43</v>
      </c>
    </row>
    <row r="26" spans="1:9" s="193" customFormat="1" ht="20.100000000000001" hidden="1" customHeight="1" x14ac:dyDescent="0.2">
      <c r="A26" s="810" t="s">
        <v>506</v>
      </c>
      <c r="B26" s="965" t="s">
        <v>314</v>
      </c>
      <c r="C26" s="965" t="s">
        <v>2668</v>
      </c>
      <c r="D26" s="965">
        <v>45600</v>
      </c>
      <c r="E26" s="807">
        <f t="shared" ref="E26:E28" si="14">D26+7</f>
        <v>45607</v>
      </c>
      <c r="F26" s="807">
        <f t="shared" si="13"/>
        <v>45620</v>
      </c>
      <c r="H26" s="763">
        <f t="shared" si="5"/>
        <v>45595</v>
      </c>
      <c r="I26" s="620">
        <f>WEEKNUM(H26)</f>
        <v>44</v>
      </c>
    </row>
    <row r="27" spans="1:9" s="193" customFormat="1" ht="20.100000000000001" hidden="1" customHeight="1" x14ac:dyDescent="0.2">
      <c r="A27" s="810" t="s">
        <v>657</v>
      </c>
      <c r="B27" s="1019" t="s">
        <v>334</v>
      </c>
      <c r="C27" s="965" t="s">
        <v>2669</v>
      </c>
      <c r="D27" s="965">
        <v>45604</v>
      </c>
      <c r="E27" s="807">
        <f t="shared" si="14"/>
        <v>45611</v>
      </c>
      <c r="F27" s="807">
        <f t="shared" si="13"/>
        <v>45624</v>
      </c>
      <c r="H27" s="763">
        <f t="shared" si="5"/>
        <v>45602</v>
      </c>
      <c r="I27" s="620">
        <f t="shared" ref="I27:I28" si="15">WEEKNUM(H27)</f>
        <v>45</v>
      </c>
    </row>
    <row r="28" spans="1:9" s="193" customFormat="1" ht="20.100000000000001" hidden="1" customHeight="1" x14ac:dyDescent="0.2">
      <c r="A28" s="810" t="s">
        <v>2670</v>
      </c>
      <c r="B28" s="1019" t="s">
        <v>646</v>
      </c>
      <c r="C28" s="965" t="s">
        <v>2671</v>
      </c>
      <c r="D28" s="965">
        <v>45619</v>
      </c>
      <c r="E28" s="807">
        <f t="shared" si="14"/>
        <v>45626</v>
      </c>
      <c r="F28" s="807">
        <f t="shared" si="13"/>
        <v>45639</v>
      </c>
      <c r="H28" s="763">
        <v>45616</v>
      </c>
      <c r="I28" s="620">
        <f t="shared" si="15"/>
        <v>47</v>
      </c>
    </row>
    <row r="29" spans="1:9" s="193" customFormat="1" ht="20.100000000000001" hidden="1" customHeight="1" x14ac:dyDescent="0.2">
      <c r="A29" s="810" t="s">
        <v>2672</v>
      </c>
      <c r="B29" s="965" t="s">
        <v>314</v>
      </c>
      <c r="C29" s="965" t="s">
        <v>2673</v>
      </c>
      <c r="D29" s="965">
        <v>45623</v>
      </c>
      <c r="E29" s="807">
        <f t="shared" ref="E29:E32" si="16">D29+7</f>
        <v>45630</v>
      </c>
      <c r="F29" s="807">
        <f t="shared" si="13"/>
        <v>45643</v>
      </c>
      <c r="H29" s="763">
        <f t="shared" si="5"/>
        <v>45623</v>
      </c>
      <c r="I29" s="620">
        <f>WEEKNUM(H29)</f>
        <v>48</v>
      </c>
    </row>
    <row r="30" spans="1:9" s="193" customFormat="1" ht="20.100000000000001" hidden="1" customHeight="1" x14ac:dyDescent="0.2">
      <c r="A30" s="810" t="s">
        <v>2674</v>
      </c>
      <c r="B30" s="1042" t="s">
        <v>368</v>
      </c>
      <c r="C30" s="965" t="s">
        <v>2675</v>
      </c>
      <c r="D30" s="965">
        <v>45628</v>
      </c>
      <c r="E30" s="859">
        <f t="shared" si="16"/>
        <v>45635</v>
      </c>
      <c r="F30" s="859">
        <f t="shared" si="13"/>
        <v>45648</v>
      </c>
      <c r="H30" s="763">
        <f t="shared" si="5"/>
        <v>45630</v>
      </c>
      <c r="I30" s="620">
        <f t="shared" ref="I30:I32" si="17">WEEKNUM(H30)</f>
        <v>49</v>
      </c>
    </row>
    <row r="31" spans="1:9" s="193" customFormat="1" ht="20.100000000000001" hidden="1" customHeight="1" x14ac:dyDescent="0.2">
      <c r="A31" s="810"/>
      <c r="B31" s="1019" t="s">
        <v>334</v>
      </c>
      <c r="C31" s="965" t="s">
        <v>2676</v>
      </c>
      <c r="D31" s="965">
        <v>45639</v>
      </c>
      <c r="E31" s="807">
        <f t="shared" si="16"/>
        <v>45646</v>
      </c>
      <c r="F31" s="807">
        <f t="shared" si="13"/>
        <v>45659</v>
      </c>
      <c r="H31" s="763">
        <f t="shared" si="5"/>
        <v>45637</v>
      </c>
      <c r="I31" s="620">
        <f t="shared" si="17"/>
        <v>50</v>
      </c>
    </row>
    <row r="32" spans="1:9" s="193" customFormat="1" ht="20.100000000000001" hidden="1" customHeight="1" x14ac:dyDescent="0.2">
      <c r="A32" s="810" t="s">
        <v>646</v>
      </c>
      <c r="B32" s="965" t="s">
        <v>2677</v>
      </c>
      <c r="C32" s="965" t="s">
        <v>2678</v>
      </c>
      <c r="D32" s="965">
        <v>45646</v>
      </c>
      <c r="E32" s="807">
        <f t="shared" si="16"/>
        <v>45653</v>
      </c>
      <c r="F32" s="807">
        <f t="shared" si="13"/>
        <v>45666</v>
      </c>
      <c r="H32" s="763">
        <f t="shared" si="5"/>
        <v>45644</v>
      </c>
      <c r="I32" s="620">
        <f t="shared" si="17"/>
        <v>51</v>
      </c>
    </row>
    <row r="33" spans="1:9" s="193" customFormat="1" ht="20.100000000000001" hidden="1" customHeight="1" x14ac:dyDescent="0.2">
      <c r="A33" s="810" t="s">
        <v>516</v>
      </c>
      <c r="B33" s="1042" t="s">
        <v>368</v>
      </c>
      <c r="C33" s="965" t="s">
        <v>2679</v>
      </c>
      <c r="D33" s="805"/>
      <c r="E33" s="859"/>
      <c r="F33" s="859"/>
      <c r="H33" s="763">
        <f t="shared" si="5"/>
        <v>45651</v>
      </c>
      <c r="I33" s="620">
        <f>WEEKNUM(H33)</f>
        <v>52</v>
      </c>
    </row>
    <row r="34" spans="1:9" s="193" customFormat="1" ht="20.100000000000001" hidden="1" customHeight="1" x14ac:dyDescent="0.2">
      <c r="A34" s="810" t="s">
        <v>2680</v>
      </c>
      <c r="B34" s="965" t="s">
        <v>314</v>
      </c>
      <c r="C34" s="965" t="s">
        <v>2681</v>
      </c>
      <c r="D34" s="965">
        <v>45656</v>
      </c>
      <c r="E34" s="807">
        <f t="shared" ref="E34:E36" si="18">D34+7</f>
        <v>45663</v>
      </c>
      <c r="F34" s="807" t="e">
        <f>#REF!+10</f>
        <v>#REF!</v>
      </c>
      <c r="H34" s="763">
        <f t="shared" si="5"/>
        <v>45658</v>
      </c>
      <c r="I34" s="620">
        <f t="shared" ref="I34:I36" si="19">WEEKNUM(H34)</f>
        <v>1</v>
      </c>
    </row>
    <row r="35" spans="1:9" s="193" customFormat="1" ht="20.100000000000001" hidden="1" customHeight="1" x14ac:dyDescent="0.2">
      <c r="A35" s="810"/>
      <c r="B35" s="965" t="s">
        <v>516</v>
      </c>
      <c r="C35" s="965" t="s">
        <v>2682</v>
      </c>
      <c r="D35" s="965">
        <v>45665</v>
      </c>
      <c r="E35" s="807">
        <f t="shared" si="18"/>
        <v>45672</v>
      </c>
      <c r="F35" s="807">
        <f>E35+16</f>
        <v>45688</v>
      </c>
      <c r="H35" s="763">
        <f t="shared" si="5"/>
        <v>45665</v>
      </c>
      <c r="I35" s="620">
        <f t="shared" si="19"/>
        <v>2</v>
      </c>
    </row>
    <row r="36" spans="1:9" s="193" customFormat="1" ht="20.100000000000001" hidden="1" customHeight="1" x14ac:dyDescent="0.2">
      <c r="A36" s="810" t="s">
        <v>646</v>
      </c>
      <c r="B36" s="965" t="s">
        <v>334</v>
      </c>
      <c r="C36" s="965" t="s">
        <v>2683</v>
      </c>
      <c r="D36" s="965">
        <v>45304</v>
      </c>
      <c r="E36" s="807">
        <f t="shared" si="18"/>
        <v>45311</v>
      </c>
      <c r="F36" s="807">
        <f t="shared" ref="F36:F42" si="20">E36+16</f>
        <v>45327</v>
      </c>
      <c r="H36" s="763">
        <f t="shared" si="5"/>
        <v>45672</v>
      </c>
      <c r="I36" s="620">
        <f t="shared" si="19"/>
        <v>3</v>
      </c>
    </row>
    <row r="37" spans="1:9" s="193" customFormat="1" ht="20.100000000000001" hidden="1" customHeight="1" x14ac:dyDescent="0.2">
      <c r="A37" s="810" t="s">
        <v>2677</v>
      </c>
      <c r="B37" s="965" t="s">
        <v>657</v>
      </c>
      <c r="C37" s="965" t="s">
        <v>2684</v>
      </c>
      <c r="D37" s="886" t="s">
        <v>344</v>
      </c>
      <c r="E37" s="859"/>
      <c r="F37" s="859"/>
      <c r="H37" s="763">
        <f t="shared" si="5"/>
        <v>45679</v>
      </c>
      <c r="I37" s="620">
        <f>WEEKNUM(H37)</f>
        <v>4</v>
      </c>
    </row>
    <row r="38" spans="1:9" s="193" customFormat="1" ht="20.100000000000001" hidden="1" customHeight="1" x14ac:dyDescent="0.2">
      <c r="A38" s="810"/>
      <c r="B38" s="965" t="s">
        <v>314</v>
      </c>
      <c r="C38" s="965" t="s">
        <v>2685</v>
      </c>
      <c r="D38" s="965">
        <v>45688</v>
      </c>
      <c r="E38" s="807">
        <f t="shared" ref="E38" si="21">D38+7</f>
        <v>45695</v>
      </c>
      <c r="F38" s="807">
        <f t="shared" si="20"/>
        <v>45711</v>
      </c>
      <c r="H38" s="763">
        <f t="shared" si="5"/>
        <v>45686</v>
      </c>
      <c r="I38" s="620">
        <f t="shared" ref="I38:I40" si="22">WEEKNUM(H38)</f>
        <v>5</v>
      </c>
    </row>
    <row r="39" spans="1:9" s="193" customFormat="1" ht="20.100000000000001" hidden="1" customHeight="1" x14ac:dyDescent="0.2">
      <c r="A39" s="810" t="s">
        <v>516</v>
      </c>
      <c r="B39" s="1042" t="s">
        <v>368</v>
      </c>
      <c r="C39" s="965" t="s">
        <v>2686</v>
      </c>
      <c r="D39" s="805"/>
      <c r="E39" s="859"/>
      <c r="F39" s="859"/>
      <c r="H39" s="763">
        <f t="shared" si="5"/>
        <v>45693</v>
      </c>
      <c r="I39" s="620">
        <f t="shared" si="22"/>
        <v>6</v>
      </c>
    </row>
    <row r="40" spans="1:9" s="193" customFormat="1" ht="20.100000000000001" hidden="1" customHeight="1" x14ac:dyDescent="0.2">
      <c r="A40" s="810"/>
      <c r="B40" s="1042" t="s">
        <v>368</v>
      </c>
      <c r="C40" s="965" t="s">
        <v>2687</v>
      </c>
      <c r="D40" s="805"/>
      <c r="E40" s="859"/>
      <c r="F40" s="859"/>
      <c r="H40" s="763">
        <f t="shared" si="5"/>
        <v>45700</v>
      </c>
      <c r="I40" s="620">
        <f t="shared" si="22"/>
        <v>7</v>
      </c>
    </row>
    <row r="41" spans="1:9" s="193" customFormat="1" ht="20.100000000000001" hidden="1" customHeight="1" x14ac:dyDescent="0.2">
      <c r="A41" s="810" t="s">
        <v>2677</v>
      </c>
      <c r="B41" s="1042" t="s">
        <v>368</v>
      </c>
      <c r="C41" s="965" t="s">
        <v>2688</v>
      </c>
      <c r="D41" s="805"/>
      <c r="E41" s="859"/>
      <c r="F41" s="859"/>
      <c r="H41" s="763">
        <f t="shared" si="5"/>
        <v>45707</v>
      </c>
      <c r="I41" s="620">
        <f>WEEKNUM(H41)</f>
        <v>8</v>
      </c>
    </row>
    <row r="42" spans="1:9" s="193" customFormat="1" ht="20.100000000000001" customHeight="1" x14ac:dyDescent="0.2">
      <c r="A42" s="810"/>
      <c r="B42" s="965" t="s">
        <v>516</v>
      </c>
      <c r="C42" s="965" t="s">
        <v>2689</v>
      </c>
      <c r="D42" s="965">
        <v>45346</v>
      </c>
      <c r="E42" s="807">
        <f t="shared" ref="E42:E44" si="23">D42+7</f>
        <v>45353</v>
      </c>
      <c r="F42" s="807">
        <f t="shared" si="20"/>
        <v>45369</v>
      </c>
      <c r="H42" s="763">
        <f t="shared" si="5"/>
        <v>45714</v>
      </c>
      <c r="I42" s="620">
        <f t="shared" ref="I42:I45" si="24">WEEKNUM(H42)</f>
        <v>9</v>
      </c>
    </row>
    <row r="43" spans="1:9" s="193" customFormat="1" ht="18.75" customHeight="1" x14ac:dyDescent="0.2">
      <c r="A43" s="810" t="s">
        <v>516</v>
      </c>
      <c r="B43" s="965" t="s">
        <v>657</v>
      </c>
      <c r="C43" s="965" t="s">
        <v>4260</v>
      </c>
      <c r="D43" s="965">
        <v>45719</v>
      </c>
      <c r="E43" s="807">
        <f t="shared" si="23"/>
        <v>45726</v>
      </c>
      <c r="F43" s="807">
        <f t="shared" ref="F43:F44" si="25">E43+16</f>
        <v>45742</v>
      </c>
      <c r="H43" s="763">
        <f t="shared" si="5"/>
        <v>45721</v>
      </c>
      <c r="I43" s="620">
        <f t="shared" si="24"/>
        <v>10</v>
      </c>
    </row>
    <row r="44" spans="1:9" s="193" customFormat="1" ht="20.100000000000001" customHeight="1" x14ac:dyDescent="0.2">
      <c r="A44" s="810" t="s">
        <v>334</v>
      </c>
      <c r="B44" s="965" t="s">
        <v>314</v>
      </c>
      <c r="C44" s="965" t="s">
        <v>4261</v>
      </c>
      <c r="D44" s="965">
        <v>45726</v>
      </c>
      <c r="E44" s="807">
        <f t="shared" si="23"/>
        <v>45733</v>
      </c>
      <c r="F44" s="807">
        <f t="shared" si="25"/>
        <v>45749</v>
      </c>
      <c r="H44" s="763">
        <f t="shared" si="5"/>
        <v>45728</v>
      </c>
      <c r="I44" s="620">
        <f t="shared" si="24"/>
        <v>11</v>
      </c>
    </row>
    <row r="45" spans="1:9" s="193" customFormat="1" ht="20.100000000000001" customHeight="1" x14ac:dyDescent="0.2">
      <c r="A45" s="810" t="s">
        <v>4508</v>
      </c>
      <c r="B45" s="1079" t="s">
        <v>4509</v>
      </c>
      <c r="C45" s="965" t="s">
        <v>4386</v>
      </c>
      <c r="D45" s="965">
        <v>45733</v>
      </c>
      <c r="E45" s="807">
        <f t="shared" ref="E45" si="26">D45+7</f>
        <v>45740</v>
      </c>
      <c r="F45" s="807">
        <f t="shared" ref="F45" si="27">E45+16</f>
        <v>45756</v>
      </c>
      <c r="H45" s="763">
        <f t="shared" si="5"/>
        <v>45735</v>
      </c>
      <c r="I45" s="620">
        <f t="shared" si="24"/>
        <v>12</v>
      </c>
    </row>
    <row r="46" spans="1:9" s="193" customFormat="1" ht="20.100000000000001" customHeight="1" x14ac:dyDescent="0.2">
      <c r="A46" s="810" t="s">
        <v>657</v>
      </c>
      <c r="B46" s="965" t="s">
        <v>516</v>
      </c>
      <c r="C46" s="965" t="s">
        <v>4387</v>
      </c>
      <c r="D46" s="965">
        <v>45740</v>
      </c>
      <c r="E46" s="807">
        <f t="shared" ref="E46:E49" si="28">D46+7</f>
        <v>45747</v>
      </c>
      <c r="F46" s="807">
        <f t="shared" ref="F46:F49" si="29">E46+16</f>
        <v>45763</v>
      </c>
      <c r="H46" s="763">
        <f t="shared" si="5"/>
        <v>45742</v>
      </c>
      <c r="I46" s="620">
        <f t="shared" ref="I46:I49" si="30">WEEKNUM(H46)</f>
        <v>13</v>
      </c>
    </row>
    <row r="47" spans="1:9" s="193" customFormat="1" ht="20.100000000000001" customHeight="1" x14ac:dyDescent="0.2">
      <c r="A47" s="810" t="s">
        <v>4411</v>
      </c>
      <c r="B47" s="965" t="s">
        <v>657</v>
      </c>
      <c r="C47" s="965" t="s">
        <v>4388</v>
      </c>
      <c r="D47" s="965">
        <v>45747</v>
      </c>
      <c r="E47" s="807">
        <f t="shared" si="28"/>
        <v>45754</v>
      </c>
      <c r="F47" s="807">
        <f t="shared" si="29"/>
        <v>45770</v>
      </c>
      <c r="H47" s="763">
        <f t="shared" si="5"/>
        <v>45749</v>
      </c>
      <c r="I47" s="620">
        <f t="shared" si="30"/>
        <v>14</v>
      </c>
    </row>
    <row r="48" spans="1:9" s="193" customFormat="1" ht="20.100000000000001" customHeight="1" x14ac:dyDescent="0.2">
      <c r="A48" s="810"/>
      <c r="B48" s="965" t="s">
        <v>314</v>
      </c>
      <c r="C48" s="965" t="s">
        <v>4510</v>
      </c>
      <c r="D48" s="965">
        <v>45754</v>
      </c>
      <c r="E48" s="807">
        <f t="shared" si="28"/>
        <v>45761</v>
      </c>
      <c r="F48" s="807">
        <f t="shared" si="29"/>
        <v>45777</v>
      </c>
      <c r="H48" s="763">
        <f t="shared" si="5"/>
        <v>45756</v>
      </c>
      <c r="I48" s="620">
        <f t="shared" si="30"/>
        <v>15</v>
      </c>
    </row>
    <row r="49" spans="1:12" s="193" customFormat="1" ht="20.100000000000001" customHeight="1" x14ac:dyDescent="0.2">
      <c r="A49" s="810"/>
      <c r="B49" s="1079" t="s">
        <v>4509</v>
      </c>
      <c r="C49" s="965" t="s">
        <v>4511</v>
      </c>
      <c r="D49" s="965">
        <v>45761</v>
      </c>
      <c r="E49" s="807">
        <f t="shared" si="28"/>
        <v>45768</v>
      </c>
      <c r="F49" s="807">
        <f t="shared" si="29"/>
        <v>45784</v>
      </c>
      <c r="H49" s="763">
        <f t="shared" si="5"/>
        <v>45763</v>
      </c>
      <c r="I49" s="620">
        <f t="shared" si="30"/>
        <v>16</v>
      </c>
    </row>
    <row r="50" spans="1:12" s="193" customFormat="1" ht="20.100000000000001" customHeight="1" x14ac:dyDescent="0.2">
      <c r="A50" s="810"/>
      <c r="B50" s="965" t="s">
        <v>516</v>
      </c>
      <c r="C50" s="965" t="s">
        <v>4512</v>
      </c>
      <c r="D50" s="965">
        <v>45768</v>
      </c>
      <c r="E50" s="807">
        <f t="shared" ref="E50" si="31">D50+7</f>
        <v>45775</v>
      </c>
      <c r="F50" s="807">
        <f t="shared" ref="F50" si="32">E50+16</f>
        <v>45791</v>
      </c>
      <c r="H50" s="763">
        <f t="shared" si="5"/>
        <v>45770</v>
      </c>
      <c r="I50" s="620">
        <f t="shared" ref="I50" si="33">WEEKNUM(H50)</f>
        <v>17</v>
      </c>
    </row>
    <row r="51" spans="1:12" s="193" customFormat="1" ht="20.100000000000001" customHeight="1" x14ac:dyDescent="0.2">
      <c r="A51" s="810"/>
      <c r="B51" s="769"/>
      <c r="C51" s="769"/>
      <c r="D51" s="769"/>
      <c r="E51" s="806"/>
      <c r="F51" s="806"/>
      <c r="H51" s="769"/>
      <c r="I51" s="619"/>
    </row>
    <row r="52" spans="1:12" s="147" customFormat="1" ht="18.75" customHeight="1" thickBot="1" x14ac:dyDescent="0.25">
      <c r="A52" s="869"/>
      <c r="B52" s="768"/>
      <c r="C52" s="756"/>
      <c r="D52" s="757"/>
      <c r="E52" s="769"/>
      <c r="F52" s="773"/>
      <c r="G52" s="427"/>
      <c r="H52" s="427"/>
      <c r="I52" s="757"/>
      <c r="J52" s="145"/>
      <c r="K52" s="145"/>
      <c r="L52" s="145"/>
    </row>
    <row r="53" spans="1:12" s="147" customFormat="1" ht="18.75" customHeight="1" x14ac:dyDescent="0.2">
      <c r="A53" s="869"/>
      <c r="B53" s="776"/>
      <c r="C53" s="777"/>
      <c r="D53" s="778"/>
      <c r="E53" s="779"/>
      <c r="F53" s="780"/>
      <c r="G53" s="781"/>
      <c r="H53" s="782"/>
      <c r="I53" s="757"/>
      <c r="J53" s="145"/>
      <c r="K53" s="145"/>
      <c r="L53" s="145"/>
    </row>
    <row r="54" spans="1:12" s="147" customFormat="1" ht="18.75" customHeight="1" x14ac:dyDescent="0.2">
      <c r="A54" s="869"/>
      <c r="B54" s="783" t="s">
        <v>447</v>
      </c>
      <c r="C54" s="145"/>
      <c r="D54" s="147" t="s">
        <v>448</v>
      </c>
      <c r="G54" s="147" t="s">
        <v>449</v>
      </c>
      <c r="H54" s="784"/>
      <c r="J54" s="145"/>
      <c r="K54" s="145"/>
      <c r="L54" s="145"/>
    </row>
    <row r="55" spans="1:12" s="147" customFormat="1" ht="18.75" customHeight="1" x14ac:dyDescent="0.2">
      <c r="A55" s="869"/>
      <c r="B55" s="785" t="s">
        <v>450</v>
      </c>
      <c r="C55" s="786" t="s">
        <v>451</v>
      </c>
      <c r="D55" s="133" t="s">
        <v>452</v>
      </c>
      <c r="F55" s="786" t="s">
        <v>453</v>
      </c>
      <c r="G55" s="145" t="s">
        <v>454</v>
      </c>
      <c r="H55" s="787" t="s">
        <v>455</v>
      </c>
      <c r="J55" s="145"/>
      <c r="K55" s="145"/>
      <c r="L55" s="145"/>
    </row>
    <row r="56" spans="1:12" s="147" customFormat="1" ht="18.75" customHeight="1" x14ac:dyDescent="0.2">
      <c r="A56" s="869"/>
      <c r="B56" s="785" t="s">
        <v>456</v>
      </c>
      <c r="C56" s="786" t="s">
        <v>457</v>
      </c>
      <c r="D56" s="133" t="s">
        <v>458</v>
      </c>
      <c r="E56" s="148" t="s">
        <v>459</v>
      </c>
      <c r="F56" s="790" t="s">
        <v>460</v>
      </c>
      <c r="G56" s="145" t="s">
        <v>461</v>
      </c>
      <c r="H56" s="787" t="s">
        <v>462</v>
      </c>
      <c r="J56" s="145"/>
      <c r="K56" s="145"/>
      <c r="L56" s="145"/>
    </row>
    <row r="57" spans="1:12" s="147" customFormat="1" ht="18.75" customHeight="1" x14ac:dyDescent="0.2">
      <c r="A57" s="869"/>
      <c r="B57" s="788" t="s">
        <v>463</v>
      </c>
      <c r="C57" s="789" t="s">
        <v>464</v>
      </c>
      <c r="D57" s="133" t="s">
        <v>465</v>
      </c>
      <c r="E57" s="148" t="s">
        <v>466</v>
      </c>
      <c r="F57" s="790" t="s">
        <v>467</v>
      </c>
      <c r="G57" s="591" t="s">
        <v>468</v>
      </c>
      <c r="H57" s="791" t="s">
        <v>469</v>
      </c>
      <c r="J57" s="145"/>
      <c r="K57" s="145"/>
      <c r="L57" s="145"/>
    </row>
    <row r="58" spans="1:12" s="147" customFormat="1" ht="18.75" customHeight="1" x14ac:dyDescent="0.2">
      <c r="A58" s="869"/>
      <c r="B58" s="788" t="s">
        <v>470</v>
      </c>
      <c r="C58" s="789" t="s">
        <v>471</v>
      </c>
      <c r="D58" s="133" t="s">
        <v>472</v>
      </c>
      <c r="E58" s="148" t="s">
        <v>473</v>
      </c>
      <c r="F58" s="790" t="s">
        <v>474</v>
      </c>
      <c r="G58" s="591" t="s">
        <v>475</v>
      </c>
      <c r="H58" s="791" t="s">
        <v>476</v>
      </c>
      <c r="J58" s="145"/>
      <c r="K58" s="145"/>
      <c r="L58" s="145"/>
    </row>
    <row r="59" spans="1:12" s="147" customFormat="1" ht="18.75" customHeight="1" x14ac:dyDescent="0.2">
      <c r="A59" s="869"/>
      <c r="B59" s="788" t="s">
        <v>477</v>
      </c>
      <c r="C59" s="789" t="s">
        <v>478</v>
      </c>
      <c r="D59" s="133" t="s">
        <v>479</v>
      </c>
      <c r="E59" s="148" t="s">
        <v>480</v>
      </c>
      <c r="F59" s="790" t="s">
        <v>481</v>
      </c>
      <c r="G59" s="591" t="s">
        <v>482</v>
      </c>
      <c r="H59" s="791" t="s">
        <v>483</v>
      </c>
      <c r="J59" s="145"/>
      <c r="K59" s="145"/>
      <c r="L59" s="145"/>
    </row>
    <row r="60" spans="1:12" s="147" customFormat="1" ht="18.75" customHeight="1" x14ac:dyDescent="0.2">
      <c r="A60" s="869"/>
      <c r="B60" s="788" t="s">
        <v>484</v>
      </c>
      <c r="C60" s="789" t="s">
        <v>485</v>
      </c>
      <c r="D60" s="133" t="s">
        <v>486</v>
      </c>
      <c r="E60" s="148" t="s">
        <v>487</v>
      </c>
      <c r="F60" s="790" t="s">
        <v>488</v>
      </c>
      <c r="G60" s="591" t="s">
        <v>489</v>
      </c>
      <c r="H60" s="791" t="s">
        <v>490</v>
      </c>
      <c r="J60" s="145"/>
      <c r="K60" s="145"/>
      <c r="L60" s="145"/>
    </row>
    <row r="61" spans="1:12" s="147" customFormat="1" ht="18.75" customHeight="1" x14ac:dyDescent="0.2">
      <c r="A61" s="869"/>
      <c r="B61" s="788" t="s">
        <v>491</v>
      </c>
      <c r="C61" s="789" t="s">
        <v>492</v>
      </c>
      <c r="D61" s="133" t="s">
        <v>493</v>
      </c>
      <c r="E61" s="148" t="s">
        <v>494</v>
      </c>
      <c r="F61" s="744" t="s">
        <v>495</v>
      </c>
      <c r="G61" s="591" t="s">
        <v>496</v>
      </c>
      <c r="H61" s="792" t="s">
        <v>497</v>
      </c>
      <c r="J61" s="145"/>
      <c r="K61" s="145"/>
      <c r="L61" s="145"/>
    </row>
    <row r="62" spans="1:12" s="147" customFormat="1" ht="18.75" customHeight="1" x14ac:dyDescent="0.2">
      <c r="A62" s="869"/>
      <c r="B62" s="788" t="s">
        <v>498</v>
      </c>
      <c r="C62" s="789" t="s">
        <v>499</v>
      </c>
      <c r="D62" s="133"/>
      <c r="E62" s="145"/>
      <c r="F62" s="591"/>
      <c r="H62" s="793"/>
      <c r="J62" s="145"/>
      <c r="K62" s="145"/>
      <c r="L62" s="145"/>
    </row>
    <row r="63" spans="1:12" s="147" customFormat="1" ht="18.75" customHeight="1" thickBot="1" x14ac:dyDescent="0.25">
      <c r="A63" s="869"/>
      <c r="B63" s="794"/>
      <c r="C63" s="795"/>
      <c r="D63" s="795"/>
      <c r="E63" s="796"/>
      <c r="F63" s="796"/>
      <c r="G63" s="796"/>
      <c r="H63" s="797"/>
      <c r="I63" s="145"/>
      <c r="J63" s="145"/>
      <c r="K63" s="145"/>
      <c r="L63" s="145"/>
    </row>
    <row r="64" spans="1:12" s="147" customFormat="1" ht="18.75" customHeight="1" x14ac:dyDescent="0.2">
      <c r="A64" s="869"/>
      <c r="B64" s="11"/>
      <c r="C64" s="11"/>
      <c r="D64" s="11"/>
      <c r="E64" s="145"/>
      <c r="F64" s="145"/>
      <c r="G64" s="145"/>
      <c r="H64" s="11"/>
      <c r="I64" s="145"/>
      <c r="J64" s="145"/>
      <c r="K64" s="145"/>
      <c r="L64" s="145"/>
    </row>
    <row r="65" spans="1:12" s="147" customFormat="1" ht="18.75" customHeight="1" x14ac:dyDescent="0.2">
      <c r="A65" s="869"/>
      <c r="B65" s="11"/>
      <c r="C65" s="11"/>
      <c r="D65" s="11"/>
      <c r="E65" s="11"/>
      <c r="F65" s="11"/>
      <c r="G65" s="11"/>
      <c r="H65" s="11"/>
      <c r="I65" s="11"/>
      <c r="J65" s="11"/>
      <c r="K65" s="331"/>
      <c r="L65" s="145"/>
    </row>
    <row r="66" spans="1:12" s="147" customFormat="1" ht="18.75" customHeight="1" x14ac:dyDescent="0.2">
      <c r="A66" s="869"/>
      <c r="B66" s="11"/>
      <c r="C66" s="11"/>
      <c r="D66" s="11"/>
      <c r="E66" s="11"/>
      <c r="F66" s="11"/>
      <c r="G66" s="11"/>
      <c r="H66" s="11"/>
      <c r="I66" s="11"/>
      <c r="J66" s="11"/>
      <c r="K66" s="331"/>
      <c r="L66" s="145"/>
    </row>
    <row r="67" spans="1:12" s="147" customFormat="1" ht="18.75" customHeight="1" x14ac:dyDescent="0.2">
      <c r="A67" s="869"/>
      <c r="B67" s="768"/>
      <c r="C67" s="756"/>
      <c r="D67" s="757"/>
      <c r="E67" s="769"/>
      <c r="F67" s="438"/>
      <c r="G67" s="459"/>
      <c r="H67" s="459"/>
      <c r="I67" s="162"/>
      <c r="J67" s="145"/>
      <c r="K67" s="145"/>
      <c r="L67" s="145"/>
    </row>
    <row r="68" spans="1:12" s="147" customFormat="1" ht="18.75" customHeight="1" x14ac:dyDescent="0.2">
      <c r="A68" s="869"/>
      <c r="B68" s="768"/>
      <c r="C68" s="756"/>
      <c r="D68" s="757"/>
      <c r="E68" s="769"/>
      <c r="F68" s="438"/>
      <c r="G68" s="459"/>
      <c r="H68" s="459"/>
      <c r="I68" s="162"/>
      <c r="J68" s="145"/>
      <c r="K68" s="145"/>
      <c r="L68" s="145"/>
    </row>
    <row r="69" spans="1:12" s="147" customFormat="1" ht="18.75" customHeight="1" x14ac:dyDescent="0.2">
      <c r="A69" s="869"/>
      <c r="B69" s="768"/>
      <c r="C69" s="756"/>
      <c r="D69" s="757"/>
      <c r="E69" s="769"/>
      <c r="F69" s="438"/>
      <c r="G69" s="459"/>
      <c r="H69" s="459"/>
      <c r="I69" s="162"/>
      <c r="J69" s="145"/>
      <c r="K69" s="145"/>
      <c r="L69" s="145"/>
    </row>
    <row r="70" spans="1:12" s="147" customFormat="1" ht="18.75" customHeight="1" x14ac:dyDescent="0.2">
      <c r="A70" s="869"/>
      <c r="B70" s="768"/>
      <c r="C70" s="756"/>
      <c r="D70" s="757"/>
      <c r="E70" s="769"/>
      <c r="F70" s="438"/>
      <c r="G70" s="459"/>
      <c r="H70" s="459"/>
      <c r="I70" s="162"/>
      <c r="J70" s="145"/>
      <c r="K70" s="145"/>
      <c r="L70" s="145"/>
    </row>
    <row r="71" spans="1:12" s="147" customFormat="1" ht="18.75" customHeight="1" x14ac:dyDescent="0.2">
      <c r="A71" s="869"/>
      <c r="B71" s="768"/>
      <c r="C71" s="756"/>
      <c r="D71" s="757"/>
      <c r="E71" s="769"/>
      <c r="F71" s="438"/>
      <c r="G71" s="459"/>
      <c r="H71" s="459"/>
      <c r="I71" s="162"/>
      <c r="J71" s="145"/>
      <c r="K71" s="145"/>
      <c r="L71" s="145"/>
    </row>
    <row r="72" spans="1:12" s="147" customFormat="1" ht="18.75" customHeight="1" x14ac:dyDescent="0.2">
      <c r="A72" s="869"/>
      <c r="B72" s="768"/>
      <c r="C72" s="756"/>
      <c r="D72" s="757"/>
      <c r="E72" s="769"/>
      <c r="F72" s="438"/>
      <c r="G72" s="459"/>
      <c r="H72" s="459"/>
      <c r="I72" s="162"/>
      <c r="J72" s="145"/>
      <c r="K72" s="145"/>
      <c r="L72" s="145"/>
    </row>
    <row r="73" spans="1:12" s="147" customFormat="1" ht="18.75" customHeight="1" x14ac:dyDescent="0.2">
      <c r="A73" s="869"/>
      <c r="B73" s="768"/>
      <c r="C73" s="756"/>
      <c r="D73" s="757"/>
      <c r="E73" s="769"/>
      <c r="F73" s="438"/>
      <c r="G73" s="459"/>
      <c r="H73" s="459"/>
      <c r="I73" s="162"/>
      <c r="J73" s="145"/>
      <c r="K73" s="145"/>
      <c r="L73" s="145"/>
    </row>
    <row r="74" spans="1:12" s="147" customFormat="1" ht="18.75" customHeight="1" x14ac:dyDescent="0.2">
      <c r="A74" s="869"/>
      <c r="B74" s="768"/>
      <c r="C74" s="756"/>
      <c r="D74" s="757"/>
      <c r="E74" s="769"/>
      <c r="F74" s="438"/>
      <c r="G74" s="459"/>
      <c r="H74" s="459"/>
      <c r="I74" s="162"/>
      <c r="J74" s="145"/>
      <c r="K74" s="145"/>
      <c r="L74" s="145"/>
    </row>
    <row r="75" spans="1:12" s="147" customFormat="1" ht="18.75" customHeight="1" x14ac:dyDescent="0.2">
      <c r="A75" s="869"/>
      <c r="B75" s="768"/>
      <c r="C75" s="756"/>
      <c r="D75" s="757"/>
      <c r="E75" s="769"/>
      <c r="F75" s="438"/>
      <c r="G75" s="459"/>
      <c r="H75" s="459"/>
      <c r="I75" s="162"/>
      <c r="J75" s="145"/>
      <c r="K75" s="145"/>
      <c r="L75" s="145"/>
    </row>
    <row r="76" spans="1:12" s="147" customFormat="1" ht="18.75" customHeight="1" x14ac:dyDescent="0.2">
      <c r="A76" s="869"/>
      <c r="B76" s="768"/>
      <c r="C76" s="756"/>
      <c r="D76" s="757"/>
      <c r="E76" s="769"/>
      <c r="F76" s="438"/>
      <c r="G76" s="459"/>
      <c r="H76" s="459"/>
      <c r="I76" s="162"/>
      <c r="J76" s="145"/>
      <c r="K76" s="145"/>
      <c r="L76" s="145"/>
    </row>
    <row r="77" spans="1:12" s="147" customFormat="1" ht="18.75" customHeight="1" x14ac:dyDescent="0.2">
      <c r="A77" s="869"/>
      <c r="B77" s="768"/>
      <c r="C77" s="756"/>
      <c r="D77" s="757"/>
      <c r="E77" s="769"/>
      <c r="F77" s="438"/>
      <c r="G77" s="459"/>
      <c r="H77" s="459"/>
      <c r="I77" s="162"/>
      <c r="J77" s="145"/>
      <c r="K77" s="145"/>
      <c r="L77" s="145"/>
    </row>
    <row r="78" spans="1:12" s="147" customFormat="1" ht="18.75" customHeight="1" x14ac:dyDescent="0.2">
      <c r="A78" s="869"/>
      <c r="B78" s="768"/>
      <c r="C78" s="756"/>
      <c r="D78" s="757"/>
      <c r="E78" s="769"/>
      <c r="F78" s="438"/>
      <c r="G78" s="459"/>
      <c r="H78" s="459"/>
      <c r="I78" s="162"/>
      <c r="J78" s="145"/>
      <c r="K78" s="145"/>
      <c r="L78" s="145"/>
    </row>
    <row r="79" spans="1:12" s="147" customFormat="1" ht="18.75" customHeight="1" x14ac:dyDescent="0.2">
      <c r="A79" s="869"/>
      <c r="B79" s="768"/>
      <c r="C79" s="756"/>
      <c r="D79" s="757"/>
      <c r="E79" s="769"/>
      <c r="F79" s="438"/>
      <c r="G79" s="459"/>
      <c r="H79" s="459"/>
      <c r="I79" s="162"/>
      <c r="J79" s="145"/>
      <c r="K79" s="145"/>
      <c r="L79" s="145"/>
    </row>
    <row r="80" spans="1:12" s="147" customFormat="1" ht="18.75" customHeight="1" x14ac:dyDescent="0.2">
      <c r="A80" s="869"/>
      <c r="B80" s="768"/>
      <c r="C80" s="756"/>
      <c r="D80" s="757"/>
      <c r="E80" s="769"/>
      <c r="F80" s="438"/>
      <c r="G80" s="459"/>
      <c r="H80" s="459"/>
      <c r="I80" s="162"/>
      <c r="J80" s="145"/>
      <c r="K80" s="145"/>
      <c r="L80" s="145"/>
    </row>
    <row r="81" spans="1:12" s="147" customFormat="1" ht="18.75" customHeight="1" x14ac:dyDescent="0.2">
      <c r="A81" s="869"/>
      <c r="B81" s="768"/>
      <c r="C81" s="756"/>
      <c r="D81" s="757"/>
      <c r="E81" s="769"/>
      <c r="F81" s="438"/>
      <c r="G81" s="459"/>
      <c r="H81" s="459"/>
      <c r="I81" s="162"/>
      <c r="J81" s="145"/>
      <c r="K81" s="145"/>
      <c r="L81" s="145"/>
    </row>
    <row r="82" spans="1:12" s="147" customFormat="1" ht="18.75" customHeight="1" x14ac:dyDescent="0.2">
      <c r="A82" s="869"/>
      <c r="B82" s="768"/>
      <c r="C82" s="756"/>
      <c r="D82" s="757"/>
      <c r="E82" s="769"/>
      <c r="F82" s="438"/>
      <c r="G82" s="459"/>
      <c r="H82" s="459"/>
      <c r="I82" s="162"/>
      <c r="J82" s="145"/>
      <c r="K82" s="145"/>
      <c r="L82" s="145"/>
    </row>
    <row r="83" spans="1:12" s="147" customFormat="1" ht="18.75" customHeight="1" x14ac:dyDescent="0.2">
      <c r="A83" s="869"/>
      <c r="B83" s="768"/>
      <c r="C83" s="756"/>
      <c r="D83" s="757"/>
      <c r="E83" s="769"/>
      <c r="F83" s="438"/>
      <c r="G83" s="459"/>
      <c r="H83" s="459"/>
      <c r="I83" s="162"/>
      <c r="J83" s="145"/>
      <c r="K83" s="145"/>
      <c r="L83" s="145"/>
    </row>
    <row r="84" spans="1:12" s="147" customFormat="1" ht="18.75" customHeight="1" x14ac:dyDescent="0.2">
      <c r="A84" s="869"/>
      <c r="B84" s="768"/>
      <c r="C84" s="756"/>
      <c r="D84" s="757"/>
      <c r="E84" s="769"/>
      <c r="F84" s="438"/>
      <c r="G84" s="459"/>
      <c r="H84" s="459"/>
      <c r="I84" s="162"/>
      <c r="J84" s="145"/>
      <c r="K84" s="145"/>
      <c r="L84" s="145"/>
    </row>
    <row r="85" spans="1:12" s="147" customFormat="1" ht="18.75" customHeight="1" x14ac:dyDescent="0.2">
      <c r="A85" s="869"/>
      <c r="B85" s="768"/>
      <c r="C85" s="756"/>
      <c r="D85" s="757"/>
      <c r="E85" s="769"/>
      <c r="F85" s="438"/>
      <c r="G85" s="459"/>
      <c r="H85" s="459"/>
      <c r="I85" s="162"/>
      <c r="J85" s="145"/>
      <c r="K85" s="145"/>
      <c r="L85" s="145"/>
    </row>
    <row r="86" spans="1:12" s="147" customFormat="1" ht="18.75" customHeight="1" x14ac:dyDescent="0.2">
      <c r="A86" s="869"/>
      <c r="B86" s="768"/>
      <c r="C86" s="756"/>
      <c r="D86" s="757"/>
      <c r="E86" s="769"/>
      <c r="F86" s="438"/>
      <c r="G86" s="459"/>
      <c r="H86" s="459"/>
      <c r="I86" s="162"/>
      <c r="J86" s="145"/>
      <c r="K86" s="145"/>
      <c r="L86" s="145"/>
    </row>
    <row r="87" spans="1:12" s="147" customFormat="1" ht="18.75" customHeight="1" x14ac:dyDescent="0.2">
      <c r="A87" s="869"/>
      <c r="B87" s="768"/>
      <c r="C87" s="756"/>
      <c r="D87" s="757"/>
      <c r="E87" s="769"/>
      <c r="F87" s="438"/>
      <c r="G87" s="459"/>
      <c r="H87" s="459"/>
      <c r="I87" s="162"/>
      <c r="J87" s="145"/>
      <c r="K87" s="145"/>
      <c r="L87" s="145"/>
    </row>
    <row r="88" spans="1:12" s="147" customFormat="1" ht="18.75" customHeight="1" x14ac:dyDescent="0.2">
      <c r="A88" s="869"/>
      <c r="B88" s="768"/>
      <c r="C88" s="756"/>
      <c r="D88" s="757"/>
      <c r="E88" s="769"/>
      <c r="F88" s="438"/>
      <c r="G88" s="459"/>
      <c r="H88" s="459"/>
      <c r="I88" s="162"/>
      <c r="J88" s="145"/>
      <c r="K88" s="145"/>
      <c r="L88" s="145"/>
    </row>
    <row r="89" spans="1:12" s="147" customFormat="1" ht="18.75" customHeight="1" x14ac:dyDescent="0.2">
      <c r="A89" s="869"/>
      <c r="B89" s="768"/>
      <c r="C89" s="756"/>
      <c r="D89" s="757"/>
      <c r="E89" s="769"/>
      <c r="F89" s="438"/>
      <c r="G89" s="459"/>
      <c r="H89" s="459"/>
      <c r="I89" s="162"/>
      <c r="J89" s="145"/>
      <c r="K89" s="145"/>
      <c r="L89" s="145"/>
    </row>
    <row r="90" spans="1:12" s="147" customFormat="1" ht="18.75" customHeight="1" x14ac:dyDescent="0.2">
      <c r="A90" s="869"/>
      <c r="B90" s="768"/>
      <c r="C90" s="756"/>
      <c r="D90" s="757"/>
      <c r="E90" s="769"/>
      <c r="F90" s="438"/>
      <c r="G90" s="459"/>
      <c r="H90" s="459"/>
      <c r="I90" s="162"/>
      <c r="J90" s="145"/>
      <c r="K90" s="145"/>
      <c r="L90" s="145"/>
    </row>
    <row r="91" spans="1:12" s="147" customFormat="1" ht="18.75" customHeight="1" x14ac:dyDescent="0.2">
      <c r="A91" s="869"/>
      <c r="B91" s="768"/>
      <c r="C91" s="756"/>
      <c r="D91" s="757"/>
      <c r="E91" s="769"/>
      <c r="F91" s="438"/>
      <c r="G91" s="459"/>
      <c r="H91" s="459"/>
      <c r="I91" s="162"/>
      <c r="J91" s="145"/>
      <c r="K91" s="145"/>
      <c r="L91" s="145"/>
    </row>
    <row r="92" spans="1:12" s="147" customFormat="1" ht="18.75" customHeight="1" x14ac:dyDescent="0.2">
      <c r="A92" s="869"/>
      <c r="B92" s="768"/>
      <c r="C92" s="756"/>
      <c r="D92" s="757"/>
      <c r="E92" s="769"/>
      <c r="F92" s="438"/>
      <c r="G92" s="459"/>
      <c r="H92" s="459"/>
      <c r="I92" s="162"/>
      <c r="J92" s="145"/>
      <c r="K92" s="145"/>
      <c r="L92" s="145"/>
    </row>
    <row r="93" spans="1:12" s="147" customFormat="1" ht="18.75" customHeight="1" x14ac:dyDescent="0.2">
      <c r="A93" s="869"/>
      <c r="B93" s="768"/>
      <c r="C93" s="756"/>
      <c r="D93" s="757"/>
      <c r="E93" s="769"/>
      <c r="F93" s="438"/>
      <c r="G93" s="459"/>
      <c r="H93" s="459"/>
      <c r="I93" s="162"/>
      <c r="J93" s="145"/>
      <c r="K93" s="145"/>
      <c r="L93" s="145"/>
    </row>
    <row r="94" spans="1:12" s="147" customFormat="1" ht="18.75" customHeight="1" x14ac:dyDescent="0.2">
      <c r="A94" s="869"/>
      <c r="B94" s="768"/>
      <c r="C94" s="756"/>
      <c r="D94" s="757"/>
      <c r="E94" s="769"/>
      <c r="F94" s="438"/>
      <c r="G94" s="459"/>
      <c r="H94" s="459"/>
      <c r="I94" s="162"/>
      <c r="J94" s="145"/>
      <c r="K94" s="145"/>
      <c r="L94" s="145"/>
    </row>
    <row r="95" spans="1:12" s="147" customFormat="1" ht="18.75" customHeight="1" x14ac:dyDescent="0.2">
      <c r="A95" s="869"/>
      <c r="B95" s="768"/>
      <c r="C95" s="756"/>
      <c r="D95" s="757"/>
      <c r="E95" s="769"/>
      <c r="F95" s="438"/>
      <c r="G95" s="459"/>
      <c r="H95" s="459"/>
      <c r="I95" s="162"/>
      <c r="J95" s="145"/>
      <c r="K95" s="145"/>
      <c r="L95" s="145"/>
    </row>
    <row r="96" spans="1:12" s="147" customFormat="1" ht="18.75" customHeight="1" x14ac:dyDescent="0.2">
      <c r="A96" s="869"/>
      <c r="B96" s="768"/>
      <c r="C96" s="756"/>
      <c r="D96" s="757"/>
      <c r="E96" s="769"/>
      <c r="F96" s="438"/>
      <c r="G96" s="459"/>
      <c r="H96" s="459"/>
      <c r="I96" s="162"/>
      <c r="J96" s="145"/>
      <c r="K96" s="145"/>
      <c r="L96" s="145"/>
    </row>
    <row r="97" spans="1:12" s="147" customFormat="1" ht="18.75" customHeight="1" x14ac:dyDescent="0.2">
      <c r="A97" s="869"/>
      <c r="B97" s="768"/>
      <c r="C97" s="756"/>
      <c r="D97" s="757"/>
      <c r="E97" s="769"/>
      <c r="F97" s="438"/>
      <c r="G97" s="459"/>
      <c r="H97" s="459"/>
      <c r="I97" s="162"/>
      <c r="J97" s="145"/>
      <c r="K97" s="145"/>
      <c r="L97" s="145"/>
    </row>
    <row r="98" spans="1:12" s="147" customFormat="1" ht="18.75" customHeight="1" x14ac:dyDescent="0.2">
      <c r="A98" s="869"/>
      <c r="B98" s="768"/>
      <c r="C98" s="756"/>
      <c r="D98" s="757"/>
      <c r="E98" s="769"/>
      <c r="F98" s="438"/>
      <c r="G98" s="459"/>
      <c r="H98" s="459"/>
      <c r="I98" s="162"/>
      <c r="J98" s="145"/>
      <c r="K98" s="145"/>
      <c r="L98" s="145"/>
    </row>
    <row r="99" spans="1:12" s="147" customFormat="1" ht="18.75" customHeight="1" x14ac:dyDescent="0.2">
      <c r="A99" s="869"/>
      <c r="B99" s="768"/>
      <c r="C99" s="756"/>
      <c r="D99" s="757"/>
      <c r="E99" s="769"/>
      <c r="F99" s="438"/>
      <c r="G99" s="459"/>
      <c r="H99" s="459"/>
      <c r="I99" s="162"/>
      <c r="J99" s="145"/>
      <c r="K99" s="145"/>
      <c r="L99" s="145"/>
    </row>
    <row r="100" spans="1:12" s="147" customFormat="1" ht="18.75" customHeight="1" x14ac:dyDescent="0.2">
      <c r="A100" s="869"/>
      <c r="B100" s="768"/>
      <c r="C100" s="756"/>
      <c r="D100" s="757"/>
      <c r="E100" s="769"/>
      <c r="F100" s="438"/>
      <c r="G100" s="459"/>
      <c r="H100" s="459"/>
      <c r="I100" s="162"/>
      <c r="J100" s="145"/>
      <c r="K100" s="145"/>
      <c r="L100" s="145"/>
    </row>
    <row r="101" spans="1:12" s="147" customFormat="1" ht="18.75" customHeight="1" x14ac:dyDescent="0.2">
      <c r="A101" s="869"/>
      <c r="B101" s="768"/>
      <c r="C101" s="756"/>
      <c r="D101" s="757"/>
      <c r="E101" s="769"/>
      <c r="F101" s="438"/>
      <c r="G101" s="459"/>
      <c r="H101" s="459"/>
      <c r="I101" s="162"/>
      <c r="J101" s="145"/>
      <c r="K101" s="145"/>
      <c r="L101" s="145"/>
    </row>
    <row r="102" spans="1:12" s="147" customFormat="1" ht="18.75" customHeight="1" x14ac:dyDescent="0.2">
      <c r="A102" s="869"/>
      <c r="B102" s="768"/>
      <c r="C102" s="756"/>
      <c r="D102" s="757"/>
      <c r="E102" s="769"/>
      <c r="F102" s="438"/>
      <c r="G102" s="459"/>
      <c r="H102" s="459"/>
      <c r="I102" s="162"/>
      <c r="J102" s="145"/>
      <c r="K102" s="145"/>
      <c r="L102" s="145"/>
    </row>
    <row r="103" spans="1:12" s="147" customFormat="1" ht="18.75" customHeight="1" x14ac:dyDescent="0.2">
      <c r="A103" s="869"/>
      <c r="B103" s="768"/>
      <c r="C103" s="756"/>
      <c r="D103" s="757"/>
      <c r="E103" s="769"/>
      <c r="F103" s="438"/>
      <c r="G103" s="459"/>
      <c r="H103" s="459"/>
      <c r="I103" s="162"/>
      <c r="J103" s="145"/>
      <c r="K103" s="145"/>
      <c r="L103" s="145"/>
    </row>
    <row r="104" spans="1:12" s="147" customFormat="1" ht="18.75" customHeight="1" x14ac:dyDescent="0.2">
      <c r="A104" s="869"/>
      <c r="B104" s="768"/>
      <c r="C104" s="756"/>
      <c r="D104" s="757"/>
      <c r="E104" s="769"/>
      <c r="F104" s="438"/>
      <c r="G104" s="459"/>
      <c r="H104" s="459"/>
      <c r="I104" s="162"/>
      <c r="J104" s="145"/>
      <c r="K104" s="145"/>
      <c r="L104" s="145"/>
    </row>
    <row r="105" spans="1:12" s="147" customFormat="1" ht="18.75" customHeight="1" x14ac:dyDescent="0.2">
      <c r="A105" s="869"/>
      <c r="B105" s="768"/>
      <c r="C105" s="756"/>
      <c r="D105" s="757"/>
      <c r="E105" s="769"/>
      <c r="F105" s="438"/>
      <c r="G105" s="459"/>
      <c r="H105" s="459"/>
      <c r="I105" s="162"/>
      <c r="J105" s="145"/>
      <c r="K105" s="145"/>
      <c r="L105" s="145"/>
    </row>
    <row r="106" spans="1:12" s="147" customFormat="1" ht="18.75" customHeight="1" x14ac:dyDescent="0.2">
      <c r="A106" s="869"/>
      <c r="B106" s="768"/>
      <c r="C106" s="756"/>
      <c r="D106" s="757"/>
      <c r="E106" s="769"/>
      <c r="F106" s="438"/>
      <c r="G106" s="459"/>
      <c r="H106" s="459"/>
      <c r="I106" s="162"/>
      <c r="J106" s="145"/>
      <c r="K106" s="145"/>
      <c r="L106" s="145"/>
    </row>
    <row r="107" spans="1:12" s="147" customFormat="1" ht="18.75" customHeight="1" x14ac:dyDescent="0.2">
      <c r="A107" s="869"/>
      <c r="B107" s="768"/>
      <c r="C107" s="756"/>
      <c r="D107" s="757"/>
      <c r="E107" s="769"/>
      <c r="F107" s="438"/>
      <c r="G107" s="459"/>
      <c r="H107" s="459"/>
      <c r="I107" s="162"/>
      <c r="J107" s="145"/>
      <c r="K107" s="145"/>
      <c r="L107" s="145"/>
    </row>
    <row r="108" spans="1:12" s="147" customFormat="1" ht="18.75" customHeight="1" x14ac:dyDescent="0.2">
      <c r="A108" s="869"/>
      <c r="B108" s="768"/>
      <c r="C108" s="756"/>
      <c r="D108" s="757"/>
      <c r="E108" s="769"/>
      <c r="F108" s="438"/>
      <c r="G108" s="459"/>
      <c r="H108" s="459"/>
      <c r="I108" s="162"/>
      <c r="J108" s="145"/>
      <c r="K108" s="145"/>
      <c r="L108" s="145"/>
    </row>
    <row r="109" spans="1:12" s="147" customFormat="1" ht="18.75" customHeight="1" x14ac:dyDescent="0.2">
      <c r="A109" s="869"/>
      <c r="B109" s="768"/>
      <c r="C109" s="756"/>
      <c r="D109" s="757"/>
      <c r="E109" s="769"/>
      <c r="F109" s="438"/>
      <c r="G109" s="459"/>
      <c r="H109" s="459"/>
      <c r="I109" s="162"/>
      <c r="J109" s="145"/>
      <c r="K109" s="145"/>
      <c r="L109" s="145"/>
    </row>
    <row r="110" spans="1:12" s="147" customFormat="1" ht="18.75" customHeight="1" x14ac:dyDescent="0.2">
      <c r="A110" s="869"/>
      <c r="B110" s="768"/>
      <c r="C110" s="756"/>
      <c r="D110" s="757"/>
      <c r="E110" s="769"/>
      <c r="F110" s="438"/>
      <c r="G110" s="459"/>
      <c r="H110" s="459"/>
      <c r="I110" s="162"/>
      <c r="J110" s="145"/>
      <c r="K110" s="145"/>
      <c r="L110" s="145"/>
    </row>
    <row r="111" spans="1:12" s="147" customFormat="1" ht="18.75" customHeight="1" x14ac:dyDescent="0.2">
      <c r="A111" s="869"/>
      <c r="B111" s="768"/>
      <c r="C111" s="756"/>
      <c r="D111" s="757"/>
      <c r="E111" s="769"/>
      <c r="F111" s="438"/>
      <c r="G111" s="459"/>
      <c r="H111" s="459"/>
      <c r="I111" s="162"/>
      <c r="J111" s="145"/>
      <c r="K111" s="145"/>
      <c r="L111" s="145"/>
    </row>
    <row r="112" spans="1:12" s="147" customFormat="1" ht="18.75" customHeight="1" x14ac:dyDescent="0.2">
      <c r="A112" s="869"/>
      <c r="B112" s="768"/>
      <c r="C112" s="756"/>
      <c r="D112" s="757"/>
      <c r="E112" s="769"/>
      <c r="F112" s="438"/>
      <c r="G112" s="459"/>
      <c r="H112" s="459"/>
      <c r="I112" s="162"/>
      <c r="J112" s="145"/>
      <c r="K112" s="145"/>
      <c r="L112" s="145"/>
    </row>
    <row r="113" spans="1:12" s="147" customFormat="1" ht="18.75" customHeight="1" x14ac:dyDescent="0.2">
      <c r="A113" s="869"/>
      <c r="B113" s="768"/>
      <c r="C113" s="756"/>
      <c r="D113" s="757"/>
      <c r="E113" s="769"/>
      <c r="F113" s="438"/>
      <c r="G113" s="459"/>
      <c r="H113" s="459"/>
      <c r="I113" s="162"/>
      <c r="J113" s="145"/>
      <c r="K113" s="145"/>
      <c r="L113" s="145"/>
    </row>
    <row r="114" spans="1:12" s="147" customFormat="1" ht="18.75" customHeight="1" x14ac:dyDescent="0.2">
      <c r="A114" s="869"/>
      <c r="B114" s="768"/>
      <c r="C114" s="756"/>
      <c r="D114" s="757"/>
      <c r="E114" s="769"/>
      <c r="F114" s="438"/>
      <c r="G114" s="459"/>
      <c r="H114" s="459"/>
      <c r="I114" s="162"/>
      <c r="J114" s="145"/>
      <c r="K114" s="145"/>
      <c r="L114" s="145"/>
    </row>
    <row r="115" spans="1:12" s="147" customFormat="1" ht="18.75" customHeight="1" x14ac:dyDescent="0.2">
      <c r="A115" s="869"/>
      <c r="B115" s="768"/>
      <c r="C115" s="756"/>
      <c r="D115" s="757"/>
      <c r="E115" s="769"/>
      <c r="F115" s="438"/>
      <c r="G115" s="459"/>
      <c r="H115" s="459"/>
      <c r="I115" s="162"/>
      <c r="J115" s="145"/>
      <c r="K115" s="145"/>
      <c r="L115" s="145"/>
    </row>
    <row r="116" spans="1:12" s="147" customFormat="1" ht="18.75" customHeight="1" x14ac:dyDescent="0.2">
      <c r="A116" s="869"/>
      <c r="B116" s="768"/>
      <c r="C116" s="756"/>
      <c r="D116" s="757"/>
      <c r="E116" s="769"/>
      <c r="F116" s="438"/>
      <c r="G116" s="459"/>
      <c r="H116" s="459"/>
      <c r="I116" s="162"/>
      <c r="J116" s="145"/>
      <c r="K116" s="145"/>
      <c r="L116" s="145"/>
    </row>
    <row r="117" spans="1:12" s="147" customFormat="1" ht="18.75" customHeight="1" x14ac:dyDescent="0.2">
      <c r="A117" s="869"/>
      <c r="B117" s="768"/>
      <c r="C117" s="756"/>
      <c r="D117" s="757"/>
      <c r="E117" s="769"/>
      <c r="F117" s="438"/>
      <c r="G117" s="459"/>
      <c r="H117" s="459"/>
      <c r="I117" s="162"/>
      <c r="J117" s="145"/>
      <c r="K117" s="145"/>
      <c r="L117" s="145"/>
    </row>
    <row r="118" spans="1:12" s="147" customFormat="1" ht="18.75" customHeight="1" x14ac:dyDescent="0.2">
      <c r="A118" s="869"/>
      <c r="B118" s="768"/>
      <c r="C118" s="756"/>
      <c r="D118" s="757"/>
      <c r="E118" s="769"/>
      <c r="F118" s="438"/>
      <c r="G118" s="459"/>
      <c r="H118" s="459"/>
      <c r="I118" s="162"/>
      <c r="J118" s="145"/>
      <c r="K118" s="145"/>
      <c r="L118" s="145"/>
    </row>
    <row r="119" spans="1:12" s="147" customFormat="1" ht="18.75" customHeight="1" x14ac:dyDescent="0.2">
      <c r="A119" s="869"/>
      <c r="B119" s="768"/>
      <c r="C119" s="756"/>
      <c r="D119" s="757"/>
      <c r="E119" s="769"/>
      <c r="F119" s="438"/>
      <c r="G119" s="459"/>
      <c r="H119" s="459"/>
      <c r="I119" s="162"/>
      <c r="J119" s="145"/>
      <c r="K119" s="145"/>
      <c r="L119" s="145"/>
    </row>
    <row r="120" spans="1:12" s="147" customFormat="1" ht="18.75" customHeight="1" x14ac:dyDescent="0.2">
      <c r="A120" s="869"/>
      <c r="B120" s="768"/>
      <c r="C120" s="756"/>
      <c r="D120" s="757"/>
      <c r="E120" s="769"/>
      <c r="F120" s="438"/>
      <c r="G120" s="459"/>
      <c r="H120" s="459"/>
      <c r="I120" s="162"/>
      <c r="J120" s="145"/>
      <c r="K120" s="145"/>
      <c r="L120" s="145"/>
    </row>
    <row r="121" spans="1:12" s="147" customFormat="1" ht="18.75" customHeight="1" x14ac:dyDescent="0.2">
      <c r="A121" s="869"/>
      <c r="B121" s="768"/>
      <c r="C121" s="756"/>
      <c r="D121" s="757"/>
      <c r="E121" s="769"/>
      <c r="F121" s="438"/>
      <c r="G121" s="459"/>
      <c r="H121" s="459"/>
      <c r="I121" s="162"/>
      <c r="J121" s="145"/>
      <c r="K121" s="145"/>
      <c r="L121" s="145"/>
    </row>
    <row r="122" spans="1:12" s="147" customFormat="1" ht="18.75" customHeight="1" x14ac:dyDescent="0.2">
      <c r="A122" s="869"/>
      <c r="B122" s="768"/>
      <c r="C122" s="756"/>
      <c r="D122" s="757"/>
      <c r="E122" s="769"/>
      <c r="F122" s="438"/>
      <c r="G122" s="459"/>
      <c r="H122" s="459"/>
      <c r="I122" s="162"/>
      <c r="J122" s="145"/>
      <c r="K122" s="145"/>
      <c r="L122" s="145"/>
    </row>
    <row r="123" spans="1:12" s="147" customFormat="1" ht="18.75" customHeight="1" x14ac:dyDescent="0.2">
      <c r="A123" s="869"/>
      <c r="B123" s="768"/>
      <c r="C123" s="756"/>
      <c r="D123" s="757"/>
      <c r="E123" s="769"/>
      <c r="F123" s="438"/>
      <c r="G123" s="459"/>
      <c r="H123" s="459"/>
      <c r="I123" s="162"/>
      <c r="J123" s="145"/>
      <c r="K123" s="145"/>
      <c r="L123" s="145"/>
    </row>
    <row r="124" spans="1:12" s="147" customFormat="1" ht="18.75" customHeight="1" x14ac:dyDescent="0.2">
      <c r="A124" s="869"/>
      <c r="B124" s="768"/>
      <c r="C124" s="756"/>
      <c r="D124" s="757"/>
      <c r="E124" s="769"/>
      <c r="F124" s="438"/>
      <c r="G124" s="459"/>
      <c r="H124" s="459"/>
      <c r="I124" s="162"/>
      <c r="J124" s="145"/>
      <c r="K124" s="145"/>
      <c r="L124" s="145"/>
    </row>
    <row r="125" spans="1:12" s="147" customFormat="1" ht="18.75" customHeight="1" x14ac:dyDescent="0.2">
      <c r="A125" s="869"/>
      <c r="B125" s="768"/>
      <c r="C125" s="756"/>
      <c r="D125" s="757"/>
      <c r="E125" s="769"/>
      <c r="F125" s="438"/>
      <c r="G125" s="459"/>
      <c r="H125" s="459"/>
      <c r="I125" s="162"/>
      <c r="J125" s="145"/>
      <c r="K125" s="145"/>
      <c r="L125" s="145"/>
    </row>
    <row r="126" spans="1:12" s="147" customFormat="1" ht="18.75" customHeight="1" x14ac:dyDescent="0.2">
      <c r="A126" s="869"/>
      <c r="B126" s="768"/>
      <c r="C126" s="756"/>
      <c r="D126" s="757"/>
      <c r="E126" s="769"/>
      <c r="F126" s="438"/>
      <c r="G126" s="459"/>
      <c r="H126" s="459"/>
      <c r="I126" s="162"/>
      <c r="J126" s="145"/>
      <c r="K126" s="145"/>
      <c r="L126" s="145"/>
    </row>
    <row r="127" spans="1:12" s="147" customFormat="1" ht="18.75" customHeight="1" x14ac:dyDescent="0.2">
      <c r="A127" s="869"/>
      <c r="B127" s="768"/>
      <c r="C127" s="756"/>
      <c r="D127" s="757"/>
      <c r="E127" s="769"/>
      <c r="F127" s="438"/>
      <c r="G127" s="459"/>
      <c r="H127" s="459"/>
      <c r="I127" s="162"/>
      <c r="J127" s="145"/>
      <c r="K127" s="145"/>
      <c r="L127" s="145"/>
    </row>
    <row r="128" spans="1:12" s="147" customFormat="1" ht="18.75" customHeight="1" x14ac:dyDescent="0.2">
      <c r="A128" s="869"/>
      <c r="B128" s="768"/>
      <c r="C128" s="756"/>
      <c r="D128" s="757"/>
      <c r="E128" s="769"/>
      <c r="F128" s="438"/>
      <c r="G128" s="459"/>
      <c r="H128" s="459"/>
      <c r="I128" s="162"/>
      <c r="J128" s="145"/>
      <c r="K128" s="145"/>
      <c r="L128" s="145"/>
    </row>
    <row r="129" spans="1:12" s="147" customFormat="1" ht="18.75" customHeight="1" x14ac:dyDescent="0.2">
      <c r="A129" s="869"/>
      <c r="B129" s="768"/>
      <c r="C129" s="756"/>
      <c r="D129" s="757"/>
      <c r="E129" s="769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9"/>
      <c r="B130" s="768"/>
      <c r="C130" s="756"/>
      <c r="D130" s="757"/>
      <c r="E130" s="769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9"/>
      <c r="B131" s="768"/>
      <c r="C131" s="756"/>
      <c r="D131" s="757"/>
      <c r="E131" s="769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9"/>
      <c r="B132" s="768"/>
      <c r="C132" s="756"/>
      <c r="D132" s="757"/>
      <c r="E132" s="769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9"/>
      <c r="B133" s="768"/>
      <c r="C133" s="756"/>
      <c r="D133" s="757"/>
      <c r="E133" s="769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9"/>
      <c r="B134" s="768"/>
      <c r="C134" s="756"/>
      <c r="D134" s="757"/>
      <c r="E134" s="769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9"/>
      <c r="B135" s="768"/>
      <c r="C135" s="756"/>
      <c r="D135" s="757"/>
      <c r="E135" s="769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9"/>
      <c r="B136" s="768"/>
      <c r="C136" s="756"/>
      <c r="D136" s="757"/>
      <c r="E136" s="769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9"/>
      <c r="B137" s="768"/>
      <c r="C137" s="756"/>
      <c r="D137" s="757"/>
      <c r="E137" s="769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9"/>
      <c r="B138" s="768"/>
      <c r="C138" s="756"/>
      <c r="D138" s="757"/>
      <c r="E138" s="769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9"/>
      <c r="B139" s="768"/>
      <c r="C139" s="756"/>
      <c r="D139" s="757"/>
      <c r="E139" s="769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9"/>
      <c r="B140" s="768"/>
      <c r="C140" s="756"/>
      <c r="D140" s="757"/>
      <c r="E140" s="769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9"/>
      <c r="B141" s="768"/>
      <c r="C141" s="756"/>
      <c r="D141" s="757"/>
      <c r="E141" s="769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9"/>
      <c r="B142" s="768"/>
      <c r="C142" s="756"/>
      <c r="D142" s="757"/>
      <c r="E142" s="769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9"/>
      <c r="B143" s="768"/>
      <c r="C143" s="756"/>
      <c r="D143" s="757"/>
      <c r="E143" s="769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9"/>
      <c r="B144" s="768"/>
      <c r="C144" s="756"/>
      <c r="D144" s="757"/>
      <c r="E144" s="769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9"/>
      <c r="B145" s="768"/>
      <c r="C145" s="756"/>
      <c r="D145" s="757"/>
      <c r="E145" s="769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9"/>
      <c r="B146" s="768"/>
      <c r="C146" s="756"/>
      <c r="D146" s="757"/>
      <c r="E146" s="769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9"/>
      <c r="B147" s="768"/>
      <c r="C147" s="756"/>
      <c r="D147" s="757"/>
      <c r="E147" s="769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9"/>
      <c r="B148" s="768"/>
      <c r="C148" s="756"/>
      <c r="D148" s="757"/>
      <c r="E148" s="769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9"/>
      <c r="B149" s="768"/>
      <c r="C149" s="756"/>
      <c r="D149" s="757"/>
      <c r="E149" s="769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9"/>
      <c r="B150" s="768"/>
      <c r="C150" s="756"/>
      <c r="D150" s="757"/>
      <c r="E150" s="769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9"/>
      <c r="B151" s="768"/>
      <c r="C151" s="756"/>
      <c r="D151" s="757"/>
      <c r="E151" s="769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9"/>
      <c r="B152" s="768"/>
      <c r="C152" s="756"/>
      <c r="D152" s="757"/>
      <c r="E152" s="769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9"/>
      <c r="B153" s="768"/>
      <c r="C153" s="756"/>
      <c r="D153" s="757"/>
      <c r="E153" s="769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9"/>
      <c r="B154" s="768"/>
      <c r="C154" s="756"/>
      <c r="D154" s="757"/>
      <c r="E154" s="769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9"/>
      <c r="B155" s="768"/>
      <c r="C155" s="756"/>
      <c r="D155" s="757"/>
      <c r="E155" s="769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9"/>
      <c r="B156" s="768"/>
      <c r="C156" s="756"/>
      <c r="D156" s="757"/>
      <c r="E156" s="769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9"/>
      <c r="B157" s="768"/>
      <c r="C157" s="756"/>
      <c r="D157" s="757"/>
      <c r="E157" s="769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9"/>
      <c r="B158" s="768"/>
      <c r="C158" s="756"/>
      <c r="D158" s="757"/>
      <c r="E158" s="769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9"/>
      <c r="B159" s="768"/>
      <c r="C159" s="756"/>
      <c r="D159" s="757"/>
      <c r="E159" s="769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9"/>
      <c r="B160" s="768"/>
      <c r="C160" s="756"/>
      <c r="D160" s="757"/>
      <c r="E160" s="769"/>
      <c r="F160" s="438"/>
      <c r="G160" s="459"/>
      <c r="H160" s="459"/>
      <c r="I160" s="162"/>
      <c r="J160" s="145"/>
      <c r="K160" s="145"/>
      <c r="L160" s="331"/>
    </row>
    <row r="161" spans="1:12" s="147" customFormat="1" ht="18.75" customHeight="1" x14ac:dyDescent="0.2">
      <c r="A161" s="869"/>
      <c r="B161" s="768"/>
      <c r="C161" s="756"/>
      <c r="D161" s="757"/>
      <c r="E161" s="769"/>
      <c r="F161" s="438"/>
      <c r="G161" s="459"/>
      <c r="H161" s="459"/>
      <c r="I161" s="162"/>
      <c r="J161" s="145"/>
      <c r="K161" s="145"/>
      <c r="L161" s="331"/>
    </row>
    <row r="162" spans="1:12" s="147" customFormat="1" ht="18.75" customHeight="1" x14ac:dyDescent="0.2">
      <c r="A162" s="869"/>
      <c r="B162" s="768"/>
      <c r="C162" s="756"/>
      <c r="D162" s="757"/>
      <c r="E162" s="769"/>
      <c r="F162" s="438"/>
      <c r="G162" s="459"/>
      <c r="H162" s="459"/>
      <c r="I162" s="162"/>
      <c r="J162" s="145"/>
      <c r="K162" s="145"/>
      <c r="L162" s="331"/>
    </row>
    <row r="163" spans="1:12" s="147" customFormat="1" ht="18.75" customHeight="1" x14ac:dyDescent="0.2">
      <c r="A163" s="869"/>
      <c r="B163" s="768"/>
      <c r="C163" s="756"/>
      <c r="D163" s="757"/>
      <c r="E163" s="769"/>
      <c r="F163" s="438"/>
      <c r="G163" s="459"/>
      <c r="H163" s="459"/>
      <c r="I163" s="162"/>
      <c r="J163" s="145"/>
      <c r="K163" s="145"/>
      <c r="L163" s="331"/>
    </row>
    <row r="164" spans="1:12" s="147" customFormat="1" ht="18.75" customHeight="1" x14ac:dyDescent="0.2">
      <c r="A164" s="869"/>
      <c r="B164" s="768"/>
      <c r="C164" s="756"/>
      <c r="D164" s="757"/>
      <c r="E164" s="769"/>
      <c r="F164" s="438"/>
      <c r="G164" s="459"/>
      <c r="H164" s="459"/>
      <c r="I164" s="162"/>
      <c r="J164" s="145"/>
      <c r="K164" s="145"/>
      <c r="L164" s="331"/>
    </row>
    <row r="165" spans="1:12" s="147" customFormat="1" ht="18.75" customHeight="1" x14ac:dyDescent="0.2">
      <c r="A165" s="869"/>
      <c r="B165" s="768"/>
      <c r="C165" s="756"/>
      <c r="D165" s="757"/>
      <c r="E165" s="769"/>
      <c r="F165" s="438"/>
      <c r="G165" s="459"/>
      <c r="H165" s="459"/>
      <c r="I165" s="162"/>
      <c r="J165" s="145"/>
      <c r="K165" s="145"/>
      <c r="L165" s="331"/>
    </row>
    <row r="166" spans="1:12" s="147" customFormat="1" ht="18.75" customHeight="1" x14ac:dyDescent="0.2">
      <c r="A166" s="869"/>
      <c r="B166" s="768"/>
      <c r="C166" s="756"/>
      <c r="D166" s="757"/>
      <c r="E166" s="769"/>
      <c r="F166" s="438"/>
      <c r="G166" s="459"/>
      <c r="H166" s="459"/>
      <c r="I166" s="162"/>
      <c r="J166" s="145"/>
      <c r="K166" s="145"/>
      <c r="L166" s="331"/>
    </row>
    <row r="167" spans="1:12" s="147" customFormat="1" ht="18" customHeight="1" x14ac:dyDescent="0.2">
      <c r="A167" s="869"/>
      <c r="B167" s="761"/>
      <c r="C167" s="155"/>
      <c r="D167" s="162"/>
      <c r="E167" s="155"/>
      <c r="F167" s="155"/>
      <c r="H167" s="433"/>
      <c r="I167" s="162"/>
      <c r="J167" s="145"/>
      <c r="K167" s="145"/>
      <c r="L167" s="331"/>
    </row>
  </sheetData>
  <mergeCells count="4">
    <mergeCell ref="B2:E2"/>
    <mergeCell ref="B4:E4"/>
    <mergeCell ref="D11:D12"/>
    <mergeCell ref="B11:C11"/>
  </mergeCells>
  <hyperlinks>
    <hyperlink ref="G2" location="HOME!Print_Area" display="HOME" xr:uid="{AE578B28-EC79-4058-B73B-9CC0DDD9BED8}"/>
    <hyperlink ref="H55" r:id="rId1" xr:uid="{44740B0E-8C37-4244-A317-6DD391C1078D}"/>
    <hyperlink ref="C55" r:id="rId2" xr:uid="{C9D2E8CB-E617-4F45-AB6B-6AF0B8AB9356}"/>
    <hyperlink ref="H60" r:id="rId3" xr:uid="{BE5DC30C-76A5-4F95-AA70-9798CB9CB1DF}"/>
    <hyperlink ref="H59" r:id="rId4" xr:uid="{20FF7449-CC23-43A9-8105-881522C0F469}"/>
    <hyperlink ref="C59" r:id="rId5" xr:uid="{5433F482-88BF-408A-B86E-D378506D1079}"/>
    <hyperlink ref="C60" r:id="rId6" xr:uid="{ED5D9F1C-2ADE-4C95-BDA9-FE1DE3A24722}"/>
    <hyperlink ref="C57" r:id="rId7" xr:uid="{034F1222-ACA6-4064-816A-FD6F9D305C84}"/>
    <hyperlink ref="C56" r:id="rId8" xr:uid="{20A52235-D15F-4F08-893F-47187534BB10}"/>
    <hyperlink ref="C62" r:id="rId9" xr:uid="{2057A2FD-D084-4DB6-87C8-4F0F256F9C0A}"/>
    <hyperlink ref="H58" r:id="rId10" xr:uid="{1C9CCDD7-5885-4DB4-A282-136ABCD98A8C}"/>
    <hyperlink ref="H61" r:id="rId11" xr:uid="{BD075C6A-B1E0-4F65-A6D4-D820484A635F}"/>
    <hyperlink ref="C58" r:id="rId12" xr:uid="{023188D6-869B-4468-BF3C-6189F6C99BB5}"/>
    <hyperlink ref="F55" r:id="rId13" xr:uid="{9A693FFD-CC33-48CD-8BF4-22ECF966D604}"/>
    <hyperlink ref="F60" r:id="rId14" xr:uid="{8EE2D64F-374D-4E75-93A0-B8D256B84F1A}"/>
    <hyperlink ref="F56" r:id="rId15" xr:uid="{A9C80239-6FE5-4D03-B5AD-AB8E3AD753A6}"/>
    <hyperlink ref="F57" r:id="rId16" xr:uid="{378E6BC6-CC8C-4BD9-B431-99A0B043BDC1}"/>
    <hyperlink ref="F58" r:id="rId17" xr:uid="{BBD0786E-3C86-43FE-8676-E49A72613EFA}"/>
    <hyperlink ref="F59" r:id="rId18" xr:uid="{EE859BA7-0F41-4539-8C75-5DBBA8917C16}"/>
    <hyperlink ref="H56" r:id="rId19" xr:uid="{D8880C6C-2C5B-4CCD-9727-2E708A9A499C}"/>
    <hyperlink ref="H57" r:id="rId20" xr:uid="{A1C63E19-6974-451F-AFF6-4F732AB16C1D}"/>
    <hyperlink ref="F61" r:id="rId21" xr:uid="{18693294-BEDC-4E34-A19B-A054631BCCBB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96"/>
  <sheetViews>
    <sheetView showGridLines="0" zoomScale="130" zoomScaleNormal="130" zoomScaleSheetLayoutView="75" workbookViewId="0">
      <selection activeCell="C58" sqref="C58"/>
    </sheetView>
  </sheetViews>
  <sheetFormatPr defaultColWidth="9.140625" defaultRowHeight="14.25" x14ac:dyDescent="0.2"/>
  <cols>
    <col min="1" max="1" width="31.140625" style="875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2.14062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29" t="s">
        <v>116</v>
      </c>
      <c r="C2" s="1129"/>
      <c r="D2" s="1129"/>
      <c r="E2" s="1129"/>
      <c r="F2" s="1129"/>
      <c r="G2" s="966" t="s">
        <v>304</v>
      </c>
      <c r="H2" s="121"/>
    </row>
    <row r="3" spans="1:10" s="14" customFormat="1" ht="20.25" customHeight="1" thickBot="1" x14ac:dyDescent="0.25">
      <c r="A3" s="876"/>
      <c r="B3" s="428"/>
      <c r="C3" s="490"/>
      <c r="D3" s="9"/>
      <c r="E3" s="9"/>
      <c r="F3" s="9"/>
      <c r="G3" s="728"/>
      <c r="H3" s="410"/>
    </row>
    <row r="4" spans="1:10" s="149" customFormat="1" ht="26.25" customHeight="1" thickBot="1" x14ac:dyDescent="0.25">
      <c r="A4" s="875"/>
      <c r="B4" s="1130" t="s">
        <v>96</v>
      </c>
      <c r="C4" s="1131"/>
      <c r="D4" s="1131"/>
      <c r="E4" s="1131"/>
      <c r="F4" s="1132"/>
      <c r="G4" s="147"/>
      <c r="H4" s="215"/>
    </row>
    <row r="5" spans="1:10" s="14" customFormat="1" ht="20.25" customHeight="1" x14ac:dyDescent="0.2">
      <c r="A5" s="876"/>
      <c r="B5" s="428"/>
      <c r="C5" s="490"/>
      <c r="D5" s="9"/>
      <c r="E5" s="9"/>
      <c r="F5" s="9"/>
      <c r="G5" s="728"/>
      <c r="H5" s="410"/>
    </row>
    <row r="6" spans="1:10" s="14" customFormat="1" ht="20.25" customHeight="1" x14ac:dyDescent="0.2">
      <c r="A6" s="876"/>
      <c r="B6" s="428"/>
      <c r="C6" s="490"/>
      <c r="D6" s="9"/>
      <c r="E6" s="9"/>
      <c r="F6" s="9"/>
      <c r="G6" s="728"/>
      <c r="H6" s="410" t="s">
        <v>1985</v>
      </c>
    </row>
    <row r="7" spans="1:10" s="14" customFormat="1" ht="20.25" customHeight="1" x14ac:dyDescent="0.2">
      <c r="A7" s="876"/>
      <c r="B7" s="428"/>
      <c r="C7" s="490"/>
      <c r="D7" s="9"/>
      <c r="E7" s="9"/>
      <c r="F7" s="9"/>
      <c r="G7" s="728"/>
      <c r="H7" s="410"/>
      <c r="I7" s="410"/>
      <c r="J7" s="155"/>
    </row>
    <row r="8" spans="1:10" s="14" customFormat="1" ht="28.15" customHeight="1" x14ac:dyDescent="0.2">
      <c r="A8" s="811"/>
      <c r="B8" s="1135" t="s">
        <v>96</v>
      </c>
      <c r="C8" s="1136"/>
      <c r="D8" s="1137" t="s">
        <v>306</v>
      </c>
      <c r="E8" s="950" t="s">
        <v>141</v>
      </c>
      <c r="H8" s="887"/>
    </row>
    <row r="9" spans="1:10" s="14" customFormat="1" ht="28.15" customHeight="1" x14ac:dyDescent="0.2">
      <c r="A9" s="811"/>
      <c r="B9" s="953" t="s">
        <v>310</v>
      </c>
      <c r="C9" s="953" t="s">
        <v>311</v>
      </c>
      <c r="D9" s="1138"/>
      <c r="E9" s="959" t="s">
        <v>159</v>
      </c>
      <c r="G9" s="1067" t="s">
        <v>312</v>
      </c>
      <c r="H9" s="995" t="s">
        <v>313</v>
      </c>
    </row>
    <row r="10" spans="1:10" s="14" customFormat="1" ht="27" hidden="1" customHeight="1" x14ac:dyDescent="0.2">
      <c r="A10" s="811"/>
      <c r="B10" s="972" t="s">
        <v>1532</v>
      </c>
      <c r="C10" s="965" t="s">
        <v>1988</v>
      </c>
      <c r="D10" s="963">
        <v>45389</v>
      </c>
      <c r="E10" s="807">
        <f t="shared" ref="E10:E15" si="0">D10+7</f>
        <v>45396</v>
      </c>
      <c r="F10" s="763"/>
      <c r="G10" s="763" t="e">
        <f>#REF!+7</f>
        <v>#REF!</v>
      </c>
    </row>
    <row r="11" spans="1:10" s="14" customFormat="1" ht="27" hidden="1" customHeight="1" x14ac:dyDescent="0.2">
      <c r="A11" s="847" t="s">
        <v>1509</v>
      </c>
      <c r="B11" s="886" t="s">
        <v>368</v>
      </c>
      <c r="C11" s="948" t="s">
        <v>1989</v>
      </c>
      <c r="D11" s="859">
        <v>45394</v>
      </c>
      <c r="E11" s="859">
        <f t="shared" si="0"/>
        <v>45401</v>
      </c>
      <c r="F11" s="763"/>
      <c r="G11" s="763" t="e">
        <f t="shared" ref="G11:G49" si="1">G10+7</f>
        <v>#REF!</v>
      </c>
    </row>
    <row r="12" spans="1:10" s="14" customFormat="1" ht="27" hidden="1" customHeight="1" x14ac:dyDescent="0.2">
      <c r="A12" s="847" t="s">
        <v>1621</v>
      </c>
      <c r="B12" s="972" t="s">
        <v>1509</v>
      </c>
      <c r="C12" s="965" t="s">
        <v>1990</v>
      </c>
      <c r="D12" s="963">
        <v>45400</v>
      </c>
      <c r="E12" s="807">
        <f t="shared" si="0"/>
        <v>45407</v>
      </c>
      <c r="F12" s="763"/>
      <c r="G12" s="763" t="e">
        <f t="shared" si="1"/>
        <v>#REF!</v>
      </c>
    </row>
    <row r="13" spans="1:10" s="14" customFormat="1" ht="27" hidden="1" customHeight="1" x14ac:dyDescent="0.2">
      <c r="A13" s="880" t="s">
        <v>1686</v>
      </c>
      <c r="B13" s="972" t="s">
        <v>1621</v>
      </c>
      <c r="C13" s="965" t="s">
        <v>1991</v>
      </c>
      <c r="D13" s="963">
        <v>45405</v>
      </c>
      <c r="E13" s="807">
        <f t="shared" si="0"/>
        <v>45412</v>
      </c>
      <c r="F13" s="763"/>
      <c r="G13" s="763" t="e">
        <f t="shared" si="1"/>
        <v>#REF!</v>
      </c>
    </row>
    <row r="14" spans="1:10" s="14" customFormat="1" ht="27" hidden="1" customHeight="1" x14ac:dyDescent="0.2">
      <c r="A14" s="880" t="s">
        <v>1992</v>
      </c>
      <c r="B14" s="972" t="s">
        <v>1686</v>
      </c>
      <c r="C14" s="965" t="s">
        <v>1993</v>
      </c>
      <c r="D14" s="963">
        <v>45413</v>
      </c>
      <c r="E14" s="807">
        <f t="shared" si="0"/>
        <v>45420</v>
      </c>
      <c r="F14" s="763"/>
      <c r="G14" s="763" t="e">
        <f t="shared" si="1"/>
        <v>#REF!</v>
      </c>
    </row>
    <row r="15" spans="1:10" s="14" customFormat="1" ht="20.100000000000001" hidden="1" customHeight="1" x14ac:dyDescent="0.2">
      <c r="A15" s="880" t="s">
        <v>1532</v>
      </c>
      <c r="B15" s="972" t="s">
        <v>1992</v>
      </c>
      <c r="C15" s="965" t="s">
        <v>1994</v>
      </c>
      <c r="D15" s="963">
        <v>45421</v>
      </c>
      <c r="E15" s="807">
        <f t="shared" si="0"/>
        <v>45428</v>
      </c>
      <c r="F15" s="763"/>
      <c r="G15" s="763" t="e">
        <f t="shared" si="1"/>
        <v>#REF!</v>
      </c>
    </row>
    <row r="16" spans="1:10" s="14" customFormat="1" ht="20.100000000000001" hidden="1" customHeight="1" x14ac:dyDescent="0.2">
      <c r="A16" s="880" t="s">
        <v>1995</v>
      </c>
      <c r="B16" s="965" t="s">
        <v>1532</v>
      </c>
      <c r="C16" s="965" t="s">
        <v>1996</v>
      </c>
      <c r="D16" s="963">
        <v>45434</v>
      </c>
      <c r="E16" s="807">
        <v>45433</v>
      </c>
      <c r="F16" s="763"/>
      <c r="G16" s="763" t="e">
        <f t="shared" si="1"/>
        <v>#REF!</v>
      </c>
    </row>
    <row r="17" spans="1:10" s="14" customFormat="1" ht="20.100000000000001" hidden="1" customHeight="1" x14ac:dyDescent="0.2">
      <c r="A17" s="847" t="s">
        <v>1997</v>
      </c>
      <c r="B17" s="965" t="s">
        <v>1998</v>
      </c>
      <c r="C17" s="965" t="s">
        <v>1999</v>
      </c>
      <c r="D17" s="963">
        <v>45443</v>
      </c>
      <c r="E17" s="807">
        <f>D17+7</f>
        <v>45450</v>
      </c>
      <c r="F17" s="763"/>
      <c r="G17" s="763" t="e">
        <f t="shared" si="1"/>
        <v>#REF!</v>
      </c>
    </row>
    <row r="18" spans="1:10" s="14" customFormat="1" ht="20.100000000000001" hidden="1" customHeight="1" x14ac:dyDescent="0.2">
      <c r="A18" s="847" t="s">
        <v>2000</v>
      </c>
      <c r="B18" s="965" t="s">
        <v>1621</v>
      </c>
      <c r="C18" s="965" t="s">
        <v>2001</v>
      </c>
      <c r="D18" s="963">
        <v>45453</v>
      </c>
      <c r="E18" s="807">
        <f>D18+7</f>
        <v>45460</v>
      </c>
      <c r="F18" s="763"/>
      <c r="G18" s="763" t="e">
        <f t="shared" si="1"/>
        <v>#REF!</v>
      </c>
    </row>
    <row r="19" spans="1:10" s="14" customFormat="1" ht="20.100000000000001" hidden="1" customHeight="1" x14ac:dyDescent="0.2">
      <c r="A19" s="880" t="s">
        <v>1686</v>
      </c>
      <c r="B19" s="886" t="s">
        <v>368</v>
      </c>
      <c r="C19" s="965" t="s">
        <v>2002</v>
      </c>
      <c r="D19" s="859">
        <v>45443</v>
      </c>
      <c r="E19" s="859">
        <f>D19+7</f>
        <v>45450</v>
      </c>
      <c r="F19" s="763"/>
      <c r="G19" s="763" t="e">
        <f t="shared" si="1"/>
        <v>#REF!</v>
      </c>
    </row>
    <row r="20" spans="1:10" s="14" customFormat="1" ht="20.100000000000001" hidden="1" customHeight="1" x14ac:dyDescent="0.2">
      <c r="A20" s="880" t="s">
        <v>2003</v>
      </c>
      <c r="B20" s="965" t="s">
        <v>1686</v>
      </c>
      <c r="C20" s="965" t="s">
        <v>2004</v>
      </c>
      <c r="D20" s="963">
        <v>45458</v>
      </c>
      <c r="E20" s="807">
        <f>D20+7</f>
        <v>45465</v>
      </c>
      <c r="F20" s="763"/>
      <c r="G20" s="763" t="e">
        <f t="shared" si="1"/>
        <v>#REF!</v>
      </c>
    </row>
    <row r="21" spans="1:10" s="14" customFormat="1" ht="20.100000000000001" hidden="1" customHeight="1" x14ac:dyDescent="0.2">
      <c r="A21" s="880" t="s">
        <v>2005</v>
      </c>
      <c r="B21" s="965" t="s">
        <v>2006</v>
      </c>
      <c r="C21" s="965" t="s">
        <v>2007</v>
      </c>
      <c r="D21" s="963">
        <v>45468</v>
      </c>
      <c r="E21" s="807">
        <v>45469</v>
      </c>
      <c r="F21" s="763"/>
      <c r="G21" s="763" t="e">
        <f t="shared" si="1"/>
        <v>#REF!</v>
      </c>
    </row>
    <row r="22" spans="1:10" s="14" customFormat="1" ht="20.100000000000001" hidden="1" customHeight="1" x14ac:dyDescent="0.2">
      <c r="A22" s="847" t="s">
        <v>1995</v>
      </c>
      <c r="B22" s="965" t="s">
        <v>1532</v>
      </c>
      <c r="C22" s="965" t="s">
        <v>2008</v>
      </c>
      <c r="D22" s="963">
        <v>45476</v>
      </c>
      <c r="E22" s="807">
        <f>D22+7</f>
        <v>45483</v>
      </c>
      <c r="F22" s="763"/>
      <c r="G22" s="763" t="e">
        <f t="shared" si="1"/>
        <v>#REF!</v>
      </c>
    </row>
    <row r="23" spans="1:10" s="14" customFormat="1" ht="20.100000000000001" hidden="1" customHeight="1" x14ac:dyDescent="0.2">
      <c r="A23" s="880" t="s">
        <v>2009</v>
      </c>
      <c r="B23" s="965" t="s">
        <v>1998</v>
      </c>
      <c r="C23" s="965" t="s">
        <v>2010</v>
      </c>
      <c r="D23" s="886" t="s">
        <v>344</v>
      </c>
      <c r="E23" s="805">
        <v>45473</v>
      </c>
      <c r="F23" s="763"/>
      <c r="G23" s="763" t="e">
        <f t="shared" si="1"/>
        <v>#REF!</v>
      </c>
    </row>
    <row r="24" spans="1:10" s="14" customFormat="1" ht="20.100000000000001" hidden="1" customHeight="1" x14ac:dyDescent="0.2">
      <c r="A24" s="880" t="s">
        <v>2011</v>
      </c>
      <c r="B24" s="965" t="s">
        <v>1621</v>
      </c>
      <c r="C24" s="965" t="s">
        <v>2012</v>
      </c>
      <c r="D24" s="886" t="s">
        <v>344</v>
      </c>
      <c r="E24" s="859">
        <v>45488</v>
      </c>
      <c r="F24" s="763"/>
      <c r="G24" s="763" t="e">
        <f t="shared" si="1"/>
        <v>#REF!</v>
      </c>
    </row>
    <row r="25" spans="1:10" s="14" customFormat="1" ht="20.100000000000001" hidden="1" customHeight="1" x14ac:dyDescent="0.2">
      <c r="A25" s="847" t="s">
        <v>2013</v>
      </c>
      <c r="B25" s="965" t="s">
        <v>1686</v>
      </c>
      <c r="C25" s="965" t="s">
        <v>2014</v>
      </c>
      <c r="D25" s="963">
        <v>45500</v>
      </c>
      <c r="E25" s="807">
        <v>45497</v>
      </c>
      <c r="F25" s="763"/>
      <c r="G25" s="763" t="e">
        <f t="shared" si="1"/>
        <v>#REF!</v>
      </c>
    </row>
    <row r="26" spans="1:10" s="14" customFormat="1" ht="20.100000000000001" hidden="1" customHeight="1" x14ac:dyDescent="0.2">
      <c r="A26" s="847" t="s">
        <v>2013</v>
      </c>
      <c r="B26" s="965" t="s">
        <v>2006</v>
      </c>
      <c r="C26" s="965" t="s">
        <v>2015</v>
      </c>
      <c r="D26" s="886" t="s">
        <v>344</v>
      </c>
      <c r="E26" s="804" t="s">
        <v>344</v>
      </c>
      <c r="F26" s="763"/>
      <c r="G26" s="763" t="e">
        <f t="shared" si="1"/>
        <v>#REF!</v>
      </c>
    </row>
    <row r="27" spans="1:10" s="14" customFormat="1" ht="20.100000000000001" hidden="1" customHeight="1" x14ac:dyDescent="0.2">
      <c r="A27" s="847" t="s">
        <v>2013</v>
      </c>
      <c r="B27" s="965" t="s">
        <v>1532</v>
      </c>
      <c r="C27" s="965" t="s">
        <v>2016</v>
      </c>
      <c r="D27" s="963">
        <v>45514</v>
      </c>
      <c r="E27" s="807">
        <f t="shared" ref="E27:E32" si="2">D27+7</f>
        <v>45521</v>
      </c>
      <c r="F27" s="763"/>
      <c r="G27" s="763" t="e">
        <f t="shared" si="1"/>
        <v>#REF!</v>
      </c>
    </row>
    <row r="28" spans="1:10" s="14" customFormat="1" ht="20.100000000000001" hidden="1" customHeight="1" x14ac:dyDescent="0.2">
      <c r="A28" s="847" t="s">
        <v>2013</v>
      </c>
      <c r="B28" s="965" t="s">
        <v>1998</v>
      </c>
      <c r="C28" s="965" t="s">
        <v>2017</v>
      </c>
      <c r="D28" s="963">
        <v>45523</v>
      </c>
      <c r="E28" s="807">
        <f t="shared" si="2"/>
        <v>45530</v>
      </c>
      <c r="F28" s="763"/>
      <c r="G28" s="763" t="e">
        <f t="shared" si="1"/>
        <v>#REF!</v>
      </c>
    </row>
    <row r="29" spans="1:10" s="14" customFormat="1" ht="20.100000000000001" hidden="1" customHeight="1" x14ac:dyDescent="0.2">
      <c r="A29" s="847" t="s">
        <v>2013</v>
      </c>
      <c r="B29" s="965" t="s">
        <v>1621</v>
      </c>
      <c r="C29" s="965" t="s">
        <v>2018</v>
      </c>
      <c r="D29" s="963">
        <v>45523</v>
      </c>
      <c r="E29" s="807">
        <f t="shared" si="2"/>
        <v>45530</v>
      </c>
      <c r="F29" s="763"/>
      <c r="G29" s="763" t="e">
        <f t="shared" si="1"/>
        <v>#REF!</v>
      </c>
    </row>
    <row r="30" spans="1:10" s="14" customFormat="1" ht="20.100000000000001" hidden="1" customHeight="1" x14ac:dyDescent="0.2">
      <c r="A30" s="880" t="s">
        <v>1686</v>
      </c>
      <c r="B30" s="965" t="s">
        <v>1678</v>
      </c>
      <c r="C30" s="965" t="s">
        <v>2019</v>
      </c>
      <c r="D30" s="886" t="s">
        <v>344</v>
      </c>
      <c r="E30" s="859" t="e">
        <f t="shared" si="2"/>
        <v>#VALUE!</v>
      </c>
      <c r="F30" s="763"/>
      <c r="G30" s="763" t="e">
        <f t="shared" si="1"/>
        <v>#REF!</v>
      </c>
    </row>
    <row r="31" spans="1:10" s="14" customFormat="1" ht="20.100000000000001" hidden="1" customHeight="1" x14ac:dyDescent="0.2">
      <c r="A31" s="880" t="s">
        <v>2013</v>
      </c>
      <c r="B31" s="965" t="s">
        <v>2006</v>
      </c>
      <c r="C31" s="965" t="s">
        <v>2020</v>
      </c>
      <c r="D31" s="963">
        <v>45533</v>
      </c>
      <c r="E31" s="807">
        <f t="shared" si="2"/>
        <v>45540</v>
      </c>
      <c r="F31" s="763"/>
      <c r="G31" s="763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80"/>
      <c r="B32" s="965" t="s">
        <v>1532</v>
      </c>
      <c r="C32" s="965" t="s">
        <v>2021</v>
      </c>
      <c r="D32" s="963">
        <v>45538</v>
      </c>
      <c r="E32" s="807">
        <f t="shared" si="2"/>
        <v>45545</v>
      </c>
      <c r="G32" s="763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80" t="s">
        <v>2013</v>
      </c>
      <c r="B33" s="965" t="s">
        <v>1998</v>
      </c>
      <c r="C33" s="965" t="s">
        <v>2022</v>
      </c>
      <c r="D33" s="965">
        <v>45559</v>
      </c>
      <c r="E33" s="807">
        <v>45555</v>
      </c>
      <c r="G33" s="763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7" t="s">
        <v>1621</v>
      </c>
      <c r="B34" s="1042" t="s">
        <v>368</v>
      </c>
      <c r="C34" s="965" t="s">
        <v>2023</v>
      </c>
      <c r="D34" s="859">
        <v>45551</v>
      </c>
      <c r="E34" s="859">
        <f>D34+7</f>
        <v>45558</v>
      </c>
      <c r="G34" s="763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80" t="s">
        <v>2024</v>
      </c>
      <c r="B35" s="965" t="s">
        <v>2006</v>
      </c>
      <c r="C35" s="965" t="s">
        <v>2025</v>
      </c>
      <c r="D35" s="963">
        <v>45559</v>
      </c>
      <c r="E35" s="807">
        <f>D35+7</f>
        <v>45566</v>
      </c>
      <c r="G35" s="763">
        <v>45558</v>
      </c>
      <c r="H35" s="410"/>
      <c r="J35" s="155"/>
    </row>
    <row r="36" spans="1:10" s="14" customFormat="1" ht="20.100000000000001" hidden="1" customHeight="1" x14ac:dyDescent="0.2">
      <c r="A36" s="880"/>
      <c r="B36" s="965" t="s">
        <v>1621</v>
      </c>
      <c r="C36" s="965" t="s">
        <v>2026</v>
      </c>
      <c r="D36" s="963">
        <v>45580</v>
      </c>
      <c r="E36" s="807">
        <v>45609</v>
      </c>
      <c r="G36" s="763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80" t="s">
        <v>1532</v>
      </c>
      <c r="B37" s="965" t="s">
        <v>2027</v>
      </c>
      <c r="C37" s="965" t="s">
        <v>2028</v>
      </c>
      <c r="D37" s="886" t="s">
        <v>344</v>
      </c>
      <c r="E37" s="859" t="e">
        <f t="shared" ref="E37:E42" si="3">D37+7</f>
        <v>#VALUE!</v>
      </c>
      <c r="G37" s="763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80" t="s">
        <v>2029</v>
      </c>
      <c r="B38" s="965" t="s">
        <v>586</v>
      </c>
      <c r="C38" s="965" t="s">
        <v>2030</v>
      </c>
      <c r="D38" s="965">
        <v>45586</v>
      </c>
      <c r="E38" s="807">
        <f t="shared" si="3"/>
        <v>45593</v>
      </c>
      <c r="G38" s="763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7" t="s">
        <v>2031</v>
      </c>
      <c r="B39" s="965" t="s">
        <v>588</v>
      </c>
      <c r="C39" s="965" t="s">
        <v>2032</v>
      </c>
      <c r="D39" s="963">
        <v>45592</v>
      </c>
      <c r="E39" s="807">
        <f t="shared" si="3"/>
        <v>45599</v>
      </c>
      <c r="G39" s="763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7" t="s">
        <v>1998</v>
      </c>
      <c r="B40" s="965" t="s">
        <v>2033</v>
      </c>
      <c r="C40" s="965" t="s">
        <v>2034</v>
      </c>
      <c r="D40" s="963">
        <v>45592</v>
      </c>
      <c r="E40" s="807">
        <f t="shared" si="3"/>
        <v>45599</v>
      </c>
      <c r="G40" s="763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80"/>
      <c r="B41" s="965" t="s">
        <v>2006</v>
      </c>
      <c r="C41" s="965" t="s">
        <v>2035</v>
      </c>
      <c r="D41" s="963">
        <v>45602</v>
      </c>
      <c r="E41" s="807">
        <f t="shared" si="3"/>
        <v>45609</v>
      </c>
      <c r="G41" s="763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80" t="s">
        <v>2033</v>
      </c>
      <c r="B42" s="1042" t="s">
        <v>368</v>
      </c>
      <c r="C42" s="965" t="s">
        <v>2036</v>
      </c>
      <c r="D42" s="859">
        <v>45606</v>
      </c>
      <c r="E42" s="859">
        <f t="shared" si="3"/>
        <v>45613</v>
      </c>
      <c r="G42" s="763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80" t="s">
        <v>2013</v>
      </c>
      <c r="B43" s="965" t="s">
        <v>2027</v>
      </c>
      <c r="C43" s="965" t="s">
        <v>2037</v>
      </c>
      <c r="D43" s="963">
        <v>45620</v>
      </c>
      <c r="E43" s="807">
        <v>45624</v>
      </c>
      <c r="G43" s="763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80" t="s">
        <v>2038</v>
      </c>
      <c r="B44" s="965" t="s">
        <v>586</v>
      </c>
      <c r="C44" s="965" t="s">
        <v>2039</v>
      </c>
      <c r="D44" s="965">
        <v>45634</v>
      </c>
      <c r="E44" s="807">
        <v>45636</v>
      </c>
      <c r="G44" s="763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80"/>
      <c r="B45" s="965" t="s">
        <v>588</v>
      </c>
      <c r="C45" s="965" t="s">
        <v>2040</v>
      </c>
      <c r="D45" s="963">
        <v>45637</v>
      </c>
      <c r="E45" s="807">
        <f t="shared" ref="E45:E49" si="4">D45+2</f>
        <v>45639</v>
      </c>
      <c r="G45" s="763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80"/>
      <c r="B46" s="965" t="s">
        <v>2041</v>
      </c>
      <c r="C46" s="965" t="s">
        <v>2042</v>
      </c>
      <c r="D46" s="963">
        <v>45644</v>
      </c>
      <c r="E46" s="807">
        <f t="shared" si="4"/>
        <v>45646</v>
      </c>
      <c r="G46" s="763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80"/>
      <c r="B47" s="965" t="s">
        <v>2006</v>
      </c>
      <c r="C47" s="965" t="s">
        <v>2043</v>
      </c>
      <c r="D47" s="965">
        <v>45648</v>
      </c>
      <c r="E47" s="807">
        <f t="shared" si="4"/>
        <v>45650</v>
      </c>
      <c r="G47" s="763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80" t="s">
        <v>2044</v>
      </c>
      <c r="B48" s="965" t="s">
        <v>2027</v>
      </c>
      <c r="C48" s="965" t="s">
        <v>2045</v>
      </c>
      <c r="D48" s="965">
        <v>45654</v>
      </c>
      <c r="E48" s="807">
        <f t="shared" si="4"/>
        <v>45656</v>
      </c>
      <c r="G48" s="763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80" t="s">
        <v>2027</v>
      </c>
      <c r="B49" s="965" t="s">
        <v>1621</v>
      </c>
      <c r="C49" s="965" t="s">
        <v>2046</v>
      </c>
      <c r="D49" s="965">
        <v>45293</v>
      </c>
      <c r="E49" s="807">
        <f t="shared" si="4"/>
        <v>45295</v>
      </c>
      <c r="G49" s="763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80"/>
      <c r="B50" s="965" t="s">
        <v>2104</v>
      </c>
      <c r="C50" s="965" t="s">
        <v>2690</v>
      </c>
      <c r="D50" s="965">
        <v>45655</v>
      </c>
      <c r="E50" s="807">
        <f>D50+3</f>
        <v>45658</v>
      </c>
      <c r="G50" s="763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80"/>
      <c r="B51" s="965" t="s">
        <v>2104</v>
      </c>
      <c r="C51" s="965" t="s">
        <v>2691</v>
      </c>
      <c r="D51" s="886" t="s">
        <v>344</v>
      </c>
      <c r="E51" s="807">
        <v>45665</v>
      </c>
      <c r="G51" s="763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80"/>
      <c r="B52" s="965" t="s">
        <v>2104</v>
      </c>
      <c r="C52" s="965" t="s">
        <v>2692</v>
      </c>
      <c r="D52" s="963">
        <v>45669</v>
      </c>
      <c r="E52" s="807">
        <f t="shared" ref="E52:E55" si="6">D52+3</f>
        <v>45672</v>
      </c>
      <c r="G52" s="763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80"/>
      <c r="B53" s="965" t="s">
        <v>2104</v>
      </c>
      <c r="C53" s="965" t="s">
        <v>2693</v>
      </c>
      <c r="D53" s="965">
        <v>45310</v>
      </c>
      <c r="E53" s="807">
        <f t="shared" si="6"/>
        <v>45313</v>
      </c>
      <c r="G53" s="763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80"/>
      <c r="B54" s="965" t="s">
        <v>2104</v>
      </c>
      <c r="C54" s="965" t="s">
        <v>2694</v>
      </c>
      <c r="D54" s="965">
        <v>45317</v>
      </c>
      <c r="E54" s="807">
        <f t="shared" si="6"/>
        <v>45320</v>
      </c>
      <c r="G54" s="763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80"/>
      <c r="B55" s="965" t="s">
        <v>2104</v>
      </c>
      <c r="C55" s="965" t="s">
        <v>2695</v>
      </c>
      <c r="D55" s="963">
        <v>45692</v>
      </c>
      <c r="E55" s="807">
        <f t="shared" si="6"/>
        <v>45695</v>
      </c>
      <c r="G55" s="763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80"/>
      <c r="B56" s="965" t="s">
        <v>2104</v>
      </c>
      <c r="C56" s="965" t="s">
        <v>2696</v>
      </c>
      <c r="D56" s="963">
        <v>45702</v>
      </c>
      <c r="E56" s="886" t="s">
        <v>344</v>
      </c>
      <c r="G56" s="763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80"/>
      <c r="B57" s="965" t="s">
        <v>2104</v>
      </c>
      <c r="C57" s="965" t="s">
        <v>2697</v>
      </c>
      <c r="D57" s="886" t="s">
        <v>344</v>
      </c>
      <c r="E57" s="807">
        <v>45707</v>
      </c>
      <c r="G57" s="763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customHeight="1" x14ac:dyDescent="0.2">
      <c r="A58" s="880"/>
      <c r="B58" s="965" t="s">
        <v>2104</v>
      </c>
      <c r="C58" s="965" t="s">
        <v>4338</v>
      </c>
      <c r="D58" s="965">
        <v>45716</v>
      </c>
      <c r="E58" s="807">
        <f t="shared" ref="E58:E60" si="9">D58+3</f>
        <v>45719</v>
      </c>
      <c r="G58" s="763">
        <f t="shared" si="7"/>
        <v>45712</v>
      </c>
      <c r="H58" s="332">
        <f t="shared" si="8"/>
        <v>9</v>
      </c>
      <c r="J58" s="155"/>
    </row>
    <row r="59" spans="1:10" s="14" customFormat="1" ht="20.100000000000001" customHeight="1" x14ac:dyDescent="0.2">
      <c r="A59" s="880"/>
      <c r="B59" s="965" t="s">
        <v>2104</v>
      </c>
      <c r="C59" s="965" t="s">
        <v>4339</v>
      </c>
      <c r="D59" s="963">
        <v>45718</v>
      </c>
      <c r="E59" s="807">
        <f t="shared" si="9"/>
        <v>45721</v>
      </c>
      <c r="G59" s="763">
        <f t="shared" si="7"/>
        <v>45719</v>
      </c>
      <c r="H59" s="332">
        <f t="shared" si="8"/>
        <v>10</v>
      </c>
      <c r="J59" s="155"/>
    </row>
    <row r="60" spans="1:10" s="14" customFormat="1" ht="20.100000000000001" customHeight="1" x14ac:dyDescent="0.2">
      <c r="A60" s="880"/>
      <c r="B60" s="965" t="s">
        <v>2104</v>
      </c>
      <c r="C60" s="965" t="s">
        <v>4340</v>
      </c>
      <c r="D60" s="963">
        <v>45725</v>
      </c>
      <c r="E60" s="807">
        <f t="shared" si="9"/>
        <v>45728</v>
      </c>
      <c r="G60" s="763">
        <f t="shared" si="7"/>
        <v>45726</v>
      </c>
      <c r="H60" s="332">
        <f t="shared" si="8"/>
        <v>11</v>
      </c>
      <c r="J60" s="155"/>
    </row>
    <row r="61" spans="1:10" s="14" customFormat="1" ht="20.100000000000001" customHeight="1" x14ac:dyDescent="0.2">
      <c r="A61" s="880"/>
      <c r="B61" s="965" t="s">
        <v>2104</v>
      </c>
      <c r="C61" s="965" t="s">
        <v>4341</v>
      </c>
      <c r="D61" s="963">
        <v>45732</v>
      </c>
      <c r="E61" s="807">
        <f t="shared" ref="E61" si="10">D61+3</f>
        <v>45735</v>
      </c>
      <c r="G61" s="763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customHeight="1" x14ac:dyDescent="0.2">
      <c r="A62" s="880"/>
      <c r="B62" s="965" t="s">
        <v>2104</v>
      </c>
      <c r="C62" s="965" t="s">
        <v>4403</v>
      </c>
      <c r="D62" s="963">
        <v>45739</v>
      </c>
      <c r="E62" s="807">
        <f t="shared" ref="E62" si="12">D62+3</f>
        <v>45742</v>
      </c>
      <c r="G62" s="763">
        <f t="shared" si="7"/>
        <v>45740</v>
      </c>
      <c r="H62" s="332">
        <f t="shared" ref="H62" si="13">WEEKNUM(G62)</f>
        <v>13</v>
      </c>
      <c r="J62" s="155"/>
    </row>
    <row r="63" spans="1:10" s="14" customFormat="1" ht="20.100000000000001" customHeight="1" x14ac:dyDescent="0.2">
      <c r="A63" s="880"/>
      <c r="B63" s="965" t="s">
        <v>2104</v>
      </c>
      <c r="C63" s="965" t="s">
        <v>4404</v>
      </c>
      <c r="D63" s="963">
        <v>45746</v>
      </c>
      <c r="E63" s="807">
        <f t="shared" ref="E63" si="14">D63+3</f>
        <v>45749</v>
      </c>
      <c r="G63" s="763">
        <f t="shared" si="7"/>
        <v>45747</v>
      </c>
      <c r="H63" s="332">
        <f t="shared" ref="H63" si="15">WEEKNUM(G63)</f>
        <v>14</v>
      </c>
      <c r="J63" s="155"/>
    </row>
    <row r="64" spans="1:10" s="14" customFormat="1" ht="20.100000000000001" customHeight="1" x14ac:dyDescent="0.2">
      <c r="A64" s="811"/>
      <c r="B64" s="769"/>
      <c r="C64" s="769"/>
      <c r="D64" s="769"/>
      <c r="E64" s="806"/>
      <c r="F64" s="806"/>
      <c r="G64" s="806"/>
      <c r="H64" s="806"/>
      <c r="I64" s="193"/>
      <c r="J64" s="769"/>
    </row>
    <row r="65" spans="1:10" s="14" customFormat="1" ht="15.75" x14ac:dyDescent="0.2">
      <c r="A65" s="876"/>
      <c r="B65" s="681" t="s">
        <v>1304</v>
      </c>
      <c r="C65" s="682"/>
      <c r="D65" s="682"/>
      <c r="E65" s="682"/>
      <c r="F65" s="682"/>
      <c r="G65" s="682"/>
      <c r="H65" s="410"/>
      <c r="I65" s="410"/>
      <c r="J65" s="155"/>
    </row>
    <row r="69" spans="1:10" ht="15" thickBot="1" x14ac:dyDescent="0.25"/>
    <row r="70" spans="1:10" s="147" customFormat="1" ht="20.100000000000001" customHeight="1" x14ac:dyDescent="0.2">
      <c r="B70" s="776"/>
      <c r="C70" s="777"/>
      <c r="D70" s="778"/>
      <c r="E70" s="779"/>
      <c r="F70" s="780"/>
      <c r="G70" s="782"/>
    </row>
    <row r="71" spans="1:10" s="147" customFormat="1" ht="20.100000000000001" customHeight="1" x14ac:dyDescent="0.2">
      <c r="B71" s="783" t="s">
        <v>447</v>
      </c>
      <c r="C71" s="145"/>
      <c r="D71" s="147" t="s">
        <v>448</v>
      </c>
      <c r="G71" s="784"/>
    </row>
    <row r="72" spans="1:10" s="147" customFormat="1" ht="20.100000000000001" customHeight="1" x14ac:dyDescent="0.2">
      <c r="B72" s="785" t="s">
        <v>450</v>
      </c>
      <c r="C72" s="786" t="s">
        <v>451</v>
      </c>
      <c r="D72" s="133" t="s">
        <v>452</v>
      </c>
      <c r="F72" s="786" t="s">
        <v>453</v>
      </c>
      <c r="G72" s="787" t="s">
        <v>455</v>
      </c>
    </row>
    <row r="73" spans="1:10" s="147" customFormat="1" ht="20.100000000000001" customHeight="1" x14ac:dyDescent="0.2">
      <c r="B73" s="785" t="s">
        <v>456</v>
      </c>
      <c r="C73" s="786" t="s">
        <v>457</v>
      </c>
      <c r="D73" s="133" t="s">
        <v>458</v>
      </c>
      <c r="E73" s="148" t="s">
        <v>459</v>
      </c>
      <c r="F73" s="790" t="s">
        <v>460</v>
      </c>
      <c r="G73" s="787" t="s">
        <v>462</v>
      </c>
    </row>
    <row r="74" spans="1:10" s="147" customFormat="1" ht="20.100000000000001" customHeight="1" x14ac:dyDescent="0.2">
      <c r="B74" s="788" t="s">
        <v>463</v>
      </c>
      <c r="C74" s="789" t="s">
        <v>464</v>
      </c>
      <c r="D74" s="133" t="s">
        <v>465</v>
      </c>
      <c r="E74" s="148" t="s">
        <v>466</v>
      </c>
      <c r="F74" s="790" t="s">
        <v>467</v>
      </c>
      <c r="G74" s="791" t="s">
        <v>469</v>
      </c>
    </row>
    <row r="75" spans="1:10" s="147" customFormat="1" ht="20.100000000000001" customHeight="1" x14ac:dyDescent="0.2">
      <c r="B75" s="788" t="s">
        <v>470</v>
      </c>
      <c r="C75" s="789" t="s">
        <v>471</v>
      </c>
      <c r="D75" s="133" t="s">
        <v>472</v>
      </c>
      <c r="E75" s="148" t="s">
        <v>473</v>
      </c>
      <c r="F75" s="790" t="s">
        <v>474</v>
      </c>
      <c r="G75" s="791" t="s">
        <v>476</v>
      </c>
    </row>
    <row r="76" spans="1:10" s="147" customFormat="1" ht="20.100000000000001" customHeight="1" x14ac:dyDescent="0.2">
      <c r="B76" s="788" t="s">
        <v>477</v>
      </c>
      <c r="C76" s="789" t="s">
        <v>478</v>
      </c>
      <c r="D76" s="133" t="s">
        <v>479</v>
      </c>
      <c r="E76" s="148" t="s">
        <v>480</v>
      </c>
      <c r="F76" s="790" t="s">
        <v>481</v>
      </c>
      <c r="G76" s="791" t="s">
        <v>483</v>
      </c>
    </row>
    <row r="77" spans="1:10" s="147" customFormat="1" ht="20.100000000000001" customHeight="1" x14ac:dyDescent="0.2">
      <c r="B77" s="788" t="s">
        <v>484</v>
      </c>
      <c r="C77" s="789" t="s">
        <v>485</v>
      </c>
      <c r="D77" s="133" t="s">
        <v>486</v>
      </c>
      <c r="E77" s="148" t="s">
        <v>487</v>
      </c>
      <c r="F77" s="790" t="s">
        <v>488</v>
      </c>
      <c r="G77" s="791" t="s">
        <v>490</v>
      </c>
    </row>
    <row r="78" spans="1:10" s="147" customFormat="1" ht="20.100000000000001" customHeight="1" x14ac:dyDescent="0.2">
      <c r="B78" s="788" t="s">
        <v>491</v>
      </c>
      <c r="C78" s="789" t="s">
        <v>492</v>
      </c>
      <c r="D78" s="133" t="s">
        <v>493</v>
      </c>
      <c r="E78" s="148" t="s">
        <v>494</v>
      </c>
      <c r="F78" s="744" t="s">
        <v>495</v>
      </c>
      <c r="G78" s="792" t="s">
        <v>497</v>
      </c>
    </row>
    <row r="79" spans="1:10" ht="20.100000000000001" customHeight="1" x14ac:dyDescent="0.2">
      <c r="B79" s="788" t="s">
        <v>498</v>
      </c>
      <c r="C79" s="789" t="s">
        <v>499</v>
      </c>
      <c r="D79" s="133"/>
      <c r="E79" s="145"/>
      <c r="F79" s="591"/>
      <c r="G79" s="793"/>
    </row>
    <row r="80" spans="1:10" ht="20.100000000000001" customHeight="1" thickBot="1" x14ac:dyDescent="0.25">
      <c r="B80" s="794"/>
      <c r="C80" s="795"/>
      <c r="D80" s="795"/>
      <c r="E80" s="796"/>
      <c r="F80" s="796"/>
      <c r="G80" s="797"/>
    </row>
    <row r="86" spans="1:21" s="266" customFormat="1" ht="60" hidden="1" x14ac:dyDescent="0.2">
      <c r="A86" s="879"/>
      <c r="B86" s="372"/>
      <c r="C86" s="1"/>
      <c r="D86" s="398" t="s">
        <v>1416</v>
      </c>
      <c r="E86" s="119" t="s">
        <v>2232</v>
      </c>
      <c r="F86" s="119" t="s">
        <v>2233</v>
      </c>
      <c r="G86" s="119" t="s">
        <v>2234</v>
      </c>
      <c r="H86" s="119" t="s">
        <v>2235</v>
      </c>
      <c r="I86" s="119" t="s">
        <v>2236</v>
      </c>
      <c r="J86" s="119" t="s">
        <v>2237</v>
      </c>
      <c r="K86" s="373" t="s">
        <v>2238</v>
      </c>
      <c r="L86" s="373" t="s">
        <v>2239</v>
      </c>
      <c r="M86" s="119" t="s">
        <v>2240</v>
      </c>
      <c r="N86" s="119" t="s">
        <v>2241</v>
      </c>
      <c r="O86" s="119" t="s">
        <v>2242</v>
      </c>
      <c r="P86" s="373" t="s">
        <v>2243</v>
      </c>
      <c r="Q86" s="119" t="s">
        <v>2244</v>
      </c>
      <c r="R86" s="119" t="s">
        <v>2245</v>
      </c>
      <c r="S86" s="119" t="s">
        <v>2246</v>
      </c>
      <c r="T86" s="119" t="s">
        <v>2247</v>
      </c>
      <c r="U86" s="119" t="s">
        <v>2248</v>
      </c>
    </row>
    <row r="87" spans="1:21" s="266" customFormat="1" ht="20.100000000000001" hidden="1" customHeight="1" x14ac:dyDescent="0.2">
      <c r="A87" s="879"/>
      <c r="B87" s="1"/>
      <c r="C87" s="1" t="s">
        <v>2249</v>
      </c>
      <c r="D87" s="405"/>
      <c r="E87" s="405" t="s">
        <v>142</v>
      </c>
      <c r="F87" s="405" t="s">
        <v>193</v>
      </c>
      <c r="G87" s="405" t="s">
        <v>167</v>
      </c>
      <c r="H87" s="398" t="s">
        <v>182</v>
      </c>
      <c r="I87" s="398" t="s">
        <v>2250</v>
      </c>
      <c r="J87" s="374" t="s">
        <v>2251</v>
      </c>
      <c r="K87" s="373" t="s">
        <v>2251</v>
      </c>
      <c r="L87" s="373" t="s">
        <v>2252</v>
      </c>
      <c r="M87" s="405" t="s">
        <v>249</v>
      </c>
      <c r="N87" s="405" t="s">
        <v>2253</v>
      </c>
      <c r="O87" s="405" t="s">
        <v>2253</v>
      </c>
      <c r="P87" s="375" t="s">
        <v>2253</v>
      </c>
      <c r="Q87" s="375" t="s">
        <v>2254</v>
      </c>
      <c r="R87" s="375" t="s">
        <v>2255</v>
      </c>
      <c r="S87" s="375" t="s">
        <v>2256</v>
      </c>
      <c r="T87" s="375" t="s">
        <v>2257</v>
      </c>
      <c r="U87" s="375" t="s">
        <v>2258</v>
      </c>
    </row>
    <row r="88" spans="1:21" s="266" customFormat="1" ht="20.100000000000001" hidden="1" customHeight="1" x14ac:dyDescent="0.2">
      <c r="A88" s="879"/>
      <c r="B88" s="376" t="s">
        <v>310</v>
      </c>
      <c r="C88" s="376" t="s">
        <v>311</v>
      </c>
      <c r="D88" s="376" t="s">
        <v>1195</v>
      </c>
      <c r="E88" s="376" t="s">
        <v>1195</v>
      </c>
      <c r="F88" s="376" t="s">
        <v>1195</v>
      </c>
      <c r="G88" s="376" t="s">
        <v>1195</v>
      </c>
      <c r="H88" s="376" t="s">
        <v>1195</v>
      </c>
      <c r="I88" s="376" t="s">
        <v>1195</v>
      </c>
      <c r="J88" s="376" t="s">
        <v>1195</v>
      </c>
      <c r="K88" s="377" t="s">
        <v>1195</v>
      </c>
      <c r="L88" s="378" t="s">
        <v>1195</v>
      </c>
      <c r="M88" s="376" t="s">
        <v>1195</v>
      </c>
      <c r="N88" s="376" t="s">
        <v>1195</v>
      </c>
      <c r="O88" s="376" t="s">
        <v>1195</v>
      </c>
      <c r="P88" s="378" t="s">
        <v>1195</v>
      </c>
      <c r="Q88" s="378" t="s">
        <v>1195</v>
      </c>
      <c r="R88" s="378" t="s">
        <v>1195</v>
      </c>
      <c r="S88" s="378" t="s">
        <v>1195</v>
      </c>
      <c r="T88" s="378" t="s">
        <v>1195</v>
      </c>
      <c r="U88" s="378" t="s">
        <v>1195</v>
      </c>
    </row>
    <row r="89" spans="1:21" hidden="1" x14ac:dyDescent="0.2">
      <c r="B89" s="136" t="s">
        <v>2259</v>
      </c>
      <c r="C89" s="137" t="s">
        <v>2260</v>
      </c>
      <c r="D89" s="6">
        <v>44288</v>
      </c>
      <c r="E89" s="6">
        <f t="shared" ref="E89:E93" si="16">D89+4</f>
        <v>44292</v>
      </c>
      <c r="F89" s="6">
        <f t="shared" ref="F89:F96" si="17">D89+6</f>
        <v>44294</v>
      </c>
      <c r="G89" s="6">
        <f t="shared" ref="G89:G96" si="18">D89+11</f>
        <v>44299</v>
      </c>
      <c r="H89" s="379">
        <f t="shared" ref="H89:H96" si="19">G89+15</f>
        <v>44314</v>
      </c>
      <c r="I89" s="6">
        <f t="shared" ref="I89:I96" si="20">D89+24</f>
        <v>44312</v>
      </c>
      <c r="J89" s="6">
        <f t="shared" ref="J89:J96" si="21">D89+21</f>
        <v>44309</v>
      </c>
      <c r="K89" s="6">
        <f t="shared" ref="K89:K96" si="22">D89+21</f>
        <v>44309</v>
      </c>
      <c r="L89" s="6">
        <f t="shared" ref="L89:L96" si="23">D89+38</f>
        <v>44326</v>
      </c>
      <c r="M89" s="6">
        <f t="shared" ref="M89:M96" si="24">D89+5</f>
        <v>44293</v>
      </c>
      <c r="N89" s="6">
        <f t="shared" ref="N89:N96" si="25">D89+21</f>
        <v>44309</v>
      </c>
      <c r="O89" s="6">
        <f t="shared" ref="O89:O96" si="26">D89+21</f>
        <v>44309</v>
      </c>
      <c r="P89" s="6">
        <f t="shared" ref="P89:P96" si="27">D89+21</f>
        <v>44309</v>
      </c>
      <c r="Q89" s="6">
        <f t="shared" ref="Q89:Q96" si="28">D89+20</f>
        <v>44308</v>
      </c>
      <c r="R89" s="6">
        <f t="shared" ref="R89:R96" si="29">D89+25</f>
        <v>44313</v>
      </c>
      <c r="S89" s="6">
        <f t="shared" ref="S89:S96" si="30">D89+22</f>
        <v>44310</v>
      </c>
      <c r="T89" s="6">
        <f t="shared" ref="T89:T96" si="31">D89+19</f>
        <v>44307</v>
      </c>
      <c r="U89" s="6">
        <f t="shared" ref="U89:U96" si="32">D89+18</f>
        <v>44306</v>
      </c>
    </row>
    <row r="90" spans="1:21" hidden="1" x14ac:dyDescent="0.2">
      <c r="A90" s="878" t="s">
        <v>2261</v>
      </c>
      <c r="B90" s="381" t="s">
        <v>623</v>
      </c>
      <c r="C90" s="137" t="s">
        <v>2262</v>
      </c>
      <c r="D90" s="6">
        <f t="shared" ref="D90:D96" si="33">D89+7</f>
        <v>44295</v>
      </c>
      <c r="E90" s="6">
        <f t="shared" si="16"/>
        <v>44299</v>
      </c>
      <c r="F90" s="6">
        <f t="shared" si="17"/>
        <v>44301</v>
      </c>
      <c r="G90" s="6">
        <f t="shared" si="18"/>
        <v>44306</v>
      </c>
      <c r="H90" s="379">
        <f t="shared" si="19"/>
        <v>44321</v>
      </c>
      <c r="I90" s="6">
        <f t="shared" si="20"/>
        <v>44319</v>
      </c>
      <c r="J90" s="6">
        <f t="shared" si="21"/>
        <v>44316</v>
      </c>
      <c r="K90" s="6">
        <f t="shared" si="22"/>
        <v>44316</v>
      </c>
      <c r="L90" s="6">
        <f t="shared" si="23"/>
        <v>44333</v>
      </c>
      <c r="M90" s="6">
        <f t="shared" si="24"/>
        <v>44300</v>
      </c>
      <c r="N90" s="6">
        <f t="shared" si="25"/>
        <v>44316</v>
      </c>
      <c r="O90" s="6">
        <f t="shared" si="26"/>
        <v>44316</v>
      </c>
      <c r="P90" s="6">
        <f t="shared" si="27"/>
        <v>44316</v>
      </c>
      <c r="Q90" s="6">
        <f t="shared" si="28"/>
        <v>44315</v>
      </c>
      <c r="R90" s="6">
        <f t="shared" si="29"/>
        <v>44320</v>
      </c>
      <c r="S90" s="6">
        <f t="shared" si="30"/>
        <v>44317</v>
      </c>
      <c r="T90" s="6">
        <f t="shared" si="31"/>
        <v>44314</v>
      </c>
      <c r="U90" s="6">
        <f t="shared" si="32"/>
        <v>44313</v>
      </c>
    </row>
    <row r="91" spans="1:21" hidden="1" x14ac:dyDescent="0.2">
      <c r="A91" s="878" t="s">
        <v>2263</v>
      </c>
      <c r="B91" s="381" t="s">
        <v>623</v>
      </c>
      <c r="C91" s="137" t="s">
        <v>2264</v>
      </c>
      <c r="D91" s="6">
        <f t="shared" si="33"/>
        <v>44302</v>
      </c>
      <c r="E91" s="6">
        <f t="shared" si="16"/>
        <v>44306</v>
      </c>
      <c r="F91" s="6">
        <f t="shared" si="17"/>
        <v>44308</v>
      </c>
      <c r="G91" s="6">
        <f t="shared" si="18"/>
        <v>44313</v>
      </c>
      <c r="H91" s="379">
        <f t="shared" si="19"/>
        <v>44328</v>
      </c>
      <c r="I91" s="6">
        <f t="shared" si="20"/>
        <v>44326</v>
      </c>
      <c r="J91" s="6">
        <f t="shared" si="21"/>
        <v>44323</v>
      </c>
      <c r="K91" s="6">
        <f t="shared" si="22"/>
        <v>44323</v>
      </c>
      <c r="L91" s="6">
        <f t="shared" si="23"/>
        <v>44340</v>
      </c>
      <c r="M91" s="6">
        <f t="shared" si="24"/>
        <v>44307</v>
      </c>
      <c r="N91" s="6">
        <f t="shared" si="25"/>
        <v>44323</v>
      </c>
      <c r="O91" s="6">
        <f t="shared" si="26"/>
        <v>44323</v>
      </c>
      <c r="P91" s="6">
        <f t="shared" si="27"/>
        <v>44323</v>
      </c>
      <c r="Q91" s="6">
        <f t="shared" si="28"/>
        <v>44322</v>
      </c>
      <c r="R91" s="6">
        <f t="shared" si="29"/>
        <v>44327</v>
      </c>
      <c r="S91" s="6">
        <f t="shared" si="30"/>
        <v>44324</v>
      </c>
      <c r="T91" s="6">
        <f t="shared" si="31"/>
        <v>44321</v>
      </c>
      <c r="U91" s="6">
        <f t="shared" si="32"/>
        <v>44320</v>
      </c>
    </row>
    <row r="92" spans="1:21" hidden="1" x14ac:dyDescent="0.2">
      <c r="A92" s="878" t="s">
        <v>2265</v>
      </c>
      <c r="B92" s="381" t="s">
        <v>623</v>
      </c>
      <c r="C92" s="137" t="s">
        <v>2266</v>
      </c>
      <c r="D92" s="6">
        <f t="shared" si="33"/>
        <v>44309</v>
      </c>
      <c r="E92" s="6">
        <f t="shared" si="16"/>
        <v>44313</v>
      </c>
      <c r="F92" s="6">
        <f t="shared" si="17"/>
        <v>44315</v>
      </c>
      <c r="G92" s="6">
        <f t="shared" si="18"/>
        <v>44320</v>
      </c>
      <c r="H92" s="379">
        <f t="shared" si="19"/>
        <v>44335</v>
      </c>
      <c r="I92" s="6">
        <f t="shared" si="20"/>
        <v>44333</v>
      </c>
      <c r="J92" s="6">
        <f t="shared" si="21"/>
        <v>44330</v>
      </c>
      <c r="K92" s="6">
        <f t="shared" si="22"/>
        <v>44330</v>
      </c>
      <c r="L92" s="6">
        <f t="shared" si="23"/>
        <v>44347</v>
      </c>
      <c r="M92" s="6">
        <f t="shared" si="24"/>
        <v>44314</v>
      </c>
      <c r="N92" s="6">
        <f t="shared" si="25"/>
        <v>44330</v>
      </c>
      <c r="O92" s="6">
        <f t="shared" si="26"/>
        <v>44330</v>
      </c>
      <c r="P92" s="6">
        <f t="shared" si="27"/>
        <v>44330</v>
      </c>
      <c r="Q92" s="6">
        <f t="shared" si="28"/>
        <v>44329</v>
      </c>
      <c r="R92" s="6">
        <f t="shared" si="29"/>
        <v>44334</v>
      </c>
      <c r="S92" s="6">
        <f t="shared" si="30"/>
        <v>44331</v>
      </c>
      <c r="T92" s="6">
        <f t="shared" si="31"/>
        <v>44328</v>
      </c>
      <c r="U92" s="6">
        <f t="shared" si="32"/>
        <v>44327</v>
      </c>
    </row>
    <row r="93" spans="1:21" hidden="1" x14ac:dyDescent="0.2">
      <c r="A93" s="878"/>
      <c r="B93" s="381" t="s">
        <v>623</v>
      </c>
      <c r="C93" s="137" t="s">
        <v>2267</v>
      </c>
      <c r="D93" s="6">
        <f t="shared" si="33"/>
        <v>44316</v>
      </c>
      <c r="E93" s="6">
        <f t="shared" si="16"/>
        <v>44320</v>
      </c>
      <c r="F93" s="6">
        <f t="shared" si="17"/>
        <v>44322</v>
      </c>
      <c r="G93" s="6">
        <f t="shared" si="18"/>
        <v>44327</v>
      </c>
      <c r="H93" s="379">
        <f t="shared" si="19"/>
        <v>44342</v>
      </c>
      <c r="I93" s="6">
        <f t="shared" si="20"/>
        <v>44340</v>
      </c>
      <c r="J93" s="6">
        <f t="shared" si="21"/>
        <v>44337</v>
      </c>
      <c r="K93" s="6">
        <f t="shared" si="22"/>
        <v>44337</v>
      </c>
      <c r="L93" s="6">
        <f t="shared" si="23"/>
        <v>44354</v>
      </c>
      <c r="M93" s="6">
        <f t="shared" si="24"/>
        <v>44321</v>
      </c>
      <c r="N93" s="6">
        <f t="shared" si="25"/>
        <v>44337</v>
      </c>
      <c r="O93" s="6">
        <f t="shared" si="26"/>
        <v>44337</v>
      </c>
      <c r="P93" s="6">
        <f t="shared" si="27"/>
        <v>44337</v>
      </c>
      <c r="Q93" s="6">
        <f t="shared" si="28"/>
        <v>44336</v>
      </c>
      <c r="R93" s="6">
        <f t="shared" si="29"/>
        <v>44341</v>
      </c>
      <c r="S93" s="6">
        <f t="shared" si="30"/>
        <v>44338</v>
      </c>
      <c r="T93" s="6">
        <f t="shared" si="31"/>
        <v>44335</v>
      </c>
      <c r="U93" s="6">
        <f t="shared" si="32"/>
        <v>44334</v>
      </c>
    </row>
    <row r="94" spans="1:21" hidden="1" x14ac:dyDescent="0.2">
      <c r="A94" s="878"/>
      <c r="B94" s="383" t="s">
        <v>623</v>
      </c>
      <c r="C94" s="362" t="s">
        <v>2268</v>
      </c>
      <c r="D94" s="6">
        <f>D93+7</f>
        <v>44323</v>
      </c>
      <c r="E94" s="363">
        <f>D94+4</f>
        <v>44327</v>
      </c>
      <c r="F94" s="363">
        <f t="shared" si="17"/>
        <v>44329</v>
      </c>
      <c r="G94" s="363">
        <f t="shared" si="18"/>
        <v>44334</v>
      </c>
      <c r="H94" s="380">
        <f t="shared" si="19"/>
        <v>44349</v>
      </c>
      <c r="I94" s="363">
        <f t="shared" si="20"/>
        <v>44347</v>
      </c>
      <c r="J94" s="363">
        <f t="shared" si="21"/>
        <v>44344</v>
      </c>
      <c r="K94" s="363">
        <f t="shared" si="22"/>
        <v>44344</v>
      </c>
      <c r="L94" s="363">
        <f t="shared" si="23"/>
        <v>44361</v>
      </c>
      <c r="M94" s="363">
        <f t="shared" si="24"/>
        <v>44328</v>
      </c>
      <c r="N94" s="363">
        <f t="shared" si="25"/>
        <v>44344</v>
      </c>
      <c r="O94" s="363">
        <f t="shared" si="26"/>
        <v>44344</v>
      </c>
      <c r="P94" s="363">
        <f t="shared" si="27"/>
        <v>44344</v>
      </c>
      <c r="Q94" s="363">
        <f t="shared" si="28"/>
        <v>44343</v>
      </c>
      <c r="R94" s="363">
        <f t="shared" si="29"/>
        <v>44348</v>
      </c>
      <c r="S94" s="363">
        <f t="shared" si="30"/>
        <v>44345</v>
      </c>
      <c r="T94" s="363">
        <f t="shared" si="31"/>
        <v>44342</v>
      </c>
      <c r="U94" s="363">
        <f t="shared" si="32"/>
        <v>44341</v>
      </c>
    </row>
    <row r="95" spans="1:21" hidden="1" x14ac:dyDescent="0.2">
      <c r="A95" s="878" t="s">
        <v>2269</v>
      </c>
      <c r="B95" s="383" t="s">
        <v>623</v>
      </c>
      <c r="C95" s="362" t="s">
        <v>2270</v>
      </c>
      <c r="D95" s="363">
        <f t="shared" si="33"/>
        <v>44330</v>
      </c>
      <c r="E95" s="363">
        <f t="shared" ref="E95:E96" si="34">D95+4</f>
        <v>44334</v>
      </c>
      <c r="F95" s="363">
        <f t="shared" si="17"/>
        <v>44336</v>
      </c>
      <c r="G95" s="363">
        <f t="shared" si="18"/>
        <v>44341</v>
      </c>
      <c r="H95" s="380">
        <f t="shared" si="19"/>
        <v>44356</v>
      </c>
      <c r="I95" s="363">
        <f t="shared" si="20"/>
        <v>44354</v>
      </c>
      <c r="J95" s="363">
        <f t="shared" si="21"/>
        <v>44351</v>
      </c>
      <c r="K95" s="363">
        <f t="shared" si="22"/>
        <v>44351</v>
      </c>
      <c r="L95" s="363">
        <f t="shared" si="23"/>
        <v>44368</v>
      </c>
      <c r="M95" s="363">
        <f t="shared" si="24"/>
        <v>44335</v>
      </c>
      <c r="N95" s="363">
        <f t="shared" si="25"/>
        <v>44351</v>
      </c>
      <c r="O95" s="363">
        <f t="shared" si="26"/>
        <v>44351</v>
      </c>
      <c r="P95" s="363">
        <f t="shared" si="27"/>
        <v>44351</v>
      </c>
      <c r="Q95" s="363">
        <f t="shared" si="28"/>
        <v>44350</v>
      </c>
      <c r="R95" s="363">
        <f t="shared" si="29"/>
        <v>44355</v>
      </c>
      <c r="S95" s="363">
        <f t="shared" si="30"/>
        <v>44352</v>
      </c>
      <c r="T95" s="363">
        <f t="shared" si="31"/>
        <v>44349</v>
      </c>
      <c r="U95" s="363">
        <f t="shared" si="32"/>
        <v>44348</v>
      </c>
    </row>
    <row r="96" spans="1:21" hidden="1" x14ac:dyDescent="0.2">
      <c r="A96" s="878"/>
      <c r="B96" s="383" t="s">
        <v>623</v>
      </c>
      <c r="C96" s="362" t="s">
        <v>2271</v>
      </c>
      <c r="D96" s="363">
        <f t="shared" si="33"/>
        <v>44337</v>
      </c>
      <c r="E96" s="363">
        <f t="shared" si="34"/>
        <v>44341</v>
      </c>
      <c r="F96" s="363">
        <f t="shared" si="17"/>
        <v>44343</v>
      </c>
      <c r="G96" s="363">
        <f t="shared" si="18"/>
        <v>44348</v>
      </c>
      <c r="H96" s="380">
        <f t="shared" si="19"/>
        <v>44363</v>
      </c>
      <c r="I96" s="363">
        <f t="shared" si="20"/>
        <v>44361</v>
      </c>
      <c r="J96" s="363">
        <f t="shared" si="21"/>
        <v>44358</v>
      </c>
      <c r="K96" s="363">
        <f t="shared" si="22"/>
        <v>44358</v>
      </c>
      <c r="L96" s="363">
        <f t="shared" si="23"/>
        <v>44375</v>
      </c>
      <c r="M96" s="363">
        <f t="shared" si="24"/>
        <v>44342</v>
      </c>
      <c r="N96" s="363">
        <f t="shared" si="25"/>
        <v>44358</v>
      </c>
      <c r="O96" s="363">
        <f t="shared" si="26"/>
        <v>44358</v>
      </c>
      <c r="P96" s="363">
        <f t="shared" si="27"/>
        <v>44358</v>
      </c>
      <c r="Q96" s="363">
        <f t="shared" si="28"/>
        <v>44357</v>
      </c>
      <c r="R96" s="363">
        <f t="shared" si="29"/>
        <v>44362</v>
      </c>
      <c r="S96" s="363">
        <f t="shared" si="30"/>
        <v>44359</v>
      </c>
      <c r="T96" s="363">
        <f t="shared" si="31"/>
        <v>44356</v>
      </c>
      <c r="U96" s="363">
        <f t="shared" si="32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G72" r:id="rId1" xr:uid="{2502F6B2-A8F2-463A-B1BA-0A9F245EE09C}"/>
    <hyperlink ref="C72" r:id="rId2" xr:uid="{AB3DC901-7BA2-404C-AB7F-114B98D5786C}"/>
    <hyperlink ref="G77" r:id="rId3" xr:uid="{5ABF6FC7-0C44-4BAD-B326-DDCEFD4D85DA}"/>
    <hyperlink ref="G76" r:id="rId4" xr:uid="{C3FDB1BB-248E-452B-A760-FF250F79C366}"/>
    <hyperlink ref="C76" r:id="rId5" xr:uid="{107664C3-EC2D-41D4-8785-BA572C9CA43F}"/>
    <hyperlink ref="C77" r:id="rId6" xr:uid="{BCF8CC06-2954-4250-A432-713D11C653A1}"/>
    <hyperlink ref="C74" r:id="rId7" xr:uid="{88FFB60E-8B80-43C2-B5D4-29C523990EDA}"/>
    <hyperlink ref="C73" r:id="rId8" xr:uid="{C148D771-DEB5-43B3-813E-13A88907322C}"/>
    <hyperlink ref="C79" r:id="rId9" xr:uid="{F5A69B11-7803-43BC-BE61-E1F73C2854CA}"/>
    <hyperlink ref="G75" r:id="rId10" xr:uid="{8DE818F7-3187-4CEA-9981-E7ACD71C3731}"/>
    <hyperlink ref="G78" r:id="rId11" xr:uid="{97D5A644-00C5-4B8B-850B-9C91C7717DD4}"/>
    <hyperlink ref="C75" r:id="rId12" xr:uid="{A6EE55F6-A6EA-4CCE-A0E7-D9863AB0BDF3}"/>
    <hyperlink ref="F72" r:id="rId13" xr:uid="{0B8A9E17-2D64-4D54-9A49-049CB9698539}"/>
    <hyperlink ref="F77" r:id="rId14" xr:uid="{91AFC64A-D7A0-45AB-8425-767E8045CA14}"/>
    <hyperlink ref="F73" r:id="rId15" xr:uid="{547A52A0-8B86-4201-88F5-E3D0522DBD30}"/>
    <hyperlink ref="F74" r:id="rId16" xr:uid="{AF7DF7BA-AA22-4506-8E97-B832BC9D2EA4}"/>
    <hyperlink ref="F75" r:id="rId17" xr:uid="{A413EF03-4E20-4DEB-AAEB-21211F1F1BF0}"/>
    <hyperlink ref="F76" r:id="rId18" xr:uid="{7F209657-DBA3-47D2-9ABB-C2911B1035BB}"/>
    <hyperlink ref="G73" r:id="rId19" xr:uid="{8586BBFC-993A-4854-93BA-2931E57EDE32}"/>
    <hyperlink ref="G74" r:id="rId20" xr:uid="{CAD37DFF-1045-4848-A0EA-30782FD47B09}"/>
    <hyperlink ref="F78" r:id="rId21" xr:uid="{F544FE30-23B5-4829-945A-D55418DCCC5D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87"/>
  <sheetViews>
    <sheetView showGridLines="0" zoomScale="130" zoomScaleNormal="130" zoomScaleSheetLayoutView="75" workbookViewId="0">
      <selection activeCell="G7" sqref="G7:G8"/>
    </sheetView>
  </sheetViews>
  <sheetFormatPr defaultColWidth="9.140625" defaultRowHeight="18.75" customHeight="1" x14ac:dyDescent="0.2"/>
  <cols>
    <col min="1" max="1" width="25.28515625" style="867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29" t="s">
        <v>116</v>
      </c>
      <c r="C2" s="1129"/>
      <c r="D2" s="1129"/>
      <c r="E2" s="1129"/>
      <c r="F2" s="1129"/>
      <c r="G2" s="121"/>
      <c r="H2" s="966" t="s">
        <v>304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9" customFormat="1" ht="30" customHeight="1" thickBot="1" x14ac:dyDescent="0.25">
      <c r="A4" s="1073"/>
      <c r="B4" s="1160" t="s">
        <v>2698</v>
      </c>
      <c r="C4" s="1161"/>
      <c r="D4" s="1161"/>
      <c r="E4" s="1161"/>
      <c r="F4" s="1162"/>
      <c r="G4" s="942"/>
      <c r="H4" s="940"/>
      <c r="I4" s="943"/>
      <c r="J4" s="943"/>
      <c r="K4" s="944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10"/>
      <c r="C6" s="813"/>
      <c r="D6" s="769"/>
      <c r="E6" s="769"/>
      <c r="F6" s="769"/>
      <c r="G6" s="769"/>
      <c r="H6" s="769"/>
      <c r="I6" s="769"/>
      <c r="J6" s="769"/>
      <c r="K6" s="801"/>
    </row>
    <row r="7" spans="1:11" s="14" customFormat="1" ht="37.5" customHeight="1" x14ac:dyDescent="0.2">
      <c r="B7" s="1135" t="s">
        <v>124</v>
      </c>
      <c r="C7" s="1136"/>
      <c r="D7" s="1137" t="s">
        <v>306</v>
      </c>
      <c r="E7" s="950" t="s">
        <v>1417</v>
      </c>
      <c r="F7" s="1137" t="s">
        <v>1418</v>
      </c>
      <c r="G7" s="1172" t="s">
        <v>311</v>
      </c>
      <c r="H7" s="1137" t="s">
        <v>1417</v>
      </c>
      <c r="I7" s="1137" t="s">
        <v>2699</v>
      </c>
      <c r="J7" s="769"/>
      <c r="K7" s="962" t="s">
        <v>763</v>
      </c>
    </row>
    <row r="8" spans="1:11" s="14" customFormat="1" ht="35.25" customHeight="1" x14ac:dyDescent="0.2">
      <c r="A8" s="810"/>
      <c r="B8" s="953" t="s">
        <v>310</v>
      </c>
      <c r="C8" s="953" t="s">
        <v>311</v>
      </c>
      <c r="D8" s="1138"/>
      <c r="E8" s="949" t="s">
        <v>154</v>
      </c>
      <c r="F8" s="1138"/>
      <c r="G8" s="1173"/>
      <c r="H8" s="1138"/>
      <c r="I8" s="1138"/>
      <c r="J8" s="769"/>
      <c r="K8" s="1064" t="s">
        <v>2700</v>
      </c>
    </row>
    <row r="9" spans="1:11" s="14" customFormat="1" ht="18.75" hidden="1" customHeight="1" x14ac:dyDescent="0.2">
      <c r="A9" s="810"/>
      <c r="B9" s="634" t="s">
        <v>1441</v>
      </c>
      <c r="C9" s="634" t="s">
        <v>2701</v>
      </c>
      <c r="D9" s="814">
        <v>45301</v>
      </c>
      <c r="E9" s="763">
        <f t="shared" ref="E9" si="0">D9+9</f>
        <v>45310</v>
      </c>
      <c r="F9" s="817" t="s">
        <v>646</v>
      </c>
      <c r="G9" s="763" t="s">
        <v>2702</v>
      </c>
      <c r="H9" s="763">
        <v>45310</v>
      </c>
      <c r="I9" s="763">
        <f t="shared" ref="I9:I10" si="1">D9+18</f>
        <v>45319</v>
      </c>
      <c r="J9" s="769"/>
      <c r="K9" s="802">
        <v>45295</v>
      </c>
    </row>
    <row r="10" spans="1:11" s="14" customFormat="1" ht="18.75" hidden="1" customHeight="1" x14ac:dyDescent="0.2">
      <c r="A10" s="810"/>
      <c r="B10" s="816" t="s">
        <v>2703</v>
      </c>
      <c r="C10" s="634" t="s">
        <v>2704</v>
      </c>
      <c r="D10" s="814">
        <v>45305</v>
      </c>
      <c r="E10" s="763">
        <f t="shared" ref="E10" si="2">D10+9</f>
        <v>45314</v>
      </c>
      <c r="F10" s="817" t="s">
        <v>623</v>
      </c>
      <c r="G10" s="763" t="s">
        <v>623</v>
      </c>
      <c r="H10" s="763">
        <f t="shared" ref="H10:H11" si="3">E10</f>
        <v>45314</v>
      </c>
      <c r="I10" s="763">
        <f t="shared" si="1"/>
        <v>45323</v>
      </c>
      <c r="J10" s="769"/>
      <c r="K10" s="802">
        <f t="shared" ref="K10:K16" si="4">K9+7</f>
        <v>45302</v>
      </c>
    </row>
    <row r="11" spans="1:11" s="14" customFormat="1" ht="18.75" hidden="1" customHeight="1" x14ac:dyDescent="0.2">
      <c r="A11" s="810"/>
      <c r="B11" s="816" t="s">
        <v>1422</v>
      </c>
      <c r="C11" s="634" t="s">
        <v>1423</v>
      </c>
      <c r="D11" s="814">
        <v>45308</v>
      </c>
      <c r="E11" s="763">
        <f t="shared" ref="E11:E13" si="5">D11+9</f>
        <v>45317</v>
      </c>
      <c r="F11" s="817" t="s">
        <v>623</v>
      </c>
      <c r="G11" s="763" t="s">
        <v>2705</v>
      </c>
      <c r="H11" s="763">
        <f t="shared" si="3"/>
        <v>45317</v>
      </c>
      <c r="I11" s="763">
        <f t="shared" ref="I11:I16" si="6">D11+18</f>
        <v>45326</v>
      </c>
      <c r="J11" s="769"/>
      <c r="K11" s="802">
        <f t="shared" si="4"/>
        <v>45309</v>
      </c>
    </row>
    <row r="12" spans="1:11" s="14" customFormat="1" ht="18.75" hidden="1" customHeight="1" x14ac:dyDescent="0.2">
      <c r="A12" s="810"/>
      <c r="B12" s="816" t="s">
        <v>2706</v>
      </c>
      <c r="C12" s="634" t="s">
        <v>1427</v>
      </c>
      <c r="D12" s="814">
        <v>45319</v>
      </c>
      <c r="E12" s="763">
        <f t="shared" si="5"/>
        <v>45328</v>
      </c>
      <c r="F12" s="817" t="s">
        <v>657</v>
      </c>
      <c r="G12" s="763" t="s">
        <v>2707</v>
      </c>
      <c r="H12" s="763">
        <v>45329</v>
      </c>
      <c r="I12" s="763">
        <f t="shared" si="6"/>
        <v>45337</v>
      </c>
      <c r="J12" s="769"/>
      <c r="K12" s="802">
        <f t="shared" si="4"/>
        <v>45316</v>
      </c>
    </row>
    <row r="13" spans="1:11" s="14" customFormat="1" ht="18.75" hidden="1" customHeight="1" x14ac:dyDescent="0.2">
      <c r="A13" s="810"/>
      <c r="B13" s="816" t="s">
        <v>2708</v>
      </c>
      <c r="C13" s="634" t="s">
        <v>1431</v>
      </c>
      <c r="D13" s="814">
        <v>45322</v>
      </c>
      <c r="E13" s="763">
        <f t="shared" si="5"/>
        <v>45331</v>
      </c>
      <c r="F13" s="817" t="s">
        <v>646</v>
      </c>
      <c r="G13" s="763" t="s">
        <v>2709</v>
      </c>
      <c r="H13" s="763">
        <v>45336</v>
      </c>
      <c r="I13" s="763">
        <f t="shared" si="6"/>
        <v>45340</v>
      </c>
      <c r="J13" s="769"/>
      <c r="K13" s="802">
        <v>45323</v>
      </c>
    </row>
    <row r="14" spans="1:11" s="14" customFormat="1" ht="18.75" hidden="1" customHeight="1" x14ac:dyDescent="0.2">
      <c r="A14" s="810"/>
      <c r="B14" s="816" t="s">
        <v>1434</v>
      </c>
      <c r="C14" s="634" t="s">
        <v>1435</v>
      </c>
      <c r="D14" s="814">
        <v>45330</v>
      </c>
      <c r="E14" s="763">
        <f t="shared" ref="E14:E15" si="7">D14+9</f>
        <v>45339</v>
      </c>
      <c r="F14" s="817" t="s">
        <v>657</v>
      </c>
      <c r="G14" s="763" t="s">
        <v>2710</v>
      </c>
      <c r="H14" s="763">
        <v>45343</v>
      </c>
      <c r="I14" s="763">
        <f t="shared" si="6"/>
        <v>45348</v>
      </c>
      <c r="J14" s="769"/>
      <c r="K14" s="802">
        <f t="shared" si="4"/>
        <v>45330</v>
      </c>
    </row>
    <row r="15" spans="1:11" s="14" customFormat="1" ht="18.75" hidden="1" customHeight="1" x14ac:dyDescent="0.2">
      <c r="A15" s="810"/>
      <c r="B15" s="816" t="s">
        <v>1437</v>
      </c>
      <c r="C15" s="634" t="s">
        <v>1438</v>
      </c>
      <c r="D15" s="814">
        <v>45342</v>
      </c>
      <c r="E15" s="763">
        <f t="shared" si="7"/>
        <v>45351</v>
      </c>
      <c r="F15" s="817" t="s">
        <v>646</v>
      </c>
      <c r="G15" s="763" t="s">
        <v>2711</v>
      </c>
      <c r="H15" s="763">
        <v>45350</v>
      </c>
      <c r="I15" s="763">
        <f t="shared" si="6"/>
        <v>45360</v>
      </c>
      <c r="J15" s="769"/>
      <c r="K15" s="802">
        <f t="shared" si="4"/>
        <v>45337</v>
      </c>
    </row>
    <row r="16" spans="1:11" s="14" customFormat="1" ht="18.75" hidden="1" customHeight="1" x14ac:dyDescent="0.2">
      <c r="A16" s="810"/>
      <c r="B16" s="816" t="s">
        <v>1441</v>
      </c>
      <c r="C16" s="634" t="s">
        <v>1442</v>
      </c>
      <c r="D16" s="814">
        <v>45343</v>
      </c>
      <c r="E16" s="763">
        <f t="shared" ref="E16" si="8">D16+9</f>
        <v>45352</v>
      </c>
      <c r="F16" s="817" t="s">
        <v>657</v>
      </c>
      <c r="G16" s="763" t="s">
        <v>2712</v>
      </c>
      <c r="H16" s="763">
        <v>45357</v>
      </c>
      <c r="I16" s="763">
        <f t="shared" si="6"/>
        <v>45361</v>
      </c>
      <c r="J16" s="769"/>
      <c r="K16" s="802">
        <f t="shared" si="4"/>
        <v>45344</v>
      </c>
    </row>
    <row r="17" spans="1:11" s="14" customFormat="1" ht="18.75" hidden="1" customHeight="1" x14ac:dyDescent="0.2">
      <c r="A17" s="810"/>
      <c r="B17" s="816" t="s">
        <v>1445</v>
      </c>
      <c r="C17" s="634" t="s">
        <v>1446</v>
      </c>
      <c r="D17" s="814">
        <f t="shared" ref="D17" si="9">D16+7</f>
        <v>45350</v>
      </c>
      <c r="E17" s="763">
        <f>D17+9</f>
        <v>45359</v>
      </c>
      <c r="F17" s="817" t="s">
        <v>646</v>
      </c>
      <c r="G17" s="763" t="s">
        <v>2713</v>
      </c>
      <c r="H17" s="763">
        <v>45364</v>
      </c>
      <c r="I17" s="763">
        <f>D17+18</f>
        <v>45368</v>
      </c>
      <c r="J17" s="769"/>
      <c r="K17" s="802">
        <f>K16+7</f>
        <v>45351</v>
      </c>
    </row>
    <row r="18" spans="1:11" s="14" customFormat="1" ht="18.75" hidden="1" customHeight="1" x14ac:dyDescent="0.2">
      <c r="A18" s="810"/>
      <c r="B18" s="816" t="s">
        <v>1422</v>
      </c>
      <c r="C18" s="634" t="s">
        <v>1448</v>
      </c>
      <c r="D18" s="814">
        <v>45357</v>
      </c>
      <c r="E18" s="763">
        <f>D18+9</f>
        <v>45366</v>
      </c>
      <c r="F18" s="817" t="s">
        <v>657</v>
      </c>
      <c r="G18" s="763" t="s">
        <v>2714</v>
      </c>
      <c r="H18" s="763">
        <v>45371</v>
      </c>
      <c r="I18" s="763">
        <f>D18+18</f>
        <v>45375</v>
      </c>
      <c r="J18" s="769"/>
      <c r="K18" s="802">
        <v>45358</v>
      </c>
    </row>
    <row r="19" spans="1:11" s="14" customFormat="1" ht="18.75" hidden="1" customHeight="1" x14ac:dyDescent="0.2">
      <c r="A19" s="810" t="s">
        <v>1859</v>
      </c>
      <c r="B19" s="874" t="s">
        <v>344</v>
      </c>
      <c r="C19" s="634" t="s">
        <v>1450</v>
      </c>
      <c r="D19" s="814">
        <v>45373</v>
      </c>
      <c r="E19" s="870" t="s">
        <v>344</v>
      </c>
      <c r="F19" s="817" t="s">
        <v>657</v>
      </c>
      <c r="G19" s="763" t="s">
        <v>2715</v>
      </c>
      <c r="H19" s="763">
        <v>45381</v>
      </c>
      <c r="I19" s="763">
        <f>D19+18</f>
        <v>45391</v>
      </c>
      <c r="J19" s="769"/>
      <c r="K19" s="802">
        <f>K18+7</f>
        <v>45365</v>
      </c>
    </row>
    <row r="20" spans="1:11" s="14" customFormat="1" ht="18.75" hidden="1" customHeight="1" x14ac:dyDescent="0.2">
      <c r="A20" s="810"/>
      <c r="B20" s="986" t="s">
        <v>1434</v>
      </c>
      <c r="C20" s="989" t="s">
        <v>1452</v>
      </c>
      <c r="D20" s="989">
        <v>45379</v>
      </c>
      <c r="E20" s="763">
        <f t="shared" ref="E20:E21" si="10">D20+9</f>
        <v>45388</v>
      </c>
      <c r="F20" s="817" t="s">
        <v>657</v>
      </c>
      <c r="G20" s="763" t="s">
        <v>2716</v>
      </c>
      <c r="H20" s="763">
        <v>45397</v>
      </c>
      <c r="I20" s="763">
        <v>45402</v>
      </c>
      <c r="J20" s="769"/>
      <c r="K20" s="763">
        <f t="shared" ref="K20:K26" si="11">K19+7</f>
        <v>45372</v>
      </c>
    </row>
    <row r="21" spans="1:11" s="14" customFormat="1" ht="18.75" hidden="1" customHeight="1" x14ac:dyDescent="0.2">
      <c r="A21" s="810"/>
      <c r="B21" s="986" t="s">
        <v>1426</v>
      </c>
      <c r="C21" s="989" t="s">
        <v>1455</v>
      </c>
      <c r="D21" s="989">
        <v>45380</v>
      </c>
      <c r="E21" s="763">
        <f t="shared" si="10"/>
        <v>45389</v>
      </c>
      <c r="F21" s="817" t="s">
        <v>657</v>
      </c>
      <c r="G21" s="763" t="s">
        <v>2716</v>
      </c>
      <c r="H21" s="763">
        <v>45397</v>
      </c>
      <c r="I21" s="763">
        <v>45402</v>
      </c>
      <c r="J21" s="769"/>
      <c r="K21" s="763">
        <f t="shared" si="11"/>
        <v>45379</v>
      </c>
    </row>
    <row r="22" spans="1:11" s="14" customFormat="1" ht="18.75" hidden="1" customHeight="1" x14ac:dyDescent="0.2">
      <c r="A22" s="810"/>
      <c r="B22" s="986" t="s">
        <v>1441</v>
      </c>
      <c r="C22" s="989" t="s">
        <v>1457</v>
      </c>
      <c r="D22" s="989">
        <v>45385</v>
      </c>
      <c r="E22" s="763">
        <f t="shared" ref="E22:E27" si="12">D22+9</f>
        <v>45394</v>
      </c>
      <c r="F22" s="817" t="s">
        <v>657</v>
      </c>
      <c r="G22" s="763" t="s">
        <v>2716</v>
      </c>
      <c r="H22" s="763">
        <v>45397</v>
      </c>
      <c r="I22" s="763">
        <v>45402</v>
      </c>
      <c r="J22" s="769"/>
      <c r="K22" s="763">
        <v>45386</v>
      </c>
    </row>
    <row r="23" spans="1:11" s="14" customFormat="1" ht="18.75" hidden="1" customHeight="1" x14ac:dyDescent="0.2">
      <c r="A23" s="810"/>
      <c r="B23" s="986" t="s">
        <v>1445</v>
      </c>
      <c r="C23" s="989" t="s">
        <v>1469</v>
      </c>
      <c r="D23" s="989">
        <v>45393</v>
      </c>
      <c r="E23" s="763">
        <f t="shared" si="12"/>
        <v>45402</v>
      </c>
      <c r="F23" s="817" t="s">
        <v>646</v>
      </c>
      <c r="G23" s="763" t="s">
        <v>2717</v>
      </c>
      <c r="H23" s="763">
        <v>45431</v>
      </c>
      <c r="I23" s="763">
        <v>45434</v>
      </c>
      <c r="J23" s="769"/>
      <c r="K23" s="763">
        <f t="shared" si="11"/>
        <v>45393</v>
      </c>
    </row>
    <row r="24" spans="1:11" s="14" customFormat="1" ht="18.75" hidden="1" customHeight="1" x14ac:dyDescent="0.2">
      <c r="A24" s="810" t="s">
        <v>2718</v>
      </c>
      <c r="B24" s="945" t="s">
        <v>344</v>
      </c>
      <c r="C24" s="984" t="s">
        <v>1471</v>
      </c>
      <c r="D24" s="917">
        <v>45399</v>
      </c>
      <c r="E24" s="859">
        <f t="shared" si="12"/>
        <v>45408</v>
      </c>
      <c r="F24" s="1015" t="s">
        <v>646</v>
      </c>
      <c r="G24" s="859" t="s">
        <v>2719</v>
      </c>
      <c r="H24" s="859">
        <v>45414</v>
      </c>
      <c r="I24" s="859">
        <f t="shared" ref="I24" si="13">D24+18</f>
        <v>45417</v>
      </c>
      <c r="J24" s="769"/>
      <c r="K24" s="763">
        <f t="shared" si="11"/>
        <v>45400</v>
      </c>
    </row>
    <row r="25" spans="1:11" s="14" customFormat="1" ht="18.75" hidden="1" customHeight="1" x14ac:dyDescent="0.2">
      <c r="A25" s="810"/>
      <c r="B25" s="983" t="s">
        <v>1454</v>
      </c>
      <c r="C25" s="984" t="s">
        <v>1473</v>
      </c>
      <c r="D25" s="984">
        <v>45415</v>
      </c>
      <c r="E25" s="763">
        <f t="shared" si="12"/>
        <v>45424</v>
      </c>
      <c r="F25" s="817" t="s">
        <v>646</v>
      </c>
      <c r="G25" s="763" t="s">
        <v>2720</v>
      </c>
      <c r="H25" s="763">
        <v>45427</v>
      </c>
      <c r="I25" s="763">
        <f>H25+5</f>
        <v>45432</v>
      </c>
      <c r="J25" s="769"/>
      <c r="K25" s="763">
        <f t="shared" si="11"/>
        <v>45407</v>
      </c>
    </row>
    <row r="26" spans="1:11" s="14" customFormat="1" ht="18.75" hidden="1" customHeight="1" x14ac:dyDescent="0.2">
      <c r="A26" s="810"/>
      <c r="B26" s="983" t="s">
        <v>1434</v>
      </c>
      <c r="C26" s="984" t="s">
        <v>1939</v>
      </c>
      <c r="D26" s="984">
        <v>45419</v>
      </c>
      <c r="E26" s="763">
        <f t="shared" si="12"/>
        <v>45428</v>
      </c>
      <c r="F26" s="817" t="s">
        <v>646</v>
      </c>
      <c r="G26" s="763" t="s">
        <v>2721</v>
      </c>
      <c r="H26" s="763">
        <v>45436</v>
      </c>
      <c r="I26" s="763">
        <f t="shared" ref="I26:I31" si="14">H26+5</f>
        <v>45441</v>
      </c>
      <c r="J26" s="769"/>
      <c r="K26" s="763">
        <f t="shared" si="11"/>
        <v>45414</v>
      </c>
    </row>
    <row r="27" spans="1:11" s="14" customFormat="1" ht="18.75" hidden="1" customHeight="1" x14ac:dyDescent="0.2">
      <c r="A27" s="810" t="s">
        <v>1426</v>
      </c>
      <c r="B27" s="985" t="s">
        <v>368</v>
      </c>
      <c r="C27" s="989" t="s">
        <v>1940</v>
      </c>
      <c r="D27" s="917">
        <v>45424</v>
      </c>
      <c r="E27" s="805">
        <f t="shared" si="12"/>
        <v>45433</v>
      </c>
      <c r="F27" s="1068" t="s">
        <v>657</v>
      </c>
      <c r="G27" s="805" t="s">
        <v>2722</v>
      </c>
      <c r="H27" s="805">
        <v>45441</v>
      </c>
      <c r="I27" s="805">
        <f t="shared" si="14"/>
        <v>45446</v>
      </c>
      <c r="J27" s="769"/>
      <c r="K27" s="763">
        <v>45421</v>
      </c>
    </row>
    <row r="28" spans="1:11" s="14" customFormat="1" ht="18.75" hidden="1" customHeight="1" x14ac:dyDescent="0.2">
      <c r="A28" s="810"/>
      <c r="B28" s="989" t="s">
        <v>1441</v>
      </c>
      <c r="C28" s="984" t="s">
        <v>1941</v>
      </c>
      <c r="D28" s="984">
        <v>45429</v>
      </c>
      <c r="E28" s="763">
        <f t="shared" ref="E28:E31" si="15">D28+9</f>
        <v>45438</v>
      </c>
      <c r="F28" s="817" t="s">
        <v>657</v>
      </c>
      <c r="G28" s="763" t="s">
        <v>2721</v>
      </c>
      <c r="H28" s="763">
        <v>45441</v>
      </c>
      <c r="I28" s="763">
        <f t="shared" si="14"/>
        <v>45446</v>
      </c>
      <c r="J28" s="769"/>
      <c r="K28" s="763">
        <f>K27+7</f>
        <v>45428</v>
      </c>
    </row>
    <row r="29" spans="1:11" s="14" customFormat="1" ht="18.75" hidden="1" customHeight="1" x14ac:dyDescent="0.2">
      <c r="A29" s="810"/>
      <c r="B29" s="989" t="s">
        <v>1445</v>
      </c>
      <c r="C29" s="989" t="s">
        <v>1942</v>
      </c>
      <c r="D29" s="984">
        <v>45440</v>
      </c>
      <c r="E29" s="763">
        <f t="shared" si="15"/>
        <v>45449</v>
      </c>
      <c r="F29" s="817" t="s">
        <v>657</v>
      </c>
      <c r="G29" s="763" t="s">
        <v>2723</v>
      </c>
      <c r="H29" s="763">
        <v>45454</v>
      </c>
      <c r="I29" s="763">
        <f t="shared" ref="I29" si="16">H29+5</f>
        <v>45459</v>
      </c>
      <c r="J29" s="769"/>
      <c r="K29" s="763">
        <f t="shared" ref="K29:K73" si="17">K28+7</f>
        <v>45435</v>
      </c>
    </row>
    <row r="30" spans="1:11" s="14" customFormat="1" ht="18.75" hidden="1" customHeight="1" x14ac:dyDescent="0.2">
      <c r="A30" s="810"/>
      <c r="B30" s="1077" t="s">
        <v>1897</v>
      </c>
      <c r="C30" s="989" t="s">
        <v>1943</v>
      </c>
      <c r="D30" s="984">
        <v>45451</v>
      </c>
      <c r="E30" s="763">
        <f t="shared" si="15"/>
        <v>45460</v>
      </c>
      <c r="F30" s="817" t="s">
        <v>657</v>
      </c>
      <c r="G30" s="763" t="s">
        <v>2723</v>
      </c>
      <c r="H30" s="763">
        <v>45454</v>
      </c>
      <c r="I30" s="763">
        <f t="shared" si="14"/>
        <v>45459</v>
      </c>
      <c r="J30" s="769"/>
      <c r="K30" s="763">
        <f t="shared" si="17"/>
        <v>45442</v>
      </c>
    </row>
    <row r="31" spans="1:11" s="14" customFormat="1" ht="18.75" hidden="1" customHeight="1" x14ac:dyDescent="0.2">
      <c r="A31" s="810"/>
      <c r="B31" s="989" t="s">
        <v>1422</v>
      </c>
      <c r="C31" s="989" t="s">
        <v>1944</v>
      </c>
      <c r="D31" s="984">
        <v>45454</v>
      </c>
      <c r="E31" s="763">
        <f t="shared" si="15"/>
        <v>45463</v>
      </c>
      <c r="F31" s="817" t="s">
        <v>646</v>
      </c>
      <c r="G31" s="763" t="s">
        <v>2724</v>
      </c>
      <c r="H31" s="763">
        <v>45462</v>
      </c>
      <c r="I31" s="763">
        <f t="shared" si="14"/>
        <v>45467</v>
      </c>
      <c r="J31" s="769"/>
      <c r="K31" s="763">
        <f t="shared" si="17"/>
        <v>45449</v>
      </c>
    </row>
    <row r="32" spans="1:11" s="14" customFormat="1" ht="18.75" hidden="1" customHeight="1" x14ac:dyDescent="0.2">
      <c r="A32" s="810"/>
      <c r="B32" s="989" t="s">
        <v>1454</v>
      </c>
      <c r="C32" s="984" t="s">
        <v>1895</v>
      </c>
      <c r="D32" s="984">
        <v>45454</v>
      </c>
      <c r="E32" s="763">
        <f t="shared" ref="E32:E35" si="18">D32+9</f>
        <v>45463</v>
      </c>
      <c r="F32" s="817" t="s">
        <v>657</v>
      </c>
      <c r="G32" s="763" t="s">
        <v>2725</v>
      </c>
      <c r="H32" s="763">
        <v>45468</v>
      </c>
      <c r="I32" s="763">
        <f t="shared" ref="I32" si="19">H32+5</f>
        <v>45473</v>
      </c>
      <c r="J32" s="769"/>
      <c r="K32" s="763">
        <f>K31+7</f>
        <v>45456</v>
      </c>
    </row>
    <row r="33" spans="1:11" s="14" customFormat="1" ht="18.75" hidden="1" customHeight="1" x14ac:dyDescent="0.2">
      <c r="A33" s="810"/>
      <c r="B33" s="989" t="s">
        <v>1454</v>
      </c>
      <c r="C33" s="984" t="s">
        <v>1945</v>
      </c>
      <c r="D33" s="984">
        <v>45461</v>
      </c>
      <c r="E33" s="763">
        <f t="shared" si="18"/>
        <v>45470</v>
      </c>
      <c r="F33" s="817"/>
      <c r="G33" s="763"/>
      <c r="H33" s="763"/>
      <c r="I33" s="763"/>
      <c r="J33" s="769"/>
      <c r="K33" s="763">
        <f t="shared" si="17"/>
        <v>45463</v>
      </c>
    </row>
    <row r="34" spans="1:11" s="14" customFormat="1" ht="18.75" hidden="1" customHeight="1" x14ac:dyDescent="0.2">
      <c r="A34" s="810"/>
      <c r="B34" s="989" t="s">
        <v>1434</v>
      </c>
      <c r="C34" s="989" t="s">
        <v>1946</v>
      </c>
      <c r="D34" s="984">
        <v>45463</v>
      </c>
      <c r="E34" s="763">
        <f t="shared" si="18"/>
        <v>45472</v>
      </c>
      <c r="F34" s="817"/>
      <c r="G34" s="763"/>
      <c r="H34" s="763"/>
      <c r="I34" s="763"/>
      <c r="J34" s="769"/>
      <c r="K34" s="763">
        <f t="shared" si="17"/>
        <v>45470</v>
      </c>
    </row>
    <row r="35" spans="1:11" s="14" customFormat="1" ht="18.75" hidden="1" customHeight="1" x14ac:dyDescent="0.2">
      <c r="A35" s="810"/>
      <c r="B35" s="1082" t="s">
        <v>368</v>
      </c>
      <c r="C35" s="984" t="s">
        <v>1947</v>
      </c>
      <c r="D35" s="917">
        <v>45469</v>
      </c>
      <c r="E35" s="805">
        <f t="shared" si="18"/>
        <v>45478</v>
      </c>
      <c r="F35" s="1029"/>
      <c r="G35" s="805"/>
      <c r="H35" s="805"/>
      <c r="I35" s="805"/>
      <c r="J35" s="769"/>
      <c r="K35" s="763">
        <f t="shared" si="17"/>
        <v>45477</v>
      </c>
    </row>
    <row r="36" spans="1:11" s="14" customFormat="1" ht="18.75" hidden="1" customHeight="1" x14ac:dyDescent="0.2">
      <c r="A36" s="810"/>
      <c r="B36" s="989" t="s">
        <v>1426</v>
      </c>
      <c r="C36" s="989" t="s">
        <v>1949</v>
      </c>
      <c r="D36" s="984">
        <v>45481</v>
      </c>
      <c r="E36" s="763">
        <f t="shared" ref="E36:E37" si="20">D36+9</f>
        <v>45490</v>
      </c>
      <c r="F36" s="817" t="s">
        <v>657</v>
      </c>
      <c r="G36" s="763" t="s">
        <v>2726</v>
      </c>
      <c r="H36" s="763">
        <v>45496</v>
      </c>
      <c r="I36" s="763">
        <f>H36+7</f>
        <v>45503</v>
      </c>
      <c r="J36" s="769"/>
      <c r="K36" s="763" t="e">
        <f>#REF!+7</f>
        <v>#REF!</v>
      </c>
    </row>
    <row r="37" spans="1:11" s="14" customFormat="1" ht="18.75" hidden="1" customHeight="1" x14ac:dyDescent="0.2">
      <c r="A37" s="810"/>
      <c r="B37" s="989" t="s">
        <v>1905</v>
      </c>
      <c r="C37" s="989" t="s">
        <v>1950</v>
      </c>
      <c r="D37" s="982" t="s">
        <v>344</v>
      </c>
      <c r="E37" s="805" t="e">
        <f t="shared" si="20"/>
        <v>#VALUE!</v>
      </c>
      <c r="F37" s="1068" t="s">
        <v>657</v>
      </c>
      <c r="G37" s="805" t="s">
        <v>2727</v>
      </c>
      <c r="H37" s="805">
        <v>45514</v>
      </c>
      <c r="I37" s="805">
        <f t="shared" ref="I37:I41" si="21">H37+7</f>
        <v>45521</v>
      </c>
      <c r="J37" s="769"/>
      <c r="K37" s="763" t="e">
        <f t="shared" si="17"/>
        <v>#REF!</v>
      </c>
    </row>
    <row r="38" spans="1:11" s="14" customFormat="1" ht="18.75" hidden="1" customHeight="1" x14ac:dyDescent="0.2">
      <c r="A38" s="810"/>
      <c r="B38" s="984" t="s">
        <v>1897</v>
      </c>
      <c r="C38" s="989" t="s">
        <v>1951</v>
      </c>
      <c r="D38" s="984">
        <v>45505</v>
      </c>
      <c r="E38" s="763">
        <f t="shared" ref="E38:E39" si="22">D38+9</f>
        <v>45514</v>
      </c>
      <c r="F38" s="817" t="s">
        <v>657</v>
      </c>
      <c r="G38" s="763" t="s">
        <v>2728</v>
      </c>
      <c r="H38" s="763">
        <v>45520</v>
      </c>
      <c r="I38" s="763">
        <f t="shared" si="21"/>
        <v>45527</v>
      </c>
      <c r="J38" s="769"/>
      <c r="K38" s="884" t="e">
        <f t="shared" si="17"/>
        <v>#REF!</v>
      </c>
    </row>
    <row r="39" spans="1:11" s="14" customFormat="1" ht="18.75" hidden="1" customHeight="1" x14ac:dyDescent="0.2">
      <c r="A39" s="810"/>
      <c r="B39" s="1077" t="s">
        <v>368</v>
      </c>
      <c r="C39" s="989" t="s">
        <v>1953</v>
      </c>
      <c r="D39" s="917">
        <v>45507</v>
      </c>
      <c r="E39" s="805">
        <f t="shared" si="22"/>
        <v>45516</v>
      </c>
      <c r="F39" s="1068" t="s">
        <v>657</v>
      </c>
      <c r="G39" s="805" t="s">
        <v>2727</v>
      </c>
      <c r="H39" s="805">
        <v>45524</v>
      </c>
      <c r="I39" s="805">
        <f t="shared" si="21"/>
        <v>45531</v>
      </c>
      <c r="J39" s="769"/>
      <c r="K39" s="884" t="e">
        <f t="shared" si="17"/>
        <v>#REF!</v>
      </c>
    </row>
    <row r="40" spans="1:11" s="14" customFormat="1" ht="18.75" hidden="1" customHeight="1" x14ac:dyDescent="0.2">
      <c r="A40" s="810"/>
      <c r="B40" s="989" t="s">
        <v>1454</v>
      </c>
      <c r="C40" s="984" t="s">
        <v>1954</v>
      </c>
      <c r="D40" s="984">
        <v>45507</v>
      </c>
      <c r="E40" s="763">
        <f t="shared" ref="E40:E43" si="23">D40+9</f>
        <v>45516</v>
      </c>
      <c r="F40" s="817" t="s">
        <v>657</v>
      </c>
      <c r="G40" s="763" t="s">
        <v>2728</v>
      </c>
      <c r="H40" s="763">
        <v>45520</v>
      </c>
      <c r="I40" s="763">
        <f t="shared" ref="I40" si="24">H40+7</f>
        <v>45527</v>
      </c>
      <c r="J40" s="769"/>
      <c r="K40" s="884" t="e">
        <f>K39+7</f>
        <v>#REF!</v>
      </c>
    </row>
    <row r="41" spans="1:11" s="14" customFormat="1" ht="18.75" hidden="1" customHeight="1" x14ac:dyDescent="0.2">
      <c r="A41" s="810"/>
      <c r="B41" s="989" t="s">
        <v>1434</v>
      </c>
      <c r="C41" s="989" t="s">
        <v>1955</v>
      </c>
      <c r="D41" s="984">
        <v>45512</v>
      </c>
      <c r="E41" s="763">
        <f t="shared" si="23"/>
        <v>45521</v>
      </c>
      <c r="F41" s="817" t="s">
        <v>657</v>
      </c>
      <c r="G41" s="763" t="s">
        <v>2727</v>
      </c>
      <c r="H41" s="763">
        <v>45529</v>
      </c>
      <c r="I41" s="763">
        <f t="shared" si="21"/>
        <v>45536</v>
      </c>
      <c r="J41" s="769"/>
      <c r="K41" s="884" t="e">
        <f t="shared" si="17"/>
        <v>#REF!</v>
      </c>
    </row>
    <row r="42" spans="1:11" s="14" customFormat="1" ht="18.75" hidden="1" customHeight="1" x14ac:dyDescent="0.2">
      <c r="A42" s="810"/>
      <c r="B42" s="984" t="s">
        <v>1422</v>
      </c>
      <c r="C42" s="989" t="s">
        <v>1956</v>
      </c>
      <c r="D42" s="984">
        <v>45518</v>
      </c>
      <c r="E42" s="763">
        <f t="shared" si="23"/>
        <v>45527</v>
      </c>
      <c r="F42" s="817" t="s">
        <v>318</v>
      </c>
      <c r="G42" s="763" t="s">
        <v>2729</v>
      </c>
      <c r="H42" s="763">
        <v>45529</v>
      </c>
      <c r="I42" s="763">
        <f t="shared" ref="I42" si="25">H42+7</f>
        <v>45536</v>
      </c>
      <c r="J42" s="769"/>
      <c r="K42" s="884" t="e">
        <f>K41+7</f>
        <v>#REF!</v>
      </c>
    </row>
    <row r="43" spans="1:11" s="14" customFormat="1" ht="18.75" hidden="1" customHeight="1" x14ac:dyDescent="0.2">
      <c r="A43" s="810"/>
      <c r="B43" s="989" t="s">
        <v>1441</v>
      </c>
      <c r="C43" s="989" t="s">
        <v>1957</v>
      </c>
      <c r="D43" s="984">
        <v>45533</v>
      </c>
      <c r="E43" s="763">
        <f t="shared" si="23"/>
        <v>45542</v>
      </c>
      <c r="F43" s="817" t="s">
        <v>675</v>
      </c>
      <c r="G43" s="763" t="s">
        <v>2730</v>
      </c>
      <c r="H43" s="763">
        <v>45545</v>
      </c>
      <c r="I43" s="763">
        <f t="shared" ref="I43" si="26">H43+7</f>
        <v>45552</v>
      </c>
      <c r="J43" s="769"/>
      <c r="K43" s="884" t="e">
        <f>PERTIWI!L181</f>
        <v>#REF!</v>
      </c>
    </row>
    <row r="44" spans="1:11" s="14" customFormat="1" ht="18.75" hidden="1" customHeight="1" x14ac:dyDescent="0.2">
      <c r="A44" s="810"/>
      <c r="B44" s="989" t="s">
        <v>1905</v>
      </c>
      <c r="C44" s="989" t="s">
        <v>1958</v>
      </c>
      <c r="D44" s="984">
        <v>45540</v>
      </c>
      <c r="E44" s="763">
        <f t="shared" ref="E44:E48" si="27">D44+9</f>
        <v>45549</v>
      </c>
      <c r="F44" s="817" t="s">
        <v>318</v>
      </c>
      <c r="G44" s="763" t="s">
        <v>2731</v>
      </c>
      <c r="H44" s="763">
        <v>45559</v>
      </c>
      <c r="I44" s="763">
        <f t="shared" ref="I44:I48" si="28">H44+7</f>
        <v>45566</v>
      </c>
      <c r="J44" s="769"/>
      <c r="K44" s="884" t="e">
        <f t="shared" ref="K44" si="29">K43+7</f>
        <v>#REF!</v>
      </c>
    </row>
    <row r="45" spans="1:11" s="14" customFormat="1" ht="18.75" hidden="1" customHeight="1" x14ac:dyDescent="0.2">
      <c r="A45" s="810"/>
      <c r="B45" s="984" t="s">
        <v>1907</v>
      </c>
      <c r="C45" s="989" t="s">
        <v>1959</v>
      </c>
      <c r="D45" s="984">
        <v>45545</v>
      </c>
      <c r="E45" s="763">
        <f t="shared" si="27"/>
        <v>45554</v>
      </c>
      <c r="F45" s="817" t="s">
        <v>318</v>
      </c>
      <c r="G45" s="763" t="s">
        <v>2731</v>
      </c>
      <c r="H45" s="763">
        <v>45559</v>
      </c>
      <c r="I45" s="763">
        <f t="shared" ref="I45" si="30">H45+7</f>
        <v>45566</v>
      </c>
      <c r="J45" s="769"/>
      <c r="K45" s="763" t="e">
        <f t="shared" si="17"/>
        <v>#REF!</v>
      </c>
    </row>
    <row r="46" spans="1:11" s="14" customFormat="1" ht="18.75" hidden="1" customHeight="1" x14ac:dyDescent="0.2">
      <c r="A46" s="810"/>
      <c r="B46" s="989" t="s">
        <v>1454</v>
      </c>
      <c r="C46" s="984" t="s">
        <v>1960</v>
      </c>
      <c r="D46" s="984">
        <v>45549</v>
      </c>
      <c r="E46" s="763">
        <f t="shared" si="27"/>
        <v>45558</v>
      </c>
      <c r="F46" s="1021" t="s">
        <v>657</v>
      </c>
      <c r="G46" s="763" t="s">
        <v>2732</v>
      </c>
      <c r="H46" s="763">
        <v>45566</v>
      </c>
      <c r="I46" s="763">
        <f t="shared" si="28"/>
        <v>45573</v>
      </c>
      <c r="J46" s="769"/>
      <c r="K46" s="763" t="e">
        <f t="shared" si="17"/>
        <v>#REF!</v>
      </c>
    </row>
    <row r="47" spans="1:11" s="14" customFormat="1" ht="18.75" hidden="1" customHeight="1" x14ac:dyDescent="0.2">
      <c r="A47" s="810"/>
      <c r="B47" s="989" t="s">
        <v>1445</v>
      </c>
      <c r="C47" s="989" t="s">
        <v>1961</v>
      </c>
      <c r="D47" s="984">
        <v>45557</v>
      </c>
      <c r="E47" s="763">
        <f t="shared" si="27"/>
        <v>45566</v>
      </c>
      <c r="F47" s="1021" t="s">
        <v>318</v>
      </c>
      <c r="G47" s="763" t="s">
        <v>2733</v>
      </c>
      <c r="H47" s="763">
        <v>45573</v>
      </c>
      <c r="I47" s="763">
        <f t="shared" si="28"/>
        <v>45580</v>
      </c>
      <c r="J47" s="769"/>
      <c r="K47" s="763" t="e">
        <f t="shared" si="17"/>
        <v>#REF!</v>
      </c>
    </row>
    <row r="48" spans="1:11" s="14" customFormat="1" ht="18" hidden="1" customHeight="1" x14ac:dyDescent="0.2">
      <c r="A48" s="810"/>
      <c r="B48" s="989" t="s">
        <v>1422</v>
      </c>
      <c r="C48" s="989" t="s">
        <v>2734</v>
      </c>
      <c r="D48" s="984">
        <v>45563</v>
      </c>
      <c r="E48" s="763">
        <f t="shared" si="27"/>
        <v>45572</v>
      </c>
      <c r="F48" s="817" t="s">
        <v>657</v>
      </c>
      <c r="G48" s="763" t="s">
        <v>2735</v>
      </c>
      <c r="H48" s="763">
        <v>45580</v>
      </c>
      <c r="I48" s="763">
        <f t="shared" si="28"/>
        <v>45587</v>
      </c>
      <c r="J48" s="769"/>
      <c r="K48" s="763" t="e">
        <f t="shared" si="17"/>
        <v>#REF!</v>
      </c>
    </row>
    <row r="49" spans="1:11" s="14" customFormat="1" ht="18.75" hidden="1" customHeight="1" x14ac:dyDescent="0.2">
      <c r="A49" s="810"/>
      <c r="B49" s="989" t="s">
        <v>1921</v>
      </c>
      <c r="C49" s="989" t="s">
        <v>1963</v>
      </c>
      <c r="D49" s="984">
        <v>45571</v>
      </c>
      <c r="E49" s="763">
        <f t="shared" ref="E49:E53" si="31">D49+9</f>
        <v>45580</v>
      </c>
      <c r="F49" s="817" t="s">
        <v>318</v>
      </c>
      <c r="G49" s="763" t="s">
        <v>2736</v>
      </c>
      <c r="H49" s="763">
        <v>45597</v>
      </c>
      <c r="I49" s="763">
        <f>H49+10</f>
        <v>45607</v>
      </c>
      <c r="J49" s="769"/>
      <c r="K49" s="763" t="e">
        <f t="shared" si="17"/>
        <v>#REF!</v>
      </c>
    </row>
    <row r="50" spans="1:11" s="14" customFormat="1" ht="18.75" hidden="1" customHeight="1" x14ac:dyDescent="0.2">
      <c r="A50" s="810"/>
      <c r="B50" s="989" t="s">
        <v>1441</v>
      </c>
      <c r="C50" s="989" t="s">
        <v>1964</v>
      </c>
      <c r="D50" s="984">
        <v>45578</v>
      </c>
      <c r="E50" s="763">
        <f t="shared" si="31"/>
        <v>45587</v>
      </c>
      <c r="F50" s="817" t="s">
        <v>318</v>
      </c>
      <c r="G50" s="763" t="s">
        <v>2736</v>
      </c>
      <c r="H50" s="763">
        <v>45597</v>
      </c>
      <c r="I50" s="763">
        <f t="shared" ref="I50:I52" si="32">H50+10</f>
        <v>45607</v>
      </c>
      <c r="J50" s="769"/>
      <c r="K50" s="763" t="e">
        <f t="shared" si="17"/>
        <v>#REF!</v>
      </c>
    </row>
    <row r="51" spans="1:11" s="14" customFormat="1" ht="18.75" hidden="1" customHeight="1" x14ac:dyDescent="0.2">
      <c r="A51" s="810"/>
      <c r="B51" s="989" t="s">
        <v>1905</v>
      </c>
      <c r="C51" s="989" t="s">
        <v>1965</v>
      </c>
      <c r="D51" s="984">
        <v>45580</v>
      </c>
      <c r="E51" s="763">
        <f t="shared" si="31"/>
        <v>45589</v>
      </c>
      <c r="F51" s="817" t="s">
        <v>318</v>
      </c>
      <c r="G51" s="763" t="s">
        <v>2736</v>
      </c>
      <c r="H51" s="763">
        <v>45597</v>
      </c>
      <c r="I51" s="763">
        <f t="shared" si="32"/>
        <v>45607</v>
      </c>
      <c r="J51" s="769"/>
      <c r="K51" s="763" t="e">
        <f t="shared" si="17"/>
        <v>#REF!</v>
      </c>
    </row>
    <row r="52" spans="1:11" s="14" customFormat="1" ht="18.75" hidden="1" customHeight="1" x14ac:dyDescent="0.2">
      <c r="A52" s="810"/>
      <c r="B52" s="989" t="s">
        <v>1454</v>
      </c>
      <c r="C52" s="989" t="s">
        <v>1966</v>
      </c>
      <c r="D52" s="984">
        <v>45587</v>
      </c>
      <c r="E52" s="763">
        <f t="shared" si="31"/>
        <v>45596</v>
      </c>
      <c r="F52" s="817" t="s">
        <v>502</v>
      </c>
      <c r="G52" s="763" t="s">
        <v>2737</v>
      </c>
      <c r="H52" s="763">
        <v>45611</v>
      </c>
      <c r="I52" s="763">
        <f t="shared" si="32"/>
        <v>45621</v>
      </c>
      <c r="J52" s="769"/>
      <c r="K52" s="763" t="e">
        <f t="shared" si="17"/>
        <v>#REF!</v>
      </c>
    </row>
    <row r="53" spans="1:11" s="14" customFormat="1" ht="18" hidden="1" customHeight="1" x14ac:dyDescent="0.2">
      <c r="A53" s="810"/>
      <c r="B53" s="989" t="s">
        <v>1917</v>
      </c>
      <c r="C53" s="989" t="s">
        <v>1967</v>
      </c>
      <c r="D53" s="984">
        <v>45595</v>
      </c>
      <c r="E53" s="763">
        <f t="shared" si="31"/>
        <v>45604</v>
      </c>
      <c r="F53" s="817" t="s">
        <v>502</v>
      </c>
      <c r="G53" s="763" t="s">
        <v>2737</v>
      </c>
      <c r="H53" s="763">
        <v>45611</v>
      </c>
      <c r="I53" s="763">
        <f t="shared" ref="I53" si="33">H53+10</f>
        <v>45621</v>
      </c>
      <c r="J53" s="769"/>
      <c r="K53" s="763" t="e">
        <f t="shared" si="17"/>
        <v>#REF!</v>
      </c>
    </row>
    <row r="54" spans="1:11" s="14" customFormat="1" ht="18.75" hidden="1" customHeight="1" x14ac:dyDescent="0.2">
      <c r="A54" s="810"/>
      <c r="B54" s="989" t="s">
        <v>1445</v>
      </c>
      <c r="C54" s="989" t="s">
        <v>1968</v>
      </c>
      <c r="D54" s="984">
        <v>45605</v>
      </c>
      <c r="E54" s="763">
        <f t="shared" ref="E54:E56" si="34">D54+9</f>
        <v>45614</v>
      </c>
      <c r="F54" s="817" t="s">
        <v>318</v>
      </c>
      <c r="G54" s="763" t="s">
        <v>2738</v>
      </c>
      <c r="H54" s="763">
        <v>45621</v>
      </c>
      <c r="I54" s="763">
        <f t="shared" ref="I54:I57" si="35">H54+10</f>
        <v>45631</v>
      </c>
      <c r="J54" s="769"/>
      <c r="K54" s="763" t="e">
        <f t="shared" si="17"/>
        <v>#REF!</v>
      </c>
    </row>
    <row r="55" spans="1:11" s="14" customFormat="1" ht="18.75" hidden="1" customHeight="1" x14ac:dyDescent="0.2">
      <c r="A55" s="810"/>
      <c r="B55" s="989" t="s">
        <v>1422</v>
      </c>
      <c r="C55" s="989" t="s">
        <v>1969</v>
      </c>
      <c r="D55" s="984">
        <v>45609</v>
      </c>
      <c r="E55" s="763">
        <f t="shared" si="34"/>
        <v>45618</v>
      </c>
      <c r="F55" s="817" t="s">
        <v>318</v>
      </c>
      <c r="G55" s="763" t="s">
        <v>2738</v>
      </c>
      <c r="H55" s="763">
        <v>45621</v>
      </c>
      <c r="I55" s="763">
        <f t="shared" si="35"/>
        <v>45631</v>
      </c>
      <c r="J55" s="769"/>
      <c r="K55" s="763" t="e">
        <f t="shared" si="17"/>
        <v>#REF!</v>
      </c>
    </row>
    <row r="56" spans="1:11" s="14" customFormat="1" ht="18" hidden="1" customHeight="1" x14ac:dyDescent="0.2">
      <c r="A56" s="810"/>
      <c r="B56" s="989" t="s">
        <v>1921</v>
      </c>
      <c r="C56" s="989" t="s">
        <v>1970</v>
      </c>
      <c r="D56" s="984">
        <v>45623</v>
      </c>
      <c r="E56" s="763">
        <f t="shared" si="34"/>
        <v>45632</v>
      </c>
      <c r="F56" s="817" t="s">
        <v>318</v>
      </c>
      <c r="G56" s="763" t="s">
        <v>2739</v>
      </c>
      <c r="H56" s="763">
        <v>45639</v>
      </c>
      <c r="I56" s="763">
        <f t="shared" ref="I56" si="36">H56+10</f>
        <v>45649</v>
      </c>
      <c r="J56" s="769"/>
      <c r="K56" s="763" t="e">
        <f t="shared" si="17"/>
        <v>#REF!</v>
      </c>
    </row>
    <row r="57" spans="1:11" s="14" customFormat="1" ht="18.75" hidden="1" customHeight="1" x14ac:dyDescent="0.2">
      <c r="A57" s="810"/>
      <c r="B57" s="989" t="s">
        <v>1441</v>
      </c>
      <c r="C57" s="989" t="s">
        <v>1971</v>
      </c>
      <c r="D57" s="984">
        <v>45625</v>
      </c>
      <c r="E57" s="763">
        <f t="shared" ref="E57:E60" si="37">D57+9</f>
        <v>45634</v>
      </c>
      <c r="F57" s="817" t="s">
        <v>318</v>
      </c>
      <c r="G57" s="763" t="s">
        <v>2739</v>
      </c>
      <c r="H57" s="763">
        <v>45639</v>
      </c>
      <c r="I57" s="763">
        <f t="shared" si="35"/>
        <v>45649</v>
      </c>
      <c r="J57" s="769"/>
      <c r="K57" s="763" t="e">
        <f t="shared" si="17"/>
        <v>#REF!</v>
      </c>
    </row>
    <row r="58" spans="1:11" s="14" customFormat="1" ht="18.75" hidden="1" customHeight="1" x14ac:dyDescent="0.2">
      <c r="A58" s="810"/>
      <c r="B58" s="989" t="s">
        <v>1924</v>
      </c>
      <c r="C58" s="989" t="s">
        <v>1972</v>
      </c>
      <c r="D58" s="984">
        <v>45633</v>
      </c>
      <c r="E58" s="763">
        <f t="shared" si="37"/>
        <v>45642</v>
      </c>
      <c r="F58" s="817" t="s">
        <v>502</v>
      </c>
      <c r="G58" s="763" t="s">
        <v>2740</v>
      </c>
      <c r="H58" s="763">
        <v>45648</v>
      </c>
      <c r="I58" s="763">
        <f t="shared" ref="I58:I62" si="38">H58+10</f>
        <v>45658</v>
      </c>
      <c r="J58" s="769"/>
      <c r="K58" s="763" t="e">
        <f t="shared" si="17"/>
        <v>#REF!</v>
      </c>
    </row>
    <row r="59" spans="1:11" s="14" customFormat="1" ht="18.75" hidden="1" customHeight="1" x14ac:dyDescent="0.2">
      <c r="A59" s="810"/>
      <c r="B59" s="989" t="s">
        <v>1917</v>
      </c>
      <c r="C59" s="989" t="s">
        <v>1973</v>
      </c>
      <c r="D59" s="984">
        <v>45637</v>
      </c>
      <c r="E59" s="763">
        <f t="shared" si="37"/>
        <v>45646</v>
      </c>
      <c r="F59" s="817" t="s">
        <v>646</v>
      </c>
      <c r="G59" s="763" t="s">
        <v>2741</v>
      </c>
      <c r="H59" s="763">
        <v>45653</v>
      </c>
      <c r="I59" s="763">
        <f t="shared" si="38"/>
        <v>45663</v>
      </c>
      <c r="J59" s="769"/>
      <c r="K59" s="763" t="e">
        <f t="shared" si="17"/>
        <v>#REF!</v>
      </c>
    </row>
    <row r="60" spans="1:11" s="14" customFormat="1" ht="18" hidden="1" customHeight="1" x14ac:dyDescent="0.2">
      <c r="A60" s="810"/>
      <c r="B60" s="989" t="s">
        <v>1445</v>
      </c>
      <c r="C60" s="989" t="s">
        <v>1974</v>
      </c>
      <c r="D60" s="984">
        <v>45644</v>
      </c>
      <c r="E60" s="763">
        <f t="shared" si="37"/>
        <v>45653</v>
      </c>
      <c r="F60" s="817" t="s">
        <v>318</v>
      </c>
      <c r="G60" s="763" t="s">
        <v>2742</v>
      </c>
      <c r="H60" s="763">
        <v>45294</v>
      </c>
      <c r="I60" s="763">
        <f t="shared" si="38"/>
        <v>45304</v>
      </c>
      <c r="J60" s="769"/>
      <c r="K60" s="763" t="e">
        <f t="shared" si="17"/>
        <v>#REF!</v>
      </c>
    </row>
    <row r="61" spans="1:11" s="14" customFormat="1" ht="18.75" hidden="1" customHeight="1" x14ac:dyDescent="0.2">
      <c r="A61" s="810"/>
      <c r="B61" s="989" t="s">
        <v>1422</v>
      </c>
      <c r="C61" s="989" t="s">
        <v>1975</v>
      </c>
      <c r="D61" s="984">
        <v>45651</v>
      </c>
      <c r="E61" s="763">
        <f t="shared" ref="E61:E66" si="39">D61+9</f>
        <v>45660</v>
      </c>
      <c r="F61" s="817" t="s">
        <v>502</v>
      </c>
      <c r="G61" s="763" t="s">
        <v>2743</v>
      </c>
      <c r="H61" s="763">
        <v>45301</v>
      </c>
      <c r="I61" s="763">
        <f t="shared" si="38"/>
        <v>45311</v>
      </c>
      <c r="J61" s="769"/>
      <c r="K61" s="763" t="e">
        <f t="shared" si="17"/>
        <v>#REF!</v>
      </c>
    </row>
    <row r="62" spans="1:11" s="14" customFormat="1" ht="18" hidden="1" customHeight="1" x14ac:dyDescent="0.2">
      <c r="A62" s="810"/>
      <c r="B62" s="989" t="s">
        <v>1921</v>
      </c>
      <c r="C62" s="989" t="s">
        <v>1976</v>
      </c>
      <c r="D62" s="984">
        <v>45668</v>
      </c>
      <c r="E62" s="763">
        <f t="shared" si="39"/>
        <v>45677</v>
      </c>
      <c r="F62" s="817" t="s">
        <v>318</v>
      </c>
      <c r="G62" s="763" t="s">
        <v>2744</v>
      </c>
      <c r="H62" s="763">
        <v>45684</v>
      </c>
      <c r="I62" s="763">
        <f t="shared" si="38"/>
        <v>45694</v>
      </c>
      <c r="J62" s="769"/>
      <c r="K62" s="763">
        <f>PERTIWI!L200</f>
        <v>45669</v>
      </c>
    </row>
    <row r="63" spans="1:11" s="14" customFormat="1" ht="18.75" hidden="1" customHeight="1" x14ac:dyDescent="0.2">
      <c r="A63" s="810"/>
      <c r="B63" s="989" t="s">
        <v>1441</v>
      </c>
      <c r="C63" s="989" t="s">
        <v>1977</v>
      </c>
      <c r="D63" s="984">
        <v>45670</v>
      </c>
      <c r="E63" s="763">
        <f t="shared" si="39"/>
        <v>45679</v>
      </c>
      <c r="F63" s="817" t="s">
        <v>318</v>
      </c>
      <c r="G63" s="763" t="s">
        <v>2744</v>
      </c>
      <c r="H63" s="763">
        <v>45684</v>
      </c>
      <c r="I63" s="763">
        <f t="shared" ref="I63" si="40">H63+10</f>
        <v>45694</v>
      </c>
      <c r="J63" s="769"/>
      <c r="K63" s="763">
        <f t="shared" si="17"/>
        <v>45676</v>
      </c>
    </row>
    <row r="64" spans="1:11" s="14" customFormat="1" ht="18.75" hidden="1" customHeight="1" x14ac:dyDescent="0.2">
      <c r="A64" s="810"/>
      <c r="B64" s="989" t="s">
        <v>1924</v>
      </c>
      <c r="C64" s="989" t="s">
        <v>1978</v>
      </c>
      <c r="D64" s="984">
        <v>45678</v>
      </c>
      <c r="E64" s="763">
        <f t="shared" si="39"/>
        <v>45687</v>
      </c>
      <c r="F64" s="817" t="s">
        <v>502</v>
      </c>
      <c r="G64" s="763" t="s">
        <v>2745</v>
      </c>
      <c r="H64" s="763">
        <v>45691</v>
      </c>
      <c r="I64" s="763">
        <f t="shared" ref="I64:I69" si="41">H64+10</f>
        <v>45701</v>
      </c>
      <c r="J64" s="769"/>
      <c r="K64" s="763">
        <f t="shared" si="17"/>
        <v>45683</v>
      </c>
    </row>
    <row r="65" spans="1:11" s="14" customFormat="1" ht="18.75" hidden="1" customHeight="1" x14ac:dyDescent="0.2">
      <c r="A65" s="810"/>
      <c r="B65" s="989" t="s">
        <v>1917</v>
      </c>
      <c r="C65" s="989" t="s">
        <v>1979</v>
      </c>
      <c r="D65" s="984">
        <v>45679</v>
      </c>
      <c r="E65" s="763">
        <f t="shared" si="39"/>
        <v>45688</v>
      </c>
      <c r="F65" s="817" t="s">
        <v>502</v>
      </c>
      <c r="G65" s="763" t="s">
        <v>2745</v>
      </c>
      <c r="H65" s="763">
        <v>45691</v>
      </c>
      <c r="I65" s="763">
        <f t="shared" ref="I65" si="42">H65+10</f>
        <v>45701</v>
      </c>
      <c r="J65" s="769"/>
      <c r="K65" s="763">
        <f t="shared" si="17"/>
        <v>45690</v>
      </c>
    </row>
    <row r="66" spans="1:11" s="14" customFormat="1" ht="18" hidden="1" customHeight="1" x14ac:dyDescent="0.2">
      <c r="A66" s="810"/>
      <c r="B66" s="989" t="s">
        <v>1921</v>
      </c>
      <c r="C66" s="989" t="s">
        <v>1980</v>
      </c>
      <c r="D66" s="984">
        <v>45690</v>
      </c>
      <c r="E66" s="763">
        <f t="shared" si="39"/>
        <v>45699</v>
      </c>
      <c r="F66" s="817" t="s">
        <v>4267</v>
      </c>
      <c r="G66" s="763" t="s">
        <v>2746</v>
      </c>
      <c r="H66" s="763">
        <v>45716</v>
      </c>
      <c r="I66" s="763">
        <f t="shared" si="41"/>
        <v>45726</v>
      </c>
      <c r="J66" s="769"/>
      <c r="K66" s="763">
        <f t="shared" si="17"/>
        <v>45697</v>
      </c>
    </row>
    <row r="67" spans="1:11" s="14" customFormat="1" ht="18" hidden="1" customHeight="1" x14ac:dyDescent="0.2">
      <c r="A67" s="810"/>
      <c r="B67" s="989" t="s">
        <v>1445</v>
      </c>
      <c r="C67" s="989" t="s">
        <v>1981</v>
      </c>
      <c r="D67" s="984">
        <v>45327</v>
      </c>
      <c r="E67" s="763">
        <f t="shared" ref="E67:E68" si="43">D67+9</f>
        <v>45336</v>
      </c>
      <c r="F67" s="817" t="s">
        <v>4267</v>
      </c>
      <c r="G67" s="763" t="s">
        <v>2747</v>
      </c>
      <c r="H67" s="763">
        <v>45723</v>
      </c>
      <c r="I67" s="763">
        <f t="shared" ref="I67:I68" si="44">H67+10</f>
        <v>45733</v>
      </c>
      <c r="J67" s="769"/>
      <c r="K67" s="763">
        <f t="shared" si="17"/>
        <v>45704</v>
      </c>
    </row>
    <row r="68" spans="1:11" s="14" customFormat="1" ht="18" hidden="1" customHeight="1" x14ac:dyDescent="0.2">
      <c r="A68" s="810"/>
      <c r="B68" s="989" t="s">
        <v>1422</v>
      </c>
      <c r="C68" s="989" t="s">
        <v>1982</v>
      </c>
      <c r="D68" s="984">
        <v>45701</v>
      </c>
      <c r="E68" s="763">
        <f t="shared" si="43"/>
        <v>45710</v>
      </c>
      <c r="F68" s="817" t="s">
        <v>4267</v>
      </c>
      <c r="G68" s="763" t="s">
        <v>2747</v>
      </c>
      <c r="H68" s="763">
        <v>45723</v>
      </c>
      <c r="I68" s="763">
        <f t="shared" si="44"/>
        <v>45733</v>
      </c>
      <c r="J68" s="769"/>
      <c r="K68" s="763">
        <f t="shared" si="17"/>
        <v>45711</v>
      </c>
    </row>
    <row r="69" spans="1:11" s="14" customFormat="1" ht="18" customHeight="1" x14ac:dyDescent="0.2">
      <c r="A69" s="810"/>
      <c r="B69" s="989" t="s">
        <v>1924</v>
      </c>
      <c r="C69" s="989" t="s">
        <v>1983</v>
      </c>
      <c r="D69" s="984">
        <v>45713</v>
      </c>
      <c r="E69" s="763">
        <f>D69+9</f>
        <v>45722</v>
      </c>
      <c r="F69" s="817" t="s">
        <v>4267</v>
      </c>
      <c r="G69" s="763" t="s">
        <v>4350</v>
      </c>
      <c r="H69" s="763">
        <v>45730</v>
      </c>
      <c r="I69" s="763">
        <f t="shared" si="41"/>
        <v>45740</v>
      </c>
      <c r="J69" s="769"/>
      <c r="K69" s="763">
        <f t="shared" si="17"/>
        <v>45718</v>
      </c>
    </row>
    <row r="70" spans="1:11" s="14" customFormat="1" ht="18" customHeight="1" x14ac:dyDescent="0.2">
      <c r="A70" s="810"/>
      <c r="B70" s="989" t="s">
        <v>1441</v>
      </c>
      <c r="C70" s="989" t="s">
        <v>1984</v>
      </c>
      <c r="D70" s="984">
        <v>45714</v>
      </c>
      <c r="E70" s="763">
        <f>D70+9</f>
        <v>45723</v>
      </c>
      <c r="F70" s="817" t="s">
        <v>4267</v>
      </c>
      <c r="G70" s="763" t="s">
        <v>4350</v>
      </c>
      <c r="H70" s="763">
        <v>45730</v>
      </c>
      <c r="I70" s="763">
        <f t="shared" ref="I70" si="45">H70+10</f>
        <v>45740</v>
      </c>
      <c r="J70" s="769"/>
      <c r="K70" s="763">
        <f t="shared" si="17"/>
        <v>45725</v>
      </c>
    </row>
    <row r="71" spans="1:11" s="14" customFormat="1" ht="18" customHeight="1" x14ac:dyDescent="0.2">
      <c r="A71" s="810"/>
      <c r="B71" s="989" t="s">
        <v>1917</v>
      </c>
      <c r="C71" s="989" t="s">
        <v>4327</v>
      </c>
      <c r="D71" s="984">
        <v>45721</v>
      </c>
      <c r="E71" s="763">
        <f t="shared" ref="E71:E74" si="46">D71+9</f>
        <v>45730</v>
      </c>
      <c r="F71" s="817" t="s">
        <v>730</v>
      </c>
      <c r="G71" s="763" t="s">
        <v>4431</v>
      </c>
      <c r="H71" s="763">
        <v>45737</v>
      </c>
      <c r="I71" s="763">
        <f t="shared" ref="I71:I74" si="47">H71+10</f>
        <v>45747</v>
      </c>
      <c r="J71" s="769"/>
      <c r="K71" s="763">
        <f t="shared" si="17"/>
        <v>45732</v>
      </c>
    </row>
    <row r="72" spans="1:11" s="14" customFormat="1" ht="18" customHeight="1" x14ac:dyDescent="0.2">
      <c r="A72" s="810"/>
      <c r="B72" s="984" t="s">
        <v>1921</v>
      </c>
      <c r="C72" s="984" t="s">
        <v>4419</v>
      </c>
      <c r="D72" s="984">
        <v>45728</v>
      </c>
      <c r="E72" s="763">
        <f t="shared" si="46"/>
        <v>45737</v>
      </c>
      <c r="F72" s="817" t="s">
        <v>502</v>
      </c>
      <c r="G72" s="763" t="s">
        <v>4351</v>
      </c>
      <c r="H72" s="763">
        <v>45744</v>
      </c>
      <c r="I72" s="763">
        <f t="shared" ref="I72" si="48">H72+10</f>
        <v>45754</v>
      </c>
      <c r="J72" s="769"/>
      <c r="K72" s="763">
        <f t="shared" si="17"/>
        <v>45739</v>
      </c>
    </row>
    <row r="73" spans="1:11" s="14" customFormat="1" ht="18" customHeight="1" x14ac:dyDescent="0.2">
      <c r="A73" s="810"/>
      <c r="B73" s="984" t="s">
        <v>1445</v>
      </c>
      <c r="C73" s="984" t="s">
        <v>4328</v>
      </c>
      <c r="D73" s="984">
        <v>45735</v>
      </c>
      <c r="E73" s="763">
        <f t="shared" si="46"/>
        <v>45744</v>
      </c>
      <c r="F73" s="817" t="s">
        <v>4267</v>
      </c>
      <c r="G73" s="763" t="s">
        <v>4352</v>
      </c>
      <c r="H73" s="763">
        <v>45751</v>
      </c>
      <c r="I73" s="763">
        <f t="shared" si="47"/>
        <v>45761</v>
      </c>
      <c r="J73" s="769"/>
      <c r="K73" s="763">
        <f t="shared" si="17"/>
        <v>45746</v>
      </c>
    </row>
    <row r="74" spans="1:11" s="14" customFormat="1" ht="18" customHeight="1" x14ac:dyDescent="0.2">
      <c r="A74" s="810"/>
      <c r="B74" s="989" t="s">
        <v>1422</v>
      </c>
      <c r="C74" s="989" t="s">
        <v>4329</v>
      </c>
      <c r="D74" s="984">
        <v>45742</v>
      </c>
      <c r="E74" s="763">
        <f t="shared" si="46"/>
        <v>45751</v>
      </c>
      <c r="F74" s="817" t="s">
        <v>318</v>
      </c>
      <c r="G74" s="763" t="s">
        <v>4405</v>
      </c>
      <c r="H74" s="763">
        <v>45758</v>
      </c>
      <c r="I74" s="763">
        <f t="shared" si="47"/>
        <v>45768</v>
      </c>
      <c r="J74" s="769"/>
      <c r="K74" s="769"/>
    </row>
    <row r="76" spans="1:11" ht="18.75" customHeight="1" thickBot="1" x14ac:dyDescent="0.25"/>
    <row r="77" spans="1:11" s="147" customFormat="1" ht="18.75" customHeight="1" x14ac:dyDescent="0.2">
      <c r="B77" s="776"/>
      <c r="C77" s="777"/>
      <c r="D77" s="778"/>
      <c r="E77" s="779"/>
      <c r="F77" s="780"/>
      <c r="G77" s="781"/>
      <c r="H77" s="782"/>
    </row>
    <row r="78" spans="1:11" s="147" customFormat="1" ht="18.75" customHeight="1" x14ac:dyDescent="0.2">
      <c r="B78" s="783" t="s">
        <v>447</v>
      </c>
      <c r="C78" s="145"/>
      <c r="D78" s="147" t="s">
        <v>448</v>
      </c>
      <c r="G78" s="147" t="s">
        <v>449</v>
      </c>
      <c r="H78" s="784"/>
    </row>
    <row r="79" spans="1:11" s="147" customFormat="1" ht="18.75" customHeight="1" x14ac:dyDescent="0.2">
      <c r="B79" s="785" t="s">
        <v>450</v>
      </c>
      <c r="C79" s="786" t="s">
        <v>451</v>
      </c>
      <c r="D79" s="133" t="s">
        <v>452</v>
      </c>
      <c r="F79" s="786" t="s">
        <v>453</v>
      </c>
      <c r="G79" s="145" t="s">
        <v>454</v>
      </c>
      <c r="H79" s="787" t="s">
        <v>455</v>
      </c>
    </row>
    <row r="80" spans="1:11" s="147" customFormat="1" ht="18.75" customHeight="1" x14ac:dyDescent="0.2">
      <c r="B80" s="785" t="s">
        <v>456</v>
      </c>
      <c r="C80" s="786" t="s">
        <v>457</v>
      </c>
      <c r="D80" s="133" t="s">
        <v>458</v>
      </c>
      <c r="E80" s="148" t="s">
        <v>459</v>
      </c>
      <c r="F80" s="790" t="s">
        <v>460</v>
      </c>
      <c r="G80" s="145" t="s">
        <v>461</v>
      </c>
      <c r="H80" s="787" t="s">
        <v>462</v>
      </c>
    </row>
    <row r="81" spans="2:8" s="147" customFormat="1" ht="18.75" customHeight="1" x14ac:dyDescent="0.2">
      <c r="B81" s="788" t="s">
        <v>463</v>
      </c>
      <c r="C81" s="789" t="s">
        <v>464</v>
      </c>
      <c r="D81" s="133" t="s">
        <v>465</v>
      </c>
      <c r="E81" s="148" t="s">
        <v>466</v>
      </c>
      <c r="F81" s="790" t="s">
        <v>467</v>
      </c>
      <c r="G81" s="591" t="s">
        <v>468</v>
      </c>
      <c r="H81" s="791" t="s">
        <v>469</v>
      </c>
    </row>
    <row r="82" spans="2:8" s="147" customFormat="1" ht="18.75" customHeight="1" x14ac:dyDescent="0.2">
      <c r="B82" s="788" t="s">
        <v>470</v>
      </c>
      <c r="C82" s="789" t="s">
        <v>471</v>
      </c>
      <c r="D82" s="133" t="s">
        <v>472</v>
      </c>
      <c r="E82" s="148" t="s">
        <v>473</v>
      </c>
      <c r="F82" s="790" t="s">
        <v>474</v>
      </c>
      <c r="G82" s="591" t="s">
        <v>475</v>
      </c>
      <c r="H82" s="791" t="s">
        <v>476</v>
      </c>
    </row>
    <row r="83" spans="2:8" s="147" customFormat="1" ht="18.75" customHeight="1" x14ac:dyDescent="0.2">
      <c r="B83" s="788" t="s">
        <v>477</v>
      </c>
      <c r="C83" s="789" t="s">
        <v>478</v>
      </c>
      <c r="D83" s="133" t="s">
        <v>479</v>
      </c>
      <c r="E83" s="148" t="s">
        <v>480</v>
      </c>
      <c r="F83" s="790" t="s">
        <v>481</v>
      </c>
      <c r="G83" s="591" t="s">
        <v>482</v>
      </c>
      <c r="H83" s="791" t="s">
        <v>483</v>
      </c>
    </row>
    <row r="84" spans="2:8" s="147" customFormat="1" ht="18.75" customHeight="1" x14ac:dyDescent="0.2">
      <c r="B84" s="788" t="s">
        <v>484</v>
      </c>
      <c r="C84" s="789" t="s">
        <v>485</v>
      </c>
      <c r="D84" s="133" t="s">
        <v>486</v>
      </c>
      <c r="E84" s="148" t="s">
        <v>487</v>
      </c>
      <c r="F84" s="790" t="s">
        <v>488</v>
      </c>
      <c r="G84" s="591" t="s">
        <v>489</v>
      </c>
      <c r="H84" s="791" t="s">
        <v>490</v>
      </c>
    </row>
    <row r="85" spans="2:8" s="147" customFormat="1" ht="18.75" customHeight="1" x14ac:dyDescent="0.2">
      <c r="B85" s="788" t="s">
        <v>491</v>
      </c>
      <c r="C85" s="789" t="s">
        <v>492</v>
      </c>
      <c r="D85" s="133" t="s">
        <v>493</v>
      </c>
      <c r="E85" s="148" t="s">
        <v>494</v>
      </c>
      <c r="F85" s="744" t="s">
        <v>495</v>
      </c>
      <c r="G85" s="591" t="s">
        <v>496</v>
      </c>
      <c r="H85" s="792" t="s">
        <v>497</v>
      </c>
    </row>
    <row r="86" spans="2:8" ht="18.75" customHeight="1" x14ac:dyDescent="0.2">
      <c r="B86" s="788" t="s">
        <v>498</v>
      </c>
      <c r="C86" s="789" t="s">
        <v>499</v>
      </c>
      <c r="D86" s="133"/>
      <c r="E86" s="145"/>
      <c r="F86" s="591"/>
      <c r="G86" s="147"/>
      <c r="H86" s="793"/>
    </row>
    <row r="87" spans="2:8" ht="18.75" customHeight="1" thickBot="1" x14ac:dyDescent="0.25">
      <c r="B87" s="794"/>
      <c r="C87" s="795"/>
      <c r="D87" s="795"/>
      <c r="E87" s="796"/>
      <c r="F87" s="796"/>
      <c r="G87" s="796"/>
      <c r="H87" s="797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79" r:id="rId1" xr:uid="{C411BEE7-97E8-41A6-B932-0A294A728CB5}"/>
    <hyperlink ref="C79" r:id="rId2" xr:uid="{2ED8CD13-722F-4716-B151-78A641E9D574}"/>
    <hyperlink ref="H84" r:id="rId3" xr:uid="{64637644-58D3-4E01-92BD-62BA403F5BBF}"/>
    <hyperlink ref="H83" r:id="rId4" xr:uid="{C6FDD7F9-0530-43AC-AD2F-5D65BD74B2C9}"/>
    <hyperlink ref="C83" r:id="rId5" xr:uid="{9719FF67-F1B5-4039-829F-138DCECFE960}"/>
    <hyperlink ref="C84" r:id="rId6" xr:uid="{A2C6814D-EFD1-4457-8BEC-60221A8366DE}"/>
    <hyperlink ref="C81" r:id="rId7" xr:uid="{BCFD124C-648C-4B34-9FE0-3163EEEE81DA}"/>
    <hyperlink ref="C80" r:id="rId8" xr:uid="{80F411A4-7B24-448F-97D4-AD648D9E2EE2}"/>
    <hyperlink ref="C86" r:id="rId9" xr:uid="{0FEACC9D-A369-46A4-95A9-24A058F71860}"/>
    <hyperlink ref="H82" r:id="rId10" xr:uid="{496E2320-6B45-48F3-B563-2F623510468A}"/>
    <hyperlink ref="H85" r:id="rId11" xr:uid="{A8EEA807-C91E-44F0-AB6D-6B5B9EAA2D7C}"/>
    <hyperlink ref="C82" r:id="rId12" xr:uid="{FBCB3E78-F70B-47F9-9E77-49D5242830FE}"/>
    <hyperlink ref="F79" r:id="rId13" xr:uid="{92EAE8F3-29D9-4E5E-A754-FEA9BD98613A}"/>
    <hyperlink ref="F84" r:id="rId14" xr:uid="{50870A2A-3E95-416D-B999-9555EC6B51F0}"/>
    <hyperlink ref="F80" r:id="rId15" xr:uid="{47CD1EC2-2354-426B-96F8-1465A9B26568}"/>
    <hyperlink ref="F81" r:id="rId16" xr:uid="{9A6F29F2-F52E-4C3E-9DF1-A28B6C0F3649}"/>
    <hyperlink ref="F82" r:id="rId17" xr:uid="{3FD01CD1-63B3-4F58-BF63-5ACEFB0E5293}"/>
    <hyperlink ref="F83" r:id="rId18" xr:uid="{DB94BC7F-2800-4AC0-A6E7-9C6A74DEAF5F}"/>
    <hyperlink ref="H80" r:id="rId19" xr:uid="{40822BF9-7337-436F-A7E5-A6C4561A63C3}"/>
    <hyperlink ref="H81" r:id="rId20" xr:uid="{35047C38-8B08-4561-9D62-12FF5D49EBC8}"/>
    <hyperlink ref="F85" r:id="rId21" xr:uid="{4D81FAE7-779E-4168-99B3-8EC921584400}"/>
  </hyperlinks>
  <pageMargins left="0.7" right="0.7" top="0.75" bottom="0.75" header="0.3" footer="0.3"/>
  <pageSetup paperSize="9" scale="51" orientation="landscape" r:id="rId22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J2" s="966" t="s">
        <v>304</v>
      </c>
    </row>
    <row r="3" spans="2:10" ht="14.25" thickBot="1" x14ac:dyDescent="0.25">
      <c r="B3" s="165"/>
      <c r="J3" s="1002"/>
    </row>
    <row r="4" spans="2:10" ht="30" customHeight="1" thickBot="1" x14ac:dyDescent="0.25">
      <c r="B4" s="1130" t="s">
        <v>2748</v>
      </c>
      <c r="C4" s="1131"/>
      <c r="D4" s="1131"/>
      <c r="E4" s="1131"/>
      <c r="F4" s="1131"/>
      <c r="G4" s="1131"/>
      <c r="H4" s="1132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9"/>
      <c r="D6" s="1172" t="s">
        <v>306</v>
      </c>
      <c r="E6" s="950" t="s">
        <v>2749</v>
      </c>
      <c r="F6" s="953" t="s">
        <v>178</v>
      </c>
      <c r="G6" s="953" t="s">
        <v>279</v>
      </c>
      <c r="H6" s="953" t="s">
        <v>2750</v>
      </c>
      <c r="I6" s="770"/>
      <c r="J6" s="889" t="s">
        <v>1839</v>
      </c>
    </row>
    <row r="7" spans="2:10" s="331" customFormat="1" ht="17.25" customHeight="1" x14ac:dyDescent="0.2">
      <c r="B7" s="953" t="s">
        <v>310</v>
      </c>
      <c r="C7" s="953" t="s">
        <v>311</v>
      </c>
      <c r="D7" s="1173"/>
      <c r="E7" s="949" t="s">
        <v>173</v>
      </c>
      <c r="F7" s="949" t="s">
        <v>197</v>
      </c>
      <c r="G7" s="949" t="s">
        <v>227</v>
      </c>
      <c r="H7" s="949" t="s">
        <v>262</v>
      </c>
      <c r="J7" s="1069" t="s">
        <v>312</v>
      </c>
    </row>
    <row r="8" spans="2:10" s="331" customFormat="1" ht="17.25" hidden="1" customHeight="1" x14ac:dyDescent="0.2">
      <c r="B8" s="733" t="s">
        <v>2751</v>
      </c>
      <c r="C8" s="1028" t="s">
        <v>2752</v>
      </c>
      <c r="D8" s="1032">
        <v>45200</v>
      </c>
      <c r="E8" s="1033">
        <f t="shared" ref="E8:E21" si="0">D8+7</f>
        <v>45207</v>
      </c>
      <c r="F8" s="1033">
        <f t="shared" ref="F8:F21" si="1">D8+10</f>
        <v>45210</v>
      </c>
      <c r="G8" s="1033">
        <f t="shared" ref="G8:G21" si="2">D8+13</f>
        <v>45213</v>
      </c>
      <c r="H8" s="1033">
        <f t="shared" ref="H8:H22" si="3">D8+16</f>
        <v>45216</v>
      </c>
      <c r="J8" s="801" t="e">
        <f>#REF!+1</f>
        <v>#REF!</v>
      </c>
    </row>
    <row r="9" spans="2:10" s="331" customFormat="1" ht="17.25" hidden="1" customHeight="1" x14ac:dyDescent="0.2">
      <c r="B9" s="733" t="s">
        <v>2753</v>
      </c>
      <c r="C9" s="1028" t="s">
        <v>2754</v>
      </c>
      <c r="D9" s="1032">
        <v>45207</v>
      </c>
      <c r="E9" s="1033">
        <f t="shared" si="0"/>
        <v>45214</v>
      </c>
      <c r="F9" s="1033">
        <f t="shared" si="1"/>
        <v>45217</v>
      </c>
      <c r="G9" s="1033">
        <f t="shared" si="2"/>
        <v>45220</v>
      </c>
      <c r="H9" s="1033">
        <f t="shared" si="3"/>
        <v>45223</v>
      </c>
      <c r="J9" s="801" t="e">
        <f t="shared" ref="J9:J11" si="4">J8+7</f>
        <v>#REF!</v>
      </c>
    </row>
    <row r="10" spans="2:10" s="331" customFormat="1" ht="17.25" hidden="1" customHeight="1" x14ac:dyDescent="0.2">
      <c r="B10" s="733" t="s">
        <v>2755</v>
      </c>
      <c r="C10" s="1028" t="s">
        <v>2756</v>
      </c>
      <c r="D10" s="1032">
        <v>45214</v>
      </c>
      <c r="E10" s="1033">
        <f t="shared" si="0"/>
        <v>45221</v>
      </c>
      <c r="F10" s="1033">
        <f t="shared" si="1"/>
        <v>45224</v>
      </c>
      <c r="G10" s="1033">
        <f t="shared" si="2"/>
        <v>45227</v>
      </c>
      <c r="H10" s="1033">
        <f t="shared" si="3"/>
        <v>45230</v>
      </c>
      <c r="J10" s="801" t="e">
        <f t="shared" si="4"/>
        <v>#REF!</v>
      </c>
    </row>
    <row r="11" spans="2:10" s="331" customFormat="1" ht="17.25" hidden="1" customHeight="1" x14ac:dyDescent="0.2">
      <c r="B11" s="733" t="s">
        <v>2757</v>
      </c>
      <c r="C11" s="1028" t="s">
        <v>2758</v>
      </c>
      <c r="D11" s="1032">
        <v>45221</v>
      </c>
      <c r="E11" s="1033">
        <f t="shared" si="0"/>
        <v>45228</v>
      </c>
      <c r="F11" s="1033">
        <f t="shared" si="1"/>
        <v>45231</v>
      </c>
      <c r="G11" s="1033">
        <f t="shared" si="2"/>
        <v>45234</v>
      </c>
      <c r="H11" s="1033">
        <f t="shared" si="3"/>
        <v>45237</v>
      </c>
      <c r="J11" s="801" t="e">
        <f t="shared" si="4"/>
        <v>#REF!</v>
      </c>
    </row>
    <row r="12" spans="2:10" s="331" customFormat="1" ht="17.25" hidden="1" customHeight="1" x14ac:dyDescent="0.2">
      <c r="B12" s="733" t="s">
        <v>2759</v>
      </c>
      <c r="C12" s="1028" t="s">
        <v>2760</v>
      </c>
      <c r="D12" s="1032">
        <v>45228</v>
      </c>
      <c r="E12" s="1032">
        <f t="shared" si="0"/>
        <v>45235</v>
      </c>
      <c r="F12" s="1032">
        <f t="shared" si="1"/>
        <v>45238</v>
      </c>
      <c r="G12" s="1032">
        <f t="shared" si="2"/>
        <v>45241</v>
      </c>
      <c r="H12" s="1032">
        <f t="shared" si="3"/>
        <v>45244</v>
      </c>
      <c r="J12" s="801" t="e">
        <f>J11+7</f>
        <v>#REF!</v>
      </c>
    </row>
    <row r="13" spans="2:10" s="331" customFormat="1" ht="17.25" hidden="1" customHeight="1" x14ac:dyDescent="0.2">
      <c r="B13" s="723" t="s">
        <v>2761</v>
      </c>
      <c r="C13" s="1021" t="s">
        <v>2762</v>
      </c>
      <c r="D13" s="1034">
        <v>45235</v>
      </c>
      <c r="E13" s="1034">
        <f t="shared" si="0"/>
        <v>45242</v>
      </c>
      <c r="F13" s="1034">
        <f t="shared" si="1"/>
        <v>45245</v>
      </c>
      <c r="G13" s="1034">
        <f t="shared" si="2"/>
        <v>45248</v>
      </c>
      <c r="H13" s="1034">
        <f t="shared" si="3"/>
        <v>45251</v>
      </c>
      <c r="J13" s="801" t="e">
        <f t="shared" ref="J13:J37" si="5">J12+7</f>
        <v>#REF!</v>
      </c>
    </row>
    <row r="14" spans="2:10" s="331" customFormat="1" ht="17.25" hidden="1" customHeight="1" x14ac:dyDescent="0.2">
      <c r="B14" s="723" t="s">
        <v>2763</v>
      </c>
      <c r="C14" s="1021" t="s">
        <v>2764</v>
      </c>
      <c r="D14" s="1034">
        <v>45242</v>
      </c>
      <c r="E14" s="1034">
        <f t="shared" si="0"/>
        <v>45249</v>
      </c>
      <c r="F14" s="1034">
        <f t="shared" si="1"/>
        <v>45252</v>
      </c>
      <c r="G14" s="1034">
        <f t="shared" si="2"/>
        <v>45255</v>
      </c>
      <c r="H14" s="1034">
        <f t="shared" si="3"/>
        <v>45258</v>
      </c>
      <c r="J14" s="801" t="e">
        <f t="shared" si="5"/>
        <v>#REF!</v>
      </c>
    </row>
    <row r="15" spans="2:10" s="331" customFormat="1" ht="17.25" hidden="1" customHeight="1" x14ac:dyDescent="0.2">
      <c r="B15" s="723" t="s">
        <v>2765</v>
      </c>
      <c r="C15" s="1021" t="s">
        <v>2766</v>
      </c>
      <c r="D15" s="1034">
        <v>45249</v>
      </c>
      <c r="E15" s="1034">
        <f t="shared" si="0"/>
        <v>45256</v>
      </c>
      <c r="F15" s="1034">
        <f t="shared" si="1"/>
        <v>45259</v>
      </c>
      <c r="G15" s="1034">
        <f t="shared" si="2"/>
        <v>45262</v>
      </c>
      <c r="H15" s="1034">
        <f t="shared" si="3"/>
        <v>45265</v>
      </c>
      <c r="J15" s="801" t="e">
        <f t="shared" si="5"/>
        <v>#REF!</v>
      </c>
    </row>
    <row r="16" spans="2:10" s="331" customFormat="1" ht="17.25" hidden="1" customHeight="1" x14ac:dyDescent="0.2">
      <c r="B16" s="723" t="s">
        <v>2767</v>
      </c>
      <c r="C16" s="1021" t="s">
        <v>2768</v>
      </c>
      <c r="D16" s="1034">
        <v>45256</v>
      </c>
      <c r="E16" s="1034">
        <f t="shared" si="0"/>
        <v>45263</v>
      </c>
      <c r="F16" s="1034">
        <f t="shared" si="1"/>
        <v>45266</v>
      </c>
      <c r="G16" s="1034">
        <f t="shared" si="2"/>
        <v>45269</v>
      </c>
      <c r="H16" s="1034">
        <f t="shared" si="3"/>
        <v>45272</v>
      </c>
      <c r="J16" s="801" t="e">
        <f t="shared" si="5"/>
        <v>#REF!</v>
      </c>
    </row>
    <row r="17" spans="2:10" s="331" customFormat="1" ht="17.25" hidden="1" customHeight="1" x14ac:dyDescent="0.2">
      <c r="B17" s="733" t="s">
        <v>2769</v>
      </c>
      <c r="C17" s="1028" t="s">
        <v>2770</v>
      </c>
      <c r="D17" s="1032">
        <v>45263</v>
      </c>
      <c r="E17" s="1032">
        <f t="shared" si="0"/>
        <v>45270</v>
      </c>
      <c r="F17" s="1032">
        <f t="shared" si="1"/>
        <v>45273</v>
      </c>
      <c r="G17" s="1032">
        <f t="shared" si="2"/>
        <v>45276</v>
      </c>
      <c r="H17" s="1032">
        <f t="shared" si="3"/>
        <v>45279</v>
      </c>
      <c r="J17" s="801" t="e">
        <f t="shared" si="5"/>
        <v>#REF!</v>
      </c>
    </row>
    <row r="18" spans="2:10" s="331" customFormat="1" ht="17.25" hidden="1" customHeight="1" x14ac:dyDescent="0.2">
      <c r="B18" s="733" t="s">
        <v>2771</v>
      </c>
      <c r="C18" s="1028" t="s">
        <v>2772</v>
      </c>
      <c r="D18" s="1032">
        <v>45270</v>
      </c>
      <c r="E18" s="1032">
        <f t="shared" si="0"/>
        <v>45277</v>
      </c>
      <c r="F18" s="1032">
        <f t="shared" si="1"/>
        <v>45280</v>
      </c>
      <c r="G18" s="1032">
        <f t="shared" si="2"/>
        <v>45283</v>
      </c>
      <c r="H18" s="1032">
        <f t="shared" si="3"/>
        <v>45286</v>
      </c>
      <c r="J18" s="801" t="e">
        <f t="shared" si="5"/>
        <v>#REF!</v>
      </c>
    </row>
    <row r="19" spans="2:10" s="331" customFormat="1" ht="17.25" hidden="1" customHeight="1" x14ac:dyDescent="0.2">
      <c r="B19" s="733" t="s">
        <v>2773</v>
      </c>
      <c r="C19" s="1028" t="s">
        <v>2774</v>
      </c>
      <c r="D19" s="1032">
        <v>45277</v>
      </c>
      <c r="E19" s="1032">
        <f t="shared" si="0"/>
        <v>45284</v>
      </c>
      <c r="F19" s="1032">
        <f t="shared" si="1"/>
        <v>45287</v>
      </c>
      <c r="G19" s="1032">
        <f t="shared" si="2"/>
        <v>45290</v>
      </c>
      <c r="H19" s="1032">
        <f t="shared" si="3"/>
        <v>45293</v>
      </c>
      <c r="I19" s="1035"/>
      <c r="J19" s="801" t="e">
        <f t="shared" si="5"/>
        <v>#REF!</v>
      </c>
    </row>
    <row r="20" spans="2:10" s="331" customFormat="1" ht="17.25" hidden="1" customHeight="1" x14ac:dyDescent="0.2">
      <c r="B20" s="733" t="s">
        <v>2775</v>
      </c>
      <c r="C20" s="1028" t="s">
        <v>2776</v>
      </c>
      <c r="D20" s="1032">
        <v>45284</v>
      </c>
      <c r="E20" s="1032">
        <f t="shared" si="0"/>
        <v>45291</v>
      </c>
      <c r="F20" s="1032">
        <f t="shared" si="1"/>
        <v>45294</v>
      </c>
      <c r="G20" s="1032">
        <f t="shared" si="2"/>
        <v>45297</v>
      </c>
      <c r="H20" s="1032">
        <f t="shared" si="3"/>
        <v>45300</v>
      </c>
      <c r="J20" s="801" t="e">
        <f t="shared" si="5"/>
        <v>#REF!</v>
      </c>
    </row>
    <row r="21" spans="2:10" s="331" customFormat="1" ht="17.25" hidden="1" customHeight="1" x14ac:dyDescent="0.2">
      <c r="B21" s="733" t="s">
        <v>2777</v>
      </c>
      <c r="C21" s="1028" t="s">
        <v>2778</v>
      </c>
      <c r="D21" s="1032">
        <v>45291</v>
      </c>
      <c r="E21" s="1032">
        <f t="shared" si="0"/>
        <v>45298</v>
      </c>
      <c r="F21" s="1032">
        <f t="shared" si="1"/>
        <v>45301</v>
      </c>
      <c r="G21" s="1032">
        <f t="shared" si="2"/>
        <v>45304</v>
      </c>
      <c r="H21" s="1032">
        <f t="shared" si="3"/>
        <v>45307</v>
      </c>
      <c r="J21" s="801" t="e">
        <f t="shared" si="5"/>
        <v>#REF!</v>
      </c>
    </row>
    <row r="22" spans="2:10" s="331" customFormat="1" ht="17.25" hidden="1" customHeight="1" x14ac:dyDescent="0.2">
      <c r="B22" s="723" t="s">
        <v>2751</v>
      </c>
      <c r="C22" s="1021" t="s">
        <v>2779</v>
      </c>
      <c r="D22" s="1034">
        <v>44938</v>
      </c>
      <c r="E22" s="1034">
        <f t="shared" ref="E22" si="6">D22+7</f>
        <v>44945</v>
      </c>
      <c r="F22" s="1034">
        <f t="shared" ref="F22" si="7">D22+10</f>
        <v>44948</v>
      </c>
      <c r="G22" s="1034">
        <f t="shared" ref="G22" si="8">D22+13</f>
        <v>44951</v>
      </c>
      <c r="H22" s="1034">
        <f t="shared" si="3"/>
        <v>44954</v>
      </c>
      <c r="J22" s="801" t="e">
        <f t="shared" si="5"/>
        <v>#REF!</v>
      </c>
    </row>
    <row r="23" spans="2:10" s="331" customFormat="1" ht="17.25" hidden="1" customHeight="1" x14ac:dyDescent="0.2">
      <c r="B23" s="723" t="s">
        <v>2753</v>
      </c>
      <c r="C23" s="1021" t="s">
        <v>2780</v>
      </c>
      <c r="D23" s="1034">
        <v>44940</v>
      </c>
      <c r="E23" s="1034">
        <f t="shared" ref="E23:E25" si="9">D23+7</f>
        <v>44947</v>
      </c>
      <c r="F23" s="1034">
        <f t="shared" ref="F23:F25" si="10">D23+10</f>
        <v>44950</v>
      </c>
      <c r="G23" s="1034">
        <f t="shared" ref="G23:G25" si="11">D23+13</f>
        <v>44953</v>
      </c>
      <c r="H23" s="1034">
        <f t="shared" ref="H23:H25" si="12">D23+16</f>
        <v>44956</v>
      </c>
      <c r="J23" s="801" t="e">
        <f t="shared" si="5"/>
        <v>#REF!</v>
      </c>
    </row>
    <row r="24" spans="2:10" s="331" customFormat="1" ht="17.25" hidden="1" customHeight="1" x14ac:dyDescent="0.2">
      <c r="B24" s="723" t="s">
        <v>2755</v>
      </c>
      <c r="C24" s="1021" t="s">
        <v>2781</v>
      </c>
      <c r="D24" s="1034">
        <f>D23+7</f>
        <v>44947</v>
      </c>
      <c r="E24" s="1034">
        <f t="shared" si="9"/>
        <v>44954</v>
      </c>
      <c r="F24" s="1034">
        <f t="shared" si="10"/>
        <v>44957</v>
      </c>
      <c r="G24" s="1034">
        <f t="shared" si="11"/>
        <v>44960</v>
      </c>
      <c r="H24" s="1034">
        <f t="shared" si="12"/>
        <v>44963</v>
      </c>
      <c r="J24" s="801" t="e">
        <f t="shared" si="5"/>
        <v>#REF!</v>
      </c>
    </row>
    <row r="25" spans="2:10" s="331" customFormat="1" ht="17.25" hidden="1" customHeight="1" x14ac:dyDescent="0.2">
      <c r="B25" s="723" t="s">
        <v>2757</v>
      </c>
      <c r="C25" s="1021" t="s">
        <v>2782</v>
      </c>
      <c r="D25" s="1034">
        <v>45334</v>
      </c>
      <c r="E25" s="1034">
        <f t="shared" si="9"/>
        <v>45341</v>
      </c>
      <c r="F25" s="1034">
        <f t="shared" si="10"/>
        <v>45344</v>
      </c>
      <c r="G25" s="1034">
        <f t="shared" si="11"/>
        <v>45347</v>
      </c>
      <c r="H25" s="1034">
        <f t="shared" si="12"/>
        <v>45350</v>
      </c>
      <c r="J25" s="801" t="e">
        <f t="shared" si="5"/>
        <v>#REF!</v>
      </c>
    </row>
    <row r="26" spans="2:10" s="331" customFormat="1" ht="17.25" hidden="1" customHeight="1" x14ac:dyDescent="0.2">
      <c r="B26" s="733" t="s">
        <v>2759</v>
      </c>
      <c r="C26" s="1028" t="s">
        <v>2783</v>
      </c>
      <c r="D26" s="1032">
        <v>45337</v>
      </c>
      <c r="E26" s="1032">
        <f t="shared" ref="E26" si="13">D26+7</f>
        <v>45344</v>
      </c>
      <c r="F26" s="1032">
        <f t="shared" ref="F26" si="14">D26+10</f>
        <v>45347</v>
      </c>
      <c r="G26" s="1032">
        <f t="shared" ref="G26" si="15">D26+13</f>
        <v>45350</v>
      </c>
      <c r="H26" s="1032">
        <f t="shared" ref="H26" si="16">D26+16</f>
        <v>45353</v>
      </c>
      <c r="J26" s="801" t="e">
        <f t="shared" si="5"/>
        <v>#REF!</v>
      </c>
    </row>
    <row r="27" spans="2:10" s="331" customFormat="1" ht="17.25" hidden="1" customHeight="1" x14ac:dyDescent="0.2">
      <c r="B27" s="733" t="s">
        <v>2761</v>
      </c>
      <c r="C27" s="1028" t="s">
        <v>2784</v>
      </c>
      <c r="D27" s="1032">
        <v>45346</v>
      </c>
      <c r="E27" s="1032">
        <f t="shared" ref="E27:E38" si="17">D27+7</f>
        <v>45353</v>
      </c>
      <c r="F27" s="1032">
        <f t="shared" ref="F27:F38" si="18">D27+10</f>
        <v>45356</v>
      </c>
      <c r="G27" s="1032">
        <f t="shared" ref="G27:G38" si="19">D27+13</f>
        <v>45359</v>
      </c>
      <c r="H27" s="1032">
        <f t="shared" ref="H27:H38" si="20">D27+16</f>
        <v>45362</v>
      </c>
      <c r="J27" s="801" t="e">
        <f t="shared" si="5"/>
        <v>#REF!</v>
      </c>
    </row>
    <row r="28" spans="2:10" s="331" customFormat="1" ht="17.25" hidden="1" customHeight="1" x14ac:dyDescent="0.2">
      <c r="B28" s="733" t="s">
        <v>2763</v>
      </c>
      <c r="C28" s="1028" t="s">
        <v>2785</v>
      </c>
      <c r="D28" s="1032">
        <v>45351</v>
      </c>
      <c r="E28" s="1032">
        <f t="shared" si="17"/>
        <v>45358</v>
      </c>
      <c r="F28" s="1032">
        <f t="shared" si="18"/>
        <v>45361</v>
      </c>
      <c r="G28" s="1032">
        <f t="shared" si="19"/>
        <v>45364</v>
      </c>
      <c r="H28" s="1032">
        <f t="shared" si="20"/>
        <v>45367</v>
      </c>
      <c r="J28" s="801" t="e">
        <f t="shared" si="5"/>
        <v>#REF!</v>
      </c>
    </row>
    <row r="29" spans="2:10" s="331" customFormat="1" ht="17.25" hidden="1" customHeight="1" x14ac:dyDescent="0.2">
      <c r="B29" s="733" t="s">
        <v>2765</v>
      </c>
      <c r="C29" s="1028" t="s">
        <v>2786</v>
      </c>
      <c r="D29" s="1032">
        <v>45366</v>
      </c>
      <c r="E29" s="1032">
        <f t="shared" si="17"/>
        <v>45373</v>
      </c>
      <c r="F29" s="1032">
        <f t="shared" si="18"/>
        <v>45376</v>
      </c>
      <c r="G29" s="1032">
        <f t="shared" si="19"/>
        <v>45379</v>
      </c>
      <c r="H29" s="1032">
        <f t="shared" si="20"/>
        <v>45382</v>
      </c>
      <c r="J29" s="801" t="e">
        <f t="shared" si="5"/>
        <v>#REF!</v>
      </c>
    </row>
    <row r="30" spans="2:10" s="331" customFormat="1" ht="17.25" hidden="1" customHeight="1" x14ac:dyDescent="0.2">
      <c r="B30" s="723" t="s">
        <v>2787</v>
      </c>
      <c r="C30" s="1021" t="s">
        <v>2788</v>
      </c>
      <c r="D30" s="1034">
        <v>45357</v>
      </c>
      <c r="E30" s="1034">
        <f t="shared" si="17"/>
        <v>45364</v>
      </c>
      <c r="F30" s="1034">
        <f t="shared" si="18"/>
        <v>45367</v>
      </c>
      <c r="G30" s="1034">
        <f t="shared" si="19"/>
        <v>45370</v>
      </c>
      <c r="H30" s="1034">
        <f t="shared" si="20"/>
        <v>45373</v>
      </c>
      <c r="J30" s="801" t="e">
        <f t="shared" si="5"/>
        <v>#REF!</v>
      </c>
    </row>
    <row r="31" spans="2:10" s="331" customFormat="1" ht="17.25" hidden="1" customHeight="1" x14ac:dyDescent="0.2">
      <c r="B31" s="723" t="s">
        <v>2769</v>
      </c>
      <c r="C31" s="1021" t="s">
        <v>2789</v>
      </c>
      <c r="D31" s="1034">
        <v>45371</v>
      </c>
      <c r="E31" s="1034">
        <f t="shared" si="17"/>
        <v>45378</v>
      </c>
      <c r="F31" s="1034">
        <f t="shared" si="18"/>
        <v>45381</v>
      </c>
      <c r="G31" s="1034">
        <f t="shared" si="19"/>
        <v>45384</v>
      </c>
      <c r="H31" s="1034">
        <f t="shared" si="20"/>
        <v>45387</v>
      </c>
      <c r="J31" s="801" t="e">
        <f t="shared" si="5"/>
        <v>#REF!</v>
      </c>
    </row>
    <row r="32" spans="2:10" s="331" customFormat="1" ht="17.25" hidden="1" customHeight="1" x14ac:dyDescent="0.2">
      <c r="B32" s="723" t="s">
        <v>2771</v>
      </c>
      <c r="C32" s="1021" t="s">
        <v>2790</v>
      </c>
      <c r="D32" s="1034">
        <v>45377</v>
      </c>
      <c r="E32" s="1034">
        <f t="shared" si="17"/>
        <v>45384</v>
      </c>
      <c r="F32" s="1034">
        <f t="shared" si="18"/>
        <v>45387</v>
      </c>
      <c r="G32" s="1034">
        <f t="shared" si="19"/>
        <v>45390</v>
      </c>
      <c r="H32" s="1034">
        <f t="shared" si="20"/>
        <v>45393</v>
      </c>
      <c r="J32" s="801" t="e">
        <f t="shared" si="5"/>
        <v>#REF!</v>
      </c>
    </row>
    <row r="33" spans="2:10" s="331" customFormat="1" ht="17.25" hidden="1" customHeight="1" x14ac:dyDescent="0.2">
      <c r="B33" s="723" t="s">
        <v>2773</v>
      </c>
      <c r="C33" s="1021" t="s">
        <v>2791</v>
      </c>
      <c r="D33" s="1034">
        <v>45379</v>
      </c>
      <c r="E33" s="1034">
        <f t="shared" si="17"/>
        <v>45386</v>
      </c>
      <c r="F33" s="1034">
        <f t="shared" si="18"/>
        <v>45389</v>
      </c>
      <c r="G33" s="1034">
        <f t="shared" si="19"/>
        <v>45392</v>
      </c>
      <c r="H33" s="1034">
        <f t="shared" si="20"/>
        <v>45395</v>
      </c>
      <c r="J33" s="801" t="e">
        <f t="shared" si="5"/>
        <v>#REF!</v>
      </c>
    </row>
    <row r="34" spans="2:10" s="331" customFormat="1" ht="17.25" hidden="1" customHeight="1" x14ac:dyDescent="0.2">
      <c r="B34" s="723" t="s">
        <v>2775</v>
      </c>
      <c r="C34" s="1021" t="s">
        <v>2792</v>
      </c>
      <c r="D34" s="1034">
        <v>45388</v>
      </c>
      <c r="E34" s="1034">
        <f t="shared" si="17"/>
        <v>45395</v>
      </c>
      <c r="F34" s="1034">
        <f t="shared" si="18"/>
        <v>45398</v>
      </c>
      <c r="G34" s="1034">
        <f t="shared" si="19"/>
        <v>45401</v>
      </c>
      <c r="H34" s="1034">
        <f t="shared" si="20"/>
        <v>45404</v>
      </c>
      <c r="J34" s="801" t="e">
        <f t="shared" si="5"/>
        <v>#REF!</v>
      </c>
    </row>
    <row r="35" spans="2:10" s="331" customFormat="1" ht="17.25" hidden="1" customHeight="1" x14ac:dyDescent="0.2">
      <c r="B35" s="1010" t="s">
        <v>2777</v>
      </c>
      <c r="C35" s="986" t="s">
        <v>2793</v>
      </c>
      <c r="D35" s="1039">
        <v>45404</v>
      </c>
      <c r="E35" s="1034">
        <f t="shared" si="17"/>
        <v>45411</v>
      </c>
      <c r="F35" s="1034">
        <f t="shared" si="18"/>
        <v>45414</v>
      </c>
      <c r="G35" s="1034">
        <f t="shared" si="19"/>
        <v>45417</v>
      </c>
      <c r="H35" s="1034">
        <f t="shared" si="20"/>
        <v>45420</v>
      </c>
      <c r="J35" s="763" t="e">
        <f t="shared" si="5"/>
        <v>#REF!</v>
      </c>
    </row>
    <row r="36" spans="2:10" s="331" customFormat="1" ht="17.25" hidden="1" customHeight="1" x14ac:dyDescent="0.2">
      <c r="B36" s="1010" t="s">
        <v>2767</v>
      </c>
      <c r="C36" s="986" t="s">
        <v>2794</v>
      </c>
      <c r="D36" s="1039">
        <v>45411</v>
      </c>
      <c r="E36" s="1034">
        <f t="shared" si="17"/>
        <v>45418</v>
      </c>
      <c r="F36" s="1034">
        <f t="shared" si="18"/>
        <v>45421</v>
      </c>
      <c r="G36" s="1034">
        <f t="shared" si="19"/>
        <v>45424</v>
      </c>
      <c r="H36" s="1034">
        <f t="shared" si="20"/>
        <v>45427</v>
      </c>
      <c r="J36" s="763" t="e">
        <f t="shared" si="5"/>
        <v>#REF!</v>
      </c>
    </row>
    <row r="37" spans="2:10" s="331" customFormat="1" ht="17.25" hidden="1" customHeight="1" x14ac:dyDescent="0.2">
      <c r="B37" s="1010" t="s">
        <v>2751</v>
      </c>
      <c r="C37" s="986" t="s">
        <v>2795</v>
      </c>
      <c r="D37" s="1039">
        <v>45417</v>
      </c>
      <c r="E37" s="1034">
        <f t="shared" si="17"/>
        <v>45424</v>
      </c>
      <c r="F37" s="1034">
        <f t="shared" si="18"/>
        <v>45427</v>
      </c>
      <c r="G37" s="1034">
        <f t="shared" si="19"/>
        <v>45430</v>
      </c>
      <c r="H37" s="1034">
        <f t="shared" si="20"/>
        <v>45433</v>
      </c>
      <c r="J37" s="763" t="e">
        <f t="shared" si="5"/>
        <v>#REF!</v>
      </c>
    </row>
    <row r="38" spans="2:10" s="331" customFormat="1" ht="20.100000000000001" customHeight="1" x14ac:dyDescent="0.2">
      <c r="B38" s="1010" t="s">
        <v>2753</v>
      </c>
      <c r="C38" s="986" t="s">
        <v>2796</v>
      </c>
      <c r="D38" s="1039">
        <v>45424</v>
      </c>
      <c r="E38" s="1034">
        <f t="shared" si="17"/>
        <v>45431</v>
      </c>
      <c r="F38" s="1034">
        <f t="shared" si="18"/>
        <v>45434</v>
      </c>
      <c r="G38" s="1034">
        <f t="shared" si="19"/>
        <v>45437</v>
      </c>
      <c r="H38" s="1034">
        <f t="shared" si="20"/>
        <v>45440</v>
      </c>
      <c r="J38" s="763">
        <v>45411</v>
      </c>
    </row>
    <row r="39" spans="2:10" s="331" customFormat="1" ht="20.100000000000001" customHeight="1" x14ac:dyDescent="0.2">
      <c r="B39" s="1038" t="s">
        <v>368</v>
      </c>
      <c r="C39" s="986" t="s">
        <v>2797</v>
      </c>
      <c r="D39" s="1036"/>
      <c r="E39" s="1036"/>
      <c r="F39" s="1036"/>
      <c r="G39" s="1036"/>
      <c r="H39" s="1036"/>
      <c r="J39" s="763">
        <f>J38+7</f>
        <v>45418</v>
      </c>
    </row>
    <row r="40" spans="2:10" s="331" customFormat="1" ht="20.100000000000001" customHeight="1" x14ac:dyDescent="0.2">
      <c r="B40" s="1010" t="s">
        <v>2755</v>
      </c>
      <c r="C40" s="986" t="s">
        <v>2798</v>
      </c>
      <c r="D40" s="1039">
        <v>45432</v>
      </c>
      <c r="E40" s="1034">
        <f t="shared" ref="E40" si="21">D40+7</f>
        <v>45439</v>
      </c>
      <c r="F40" s="1034">
        <f t="shared" ref="F40" si="22">D40+10</f>
        <v>45442</v>
      </c>
      <c r="G40" s="1034">
        <f t="shared" ref="G40" si="23">D40+13</f>
        <v>45445</v>
      </c>
      <c r="H40" s="1034">
        <f t="shared" ref="H40" si="24">D40+16</f>
        <v>45448</v>
      </c>
      <c r="J40" s="763">
        <f t="shared" ref="J40:J42" si="25">J39+7</f>
        <v>45425</v>
      </c>
    </row>
    <row r="41" spans="2:10" s="331" customFormat="1" ht="20.100000000000001" customHeight="1" x14ac:dyDescent="0.2">
      <c r="B41" s="1010" t="s">
        <v>2799</v>
      </c>
      <c r="C41" s="986" t="s">
        <v>2800</v>
      </c>
      <c r="D41" s="1039">
        <v>45439</v>
      </c>
      <c r="E41" s="1034">
        <f t="shared" ref="E41" si="26">D41+7</f>
        <v>45446</v>
      </c>
      <c r="F41" s="1034">
        <f t="shared" ref="F41" si="27">D41+10</f>
        <v>45449</v>
      </c>
      <c r="G41" s="1034">
        <f t="shared" ref="G41" si="28">D41+13</f>
        <v>45452</v>
      </c>
      <c r="H41" s="1034">
        <f t="shared" ref="H41" si="29">D41+16</f>
        <v>45455</v>
      </c>
      <c r="J41" s="763">
        <f t="shared" si="25"/>
        <v>45432</v>
      </c>
    </row>
    <row r="42" spans="2:10" s="331" customFormat="1" ht="20.100000000000001" customHeight="1" x14ac:dyDescent="0.2">
      <c r="B42" s="1010" t="s">
        <v>2757</v>
      </c>
      <c r="C42" s="986" t="s">
        <v>2800</v>
      </c>
      <c r="D42" s="1039">
        <v>45446</v>
      </c>
      <c r="E42" s="1034">
        <f t="shared" ref="E42" si="30">D42+7</f>
        <v>45453</v>
      </c>
      <c r="F42" s="1034">
        <f t="shared" ref="F42" si="31">D42+10</f>
        <v>45456</v>
      </c>
      <c r="G42" s="1034">
        <f t="shared" ref="G42" si="32">D42+13</f>
        <v>45459</v>
      </c>
      <c r="H42" s="1034">
        <f t="shared" ref="H42" si="33">D42+16</f>
        <v>45462</v>
      </c>
      <c r="J42" s="763">
        <f t="shared" si="25"/>
        <v>45439</v>
      </c>
    </row>
    <row r="43" spans="2:10" s="331" customFormat="1" ht="17.25" customHeight="1" x14ac:dyDescent="0.2">
      <c r="B43" s="1031"/>
      <c r="C43" s="770"/>
      <c r="D43" s="769"/>
      <c r="E43" s="769"/>
      <c r="F43" s="769"/>
      <c r="G43" s="769"/>
      <c r="H43" s="769"/>
      <c r="J43" s="801"/>
    </row>
    <row r="44" spans="2:10" s="195" customFormat="1" ht="17.25" customHeight="1" x14ac:dyDescent="0.2">
      <c r="B44" s="147" t="s">
        <v>1304</v>
      </c>
      <c r="C44" s="769"/>
    </row>
    <row r="45" spans="2:10" s="331" customFormat="1" ht="17.25" customHeight="1" x14ac:dyDescent="0.2">
      <c r="B45" s="1037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03"/>
      <c r="C47" s="904"/>
      <c r="D47" s="905"/>
      <c r="E47" s="906"/>
      <c r="F47" s="907"/>
      <c r="G47" s="908"/>
      <c r="H47" s="909"/>
      <c r="J47" s="416"/>
    </row>
    <row r="48" spans="2:10" s="331" customFormat="1" ht="17.25" customHeight="1" x14ac:dyDescent="0.2">
      <c r="B48" s="783" t="s">
        <v>447</v>
      </c>
      <c r="C48" s="145"/>
      <c r="D48" s="147" t="s">
        <v>448</v>
      </c>
      <c r="E48" s="147"/>
      <c r="F48" s="147"/>
      <c r="G48" s="147" t="s">
        <v>449</v>
      </c>
      <c r="H48" s="784"/>
      <c r="J48" s="770"/>
    </row>
    <row r="49" spans="2:8" s="331" customFormat="1" ht="17.25" customHeight="1" x14ac:dyDescent="0.2">
      <c r="B49" s="785" t="s">
        <v>450</v>
      </c>
      <c r="C49" s="786" t="s">
        <v>451</v>
      </c>
      <c r="D49" s="133" t="s">
        <v>452</v>
      </c>
      <c r="E49" s="147"/>
      <c r="F49" s="786" t="s">
        <v>453</v>
      </c>
      <c r="G49" s="145" t="s">
        <v>454</v>
      </c>
      <c r="H49" s="787" t="s">
        <v>455</v>
      </c>
    </row>
    <row r="50" spans="2:8" s="331" customFormat="1" ht="17.25" customHeight="1" x14ac:dyDescent="0.2">
      <c r="B50" s="788" t="s">
        <v>456</v>
      </c>
      <c r="C50" s="789" t="s">
        <v>457</v>
      </c>
      <c r="D50" s="133" t="s">
        <v>458</v>
      </c>
      <c r="E50" s="148" t="s">
        <v>459</v>
      </c>
      <c r="F50" s="790" t="s">
        <v>460</v>
      </c>
      <c r="G50" s="591" t="s">
        <v>461</v>
      </c>
      <c r="H50" s="791" t="s">
        <v>462</v>
      </c>
    </row>
    <row r="51" spans="2:8" s="331" customFormat="1" ht="17.25" customHeight="1" x14ac:dyDescent="0.2">
      <c r="B51" s="788" t="s">
        <v>463</v>
      </c>
      <c r="C51" s="789" t="s">
        <v>464</v>
      </c>
      <c r="D51" s="133" t="s">
        <v>465</v>
      </c>
      <c r="E51" s="148" t="s">
        <v>466</v>
      </c>
      <c r="F51" s="790" t="s">
        <v>467</v>
      </c>
      <c r="G51" s="591" t="s">
        <v>468</v>
      </c>
      <c r="H51" s="791" t="s">
        <v>469</v>
      </c>
    </row>
    <row r="52" spans="2:8" s="331" customFormat="1" ht="17.25" customHeight="1" x14ac:dyDescent="0.2">
      <c r="B52" s="788" t="s">
        <v>470</v>
      </c>
      <c r="C52" s="789" t="s">
        <v>471</v>
      </c>
      <c r="D52" s="133" t="s">
        <v>472</v>
      </c>
      <c r="E52" s="148" t="s">
        <v>473</v>
      </c>
      <c r="F52" s="790" t="s">
        <v>474</v>
      </c>
      <c r="G52" s="591" t="s">
        <v>475</v>
      </c>
      <c r="H52" s="791" t="s">
        <v>476</v>
      </c>
    </row>
    <row r="53" spans="2:8" s="331" customFormat="1" ht="17.25" customHeight="1" x14ac:dyDescent="0.2">
      <c r="B53" s="788" t="s">
        <v>477</v>
      </c>
      <c r="C53" s="789" t="s">
        <v>478</v>
      </c>
      <c r="D53" s="133" t="s">
        <v>479</v>
      </c>
      <c r="E53" s="148" t="s">
        <v>480</v>
      </c>
      <c r="F53" s="790" t="s">
        <v>481</v>
      </c>
      <c r="G53" s="591" t="s">
        <v>482</v>
      </c>
      <c r="H53" s="791" t="s">
        <v>483</v>
      </c>
    </row>
    <row r="54" spans="2:8" s="331" customFormat="1" ht="17.25" customHeight="1" x14ac:dyDescent="0.2">
      <c r="B54" s="788" t="s">
        <v>484</v>
      </c>
      <c r="C54" s="789" t="s">
        <v>485</v>
      </c>
      <c r="D54" s="133" t="s">
        <v>486</v>
      </c>
      <c r="E54" s="148" t="s">
        <v>487</v>
      </c>
      <c r="F54" s="790" t="s">
        <v>488</v>
      </c>
      <c r="G54" s="591" t="s">
        <v>489</v>
      </c>
      <c r="H54" s="791" t="s">
        <v>490</v>
      </c>
    </row>
    <row r="55" spans="2:8" s="331" customFormat="1" ht="17.25" customHeight="1" x14ac:dyDescent="0.2">
      <c r="B55" s="788" t="s">
        <v>1334</v>
      </c>
      <c r="C55" s="789" t="s">
        <v>1335</v>
      </c>
      <c r="D55" s="133" t="s">
        <v>493</v>
      </c>
      <c r="E55" s="148" t="s">
        <v>494</v>
      </c>
      <c r="F55" s="744" t="s">
        <v>495</v>
      </c>
      <c r="G55" s="591" t="s">
        <v>1336</v>
      </c>
      <c r="H55" s="791" t="s">
        <v>1338</v>
      </c>
    </row>
    <row r="56" spans="2:8" s="331" customFormat="1" ht="17.25" customHeight="1" x14ac:dyDescent="0.2">
      <c r="B56" s="788" t="s">
        <v>491</v>
      </c>
      <c r="C56" s="789" t="s">
        <v>492</v>
      </c>
      <c r="D56" s="133"/>
      <c r="E56" s="145"/>
      <c r="F56" s="591"/>
      <c r="G56" s="591" t="s">
        <v>496</v>
      </c>
      <c r="H56" s="792" t="s">
        <v>497</v>
      </c>
    </row>
    <row r="57" spans="2:8" s="331" customFormat="1" ht="17.25" customHeight="1" x14ac:dyDescent="0.2">
      <c r="B57" s="788" t="s">
        <v>498</v>
      </c>
      <c r="C57" s="789" t="s">
        <v>499</v>
      </c>
      <c r="D57" s="145"/>
      <c r="E57" s="145"/>
      <c r="F57" s="145"/>
      <c r="G57" s="145"/>
      <c r="H57" s="793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I96"/>
  <sheetViews>
    <sheetView showGridLines="0" zoomScale="130" zoomScaleNormal="130" workbookViewId="0">
      <selection activeCell="B73" sqref="B73"/>
    </sheetView>
  </sheetViews>
  <sheetFormatPr defaultColWidth="9.140625" defaultRowHeight="13.5" x14ac:dyDescent="0.2"/>
  <cols>
    <col min="1" max="1" width="22.28515625" style="888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5" t="s">
        <v>116</v>
      </c>
      <c r="C2" s="1145"/>
      <c r="D2" s="1145"/>
      <c r="E2" s="1145"/>
      <c r="F2" s="1145"/>
      <c r="H2" s="966" t="s">
        <v>304</v>
      </c>
    </row>
    <row r="3" spans="1:9" ht="17.25" customHeight="1" x14ac:dyDescent="0.2">
      <c r="B3" s="1"/>
      <c r="C3" s="758"/>
      <c r="D3" s="758"/>
      <c r="E3" s="758"/>
      <c r="F3" s="122"/>
      <c r="G3" s="169"/>
      <c r="H3" s="122"/>
    </row>
    <row r="4" spans="1:9" ht="30" customHeight="1" x14ac:dyDescent="0.2">
      <c r="B4" s="1184" t="s">
        <v>128</v>
      </c>
      <c r="C4" s="1185"/>
      <c r="D4" s="1185"/>
      <c r="E4" s="1185"/>
      <c r="F4" s="1186"/>
      <c r="G4" s="313"/>
      <c r="H4" s="313"/>
      <c r="I4" s="147"/>
    </row>
    <row r="5" spans="1:9" ht="17.25" customHeight="1" x14ac:dyDescent="0.2">
      <c r="B5" s="759"/>
      <c r="C5" s="759"/>
      <c r="D5" s="759"/>
      <c r="E5" s="759"/>
      <c r="F5" s="760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47"/>
      <c r="B7" s="1135" t="s">
        <v>128</v>
      </c>
      <c r="C7" s="1136"/>
      <c r="D7" s="1187" t="s">
        <v>2801</v>
      </c>
      <c r="E7" s="950" t="s">
        <v>2802</v>
      </c>
      <c r="F7" s="950" t="s">
        <v>293</v>
      </c>
      <c r="G7" s="844"/>
      <c r="H7" s="889"/>
      <c r="I7" s="891"/>
    </row>
    <row r="8" spans="1:9" s="331" customFormat="1" ht="17.25" customHeight="1" x14ac:dyDescent="0.2">
      <c r="A8" s="1047"/>
      <c r="B8" s="995" t="s">
        <v>310</v>
      </c>
      <c r="C8" s="995" t="s">
        <v>311</v>
      </c>
      <c r="D8" s="1188"/>
      <c r="E8" s="1017" t="s">
        <v>193</v>
      </c>
      <c r="F8" s="1017" t="s">
        <v>197</v>
      </c>
      <c r="G8" s="619"/>
      <c r="H8" s="1065" t="s">
        <v>312</v>
      </c>
      <c r="I8" s="891"/>
    </row>
    <row r="9" spans="1:9" s="331" customFormat="1" ht="15" hidden="1" customHeight="1" x14ac:dyDescent="0.2">
      <c r="A9" s="1047"/>
      <c r="B9" s="899" t="s">
        <v>2803</v>
      </c>
      <c r="C9" s="898" t="s">
        <v>2804</v>
      </c>
      <c r="D9" s="896">
        <v>45288</v>
      </c>
      <c r="E9" s="765">
        <f t="shared" ref="E9:E10" si="0">D9+6</f>
        <v>45294</v>
      </c>
      <c r="F9" s="765">
        <f t="shared" ref="F9:F10" si="1">D9+8</f>
        <v>45296</v>
      </c>
      <c r="G9" s="823"/>
      <c r="H9" s="895" t="e">
        <f>#REF!+7</f>
        <v>#REF!</v>
      </c>
      <c r="I9" s="891"/>
    </row>
    <row r="10" spans="1:9" s="331" customFormat="1" ht="15" hidden="1" customHeight="1" x14ac:dyDescent="0.2">
      <c r="A10" s="1047"/>
      <c r="B10" s="893" t="s">
        <v>2805</v>
      </c>
      <c r="C10" s="894" t="s">
        <v>2806</v>
      </c>
      <c r="D10" s="894">
        <v>45302</v>
      </c>
      <c r="E10" s="763">
        <f t="shared" si="0"/>
        <v>45308</v>
      </c>
      <c r="F10" s="763">
        <f t="shared" si="1"/>
        <v>45310</v>
      </c>
      <c r="G10" s="769"/>
      <c r="H10" s="890" t="e">
        <f t="shared" ref="H10:H26" si="2">H9+7</f>
        <v>#REF!</v>
      </c>
      <c r="I10" s="891"/>
    </row>
    <row r="11" spans="1:9" s="331" customFormat="1" ht="15" hidden="1" customHeight="1" x14ac:dyDescent="0.2">
      <c r="A11" s="1047"/>
      <c r="B11" s="893" t="s">
        <v>2807</v>
      </c>
      <c r="C11" s="894" t="s">
        <v>2808</v>
      </c>
      <c r="D11" s="894">
        <v>45304</v>
      </c>
      <c r="E11" s="763">
        <f t="shared" ref="E11:E13" si="3">D11+6</f>
        <v>45310</v>
      </c>
      <c r="F11" s="763">
        <f t="shared" ref="F11:F12" si="4">D11+8</f>
        <v>45312</v>
      </c>
      <c r="G11" s="769"/>
      <c r="H11" s="890" t="e">
        <f t="shared" si="2"/>
        <v>#REF!</v>
      </c>
      <c r="I11" s="891"/>
    </row>
    <row r="12" spans="1:9" s="331" customFormat="1" ht="15" hidden="1" customHeight="1" x14ac:dyDescent="0.2">
      <c r="A12" s="1047"/>
      <c r="B12" s="893" t="s">
        <v>2809</v>
      </c>
      <c r="C12" s="894" t="s">
        <v>2810</v>
      </c>
      <c r="D12" s="894">
        <v>45319</v>
      </c>
      <c r="E12" s="763">
        <f t="shared" si="3"/>
        <v>45325</v>
      </c>
      <c r="F12" s="763">
        <f t="shared" si="4"/>
        <v>45327</v>
      </c>
      <c r="G12" s="769"/>
      <c r="H12" s="890" t="e">
        <f t="shared" si="2"/>
        <v>#REF!</v>
      </c>
      <c r="I12" s="891"/>
    </row>
    <row r="13" spans="1:9" s="331" customFormat="1" ht="15" hidden="1" customHeight="1" x14ac:dyDescent="0.2">
      <c r="A13" s="1047"/>
      <c r="B13" s="893" t="s">
        <v>2811</v>
      </c>
      <c r="C13" s="894" t="s">
        <v>2812</v>
      </c>
      <c r="D13" s="894">
        <v>45323</v>
      </c>
      <c r="E13" s="763">
        <f t="shared" si="3"/>
        <v>45329</v>
      </c>
      <c r="F13" s="763">
        <f>D13+10</f>
        <v>45333</v>
      </c>
      <c r="G13" s="769"/>
      <c r="H13" s="890" t="e">
        <f t="shared" si="2"/>
        <v>#REF!</v>
      </c>
      <c r="I13" s="891"/>
    </row>
    <row r="14" spans="1:9" s="331" customFormat="1" ht="15" hidden="1" customHeight="1" x14ac:dyDescent="0.2">
      <c r="A14" s="1047"/>
      <c r="B14" s="893" t="s">
        <v>2813</v>
      </c>
      <c r="C14" s="894" t="s">
        <v>2814</v>
      </c>
      <c r="D14" s="894">
        <v>45331</v>
      </c>
      <c r="E14" s="763">
        <f t="shared" ref="E14" si="5">D14+6</f>
        <v>45337</v>
      </c>
      <c r="F14" s="763">
        <f>D14+10</f>
        <v>45341</v>
      </c>
      <c r="G14" s="769"/>
      <c r="H14" s="890" t="e">
        <f t="shared" si="2"/>
        <v>#REF!</v>
      </c>
      <c r="I14" s="891"/>
    </row>
    <row r="15" spans="1:9" s="331" customFormat="1" ht="15" hidden="1" customHeight="1" x14ac:dyDescent="0.2">
      <c r="A15" s="1047"/>
      <c r="B15" s="893" t="s">
        <v>2815</v>
      </c>
      <c r="C15" s="894" t="s">
        <v>2816</v>
      </c>
      <c r="D15" s="894">
        <v>45330</v>
      </c>
      <c r="E15" s="763">
        <f t="shared" ref="E15" si="6">D15+6</f>
        <v>45336</v>
      </c>
      <c r="F15" s="763">
        <f>D15+10</f>
        <v>45340</v>
      </c>
      <c r="G15" s="769"/>
      <c r="H15" s="890" t="e">
        <f t="shared" si="2"/>
        <v>#REF!</v>
      </c>
      <c r="I15" s="891"/>
    </row>
    <row r="16" spans="1:9" s="331" customFormat="1" ht="15" hidden="1" customHeight="1" x14ac:dyDescent="0.2">
      <c r="A16" s="1047"/>
      <c r="B16" s="893" t="s">
        <v>2817</v>
      </c>
      <c r="C16" s="894" t="s">
        <v>2818</v>
      </c>
      <c r="D16" s="894">
        <f t="shared" ref="D16:D17" si="7">D15+7</f>
        <v>45337</v>
      </c>
      <c r="E16" s="763">
        <f t="shared" ref="E16:E18" si="8">D16+6</f>
        <v>45343</v>
      </c>
      <c r="F16" s="763">
        <f>D16+10</f>
        <v>45347</v>
      </c>
      <c r="G16" s="769"/>
      <c r="H16" s="890" t="e">
        <f t="shared" si="2"/>
        <v>#REF!</v>
      </c>
      <c r="I16" s="891"/>
    </row>
    <row r="17" spans="1:9" s="331" customFormat="1" ht="15" hidden="1" customHeight="1" x14ac:dyDescent="0.2">
      <c r="A17" s="1047"/>
      <c r="B17" s="893" t="s">
        <v>2819</v>
      </c>
      <c r="C17" s="894" t="s">
        <v>2820</v>
      </c>
      <c r="D17" s="894">
        <f t="shared" si="7"/>
        <v>45344</v>
      </c>
      <c r="E17" s="763">
        <f t="shared" si="8"/>
        <v>45350</v>
      </c>
      <c r="F17" s="765">
        <f t="shared" ref="F17" si="9">D17+8</f>
        <v>45352</v>
      </c>
      <c r="G17" s="823"/>
      <c r="H17" s="890" t="e">
        <f t="shared" si="2"/>
        <v>#REF!</v>
      </c>
      <c r="I17" s="891"/>
    </row>
    <row r="18" spans="1:9" s="331" customFormat="1" ht="15" hidden="1" customHeight="1" x14ac:dyDescent="0.2">
      <c r="A18" s="1047"/>
      <c r="B18" s="893" t="s">
        <v>2821</v>
      </c>
      <c r="C18" s="894" t="s">
        <v>2822</v>
      </c>
      <c r="D18" s="894">
        <v>45360</v>
      </c>
      <c r="E18" s="763">
        <f t="shared" si="8"/>
        <v>45366</v>
      </c>
      <c r="F18" s="763">
        <f>D18+10</f>
        <v>45370</v>
      </c>
      <c r="G18" s="769"/>
      <c r="H18" s="890" t="e">
        <f t="shared" si="2"/>
        <v>#REF!</v>
      </c>
      <c r="I18" s="891"/>
    </row>
    <row r="19" spans="1:9" s="331" customFormat="1" ht="15" hidden="1" customHeight="1" x14ac:dyDescent="0.2">
      <c r="A19" s="1047"/>
      <c r="B19" s="893" t="s">
        <v>2823</v>
      </c>
      <c r="C19" s="894" t="s">
        <v>2824</v>
      </c>
      <c r="D19" s="894">
        <v>45364</v>
      </c>
      <c r="E19" s="763">
        <f t="shared" ref="E19:E22" si="10">D19+6</f>
        <v>45370</v>
      </c>
      <c r="F19" s="805"/>
      <c r="G19" s="769"/>
      <c r="H19" s="890" t="e">
        <f t="shared" si="2"/>
        <v>#REF!</v>
      </c>
      <c r="I19" s="891"/>
    </row>
    <row r="20" spans="1:9" s="331" customFormat="1" ht="17.25" hidden="1" customHeight="1" x14ac:dyDescent="0.2">
      <c r="A20" s="1047"/>
      <c r="B20" s="893" t="s">
        <v>2825</v>
      </c>
      <c r="C20" s="894" t="s">
        <v>2826</v>
      </c>
      <c r="D20" s="894">
        <v>45374</v>
      </c>
      <c r="E20" s="763">
        <f t="shared" si="10"/>
        <v>45380</v>
      </c>
      <c r="F20" s="763">
        <f t="shared" ref="F20:F25" si="11">D20+10</f>
        <v>45384</v>
      </c>
      <c r="G20" s="769"/>
      <c r="H20" s="763" t="e">
        <f t="shared" si="2"/>
        <v>#REF!</v>
      </c>
      <c r="I20" s="891"/>
    </row>
    <row r="21" spans="1:9" s="331" customFormat="1" ht="17.25" hidden="1" customHeight="1" x14ac:dyDescent="0.2">
      <c r="A21" s="1047"/>
      <c r="B21" s="893" t="s">
        <v>2827</v>
      </c>
      <c r="C21" s="894" t="s">
        <v>2828</v>
      </c>
      <c r="D21" s="894">
        <v>45379</v>
      </c>
      <c r="E21" s="763">
        <f t="shared" si="10"/>
        <v>45385</v>
      </c>
      <c r="F21" s="763">
        <f t="shared" si="11"/>
        <v>45389</v>
      </c>
      <c r="G21" s="769"/>
      <c r="H21" s="763" t="e">
        <f t="shared" si="2"/>
        <v>#REF!</v>
      </c>
      <c r="I21" s="891"/>
    </row>
    <row r="22" spans="1:9" s="331" customFormat="1" ht="17.25" hidden="1" customHeight="1" x14ac:dyDescent="0.2">
      <c r="A22" s="1047"/>
      <c r="B22" s="893" t="s">
        <v>2805</v>
      </c>
      <c r="C22" s="894" t="s">
        <v>2829</v>
      </c>
      <c r="D22" s="894">
        <v>45383</v>
      </c>
      <c r="E22" s="763">
        <f t="shared" si="10"/>
        <v>45389</v>
      </c>
      <c r="F22" s="763">
        <f t="shared" si="11"/>
        <v>45393</v>
      </c>
      <c r="G22" s="769"/>
      <c r="H22" s="763" t="e">
        <f t="shared" si="2"/>
        <v>#REF!</v>
      </c>
      <c r="I22" s="891"/>
    </row>
    <row r="23" spans="1:9" s="331" customFormat="1" ht="17.25" hidden="1" customHeight="1" x14ac:dyDescent="0.2">
      <c r="A23" s="1047"/>
      <c r="B23" s="1018" t="s">
        <v>2807</v>
      </c>
      <c r="C23" s="1019" t="s">
        <v>2830</v>
      </c>
      <c r="D23" s="1019">
        <v>45397</v>
      </c>
      <c r="E23" s="763">
        <f t="shared" ref="E23:E25" si="12">D23+6</f>
        <v>45403</v>
      </c>
      <c r="F23" s="763">
        <f t="shared" si="11"/>
        <v>45407</v>
      </c>
      <c r="G23" s="769"/>
      <c r="H23" s="763" t="e">
        <f t="shared" si="2"/>
        <v>#REF!</v>
      </c>
      <c r="I23" s="891"/>
    </row>
    <row r="24" spans="1:9" s="331" customFormat="1" ht="17.25" hidden="1" customHeight="1" x14ac:dyDescent="0.2">
      <c r="A24" s="1047" t="s">
        <v>2831</v>
      </c>
      <c r="B24" s="1018" t="s">
        <v>2809</v>
      </c>
      <c r="C24" s="1019" t="s">
        <v>2832</v>
      </c>
      <c r="D24" s="1019">
        <v>45412</v>
      </c>
      <c r="E24" s="763">
        <f t="shared" si="12"/>
        <v>45418</v>
      </c>
      <c r="F24" s="763">
        <f t="shared" si="11"/>
        <v>45422</v>
      </c>
      <c r="G24" s="769"/>
      <c r="H24" s="763" t="e">
        <f t="shared" si="2"/>
        <v>#REF!</v>
      </c>
      <c r="I24" s="891"/>
    </row>
    <row r="25" spans="1:9" s="331" customFormat="1" ht="17.25" hidden="1" customHeight="1" x14ac:dyDescent="0.2">
      <c r="A25" s="1047"/>
      <c r="B25" s="1018" t="s">
        <v>2811</v>
      </c>
      <c r="C25" s="1019" t="s">
        <v>2833</v>
      </c>
      <c r="D25" s="1019">
        <v>45410</v>
      </c>
      <c r="E25" s="763">
        <f t="shared" si="12"/>
        <v>45416</v>
      </c>
      <c r="F25" s="763">
        <f t="shared" si="11"/>
        <v>45420</v>
      </c>
      <c r="G25" s="769"/>
      <c r="H25" s="763" t="e">
        <f t="shared" si="2"/>
        <v>#REF!</v>
      </c>
      <c r="I25" s="891"/>
    </row>
    <row r="26" spans="1:9" s="331" customFormat="1" ht="17.25" hidden="1" customHeight="1" x14ac:dyDescent="0.2">
      <c r="A26" s="1047"/>
      <c r="B26" s="925" t="s">
        <v>368</v>
      </c>
      <c r="C26" s="1019" t="s">
        <v>2834</v>
      </c>
      <c r="D26" s="805">
        <v>45410</v>
      </c>
      <c r="E26" s="805">
        <v>45414</v>
      </c>
      <c r="F26" s="805">
        <f t="shared" ref="F26:F27" si="13">D26+10</f>
        <v>45420</v>
      </c>
      <c r="G26" s="769"/>
      <c r="H26" s="763" t="e">
        <f t="shared" si="2"/>
        <v>#REF!</v>
      </c>
      <c r="I26" s="891"/>
    </row>
    <row r="27" spans="1:9" s="331" customFormat="1" ht="17.25" hidden="1" customHeight="1" x14ac:dyDescent="0.2">
      <c r="A27" s="1047"/>
      <c r="B27" s="1018" t="s">
        <v>2815</v>
      </c>
      <c r="C27" s="1019" t="s">
        <v>2835</v>
      </c>
      <c r="D27" s="1019">
        <v>45424</v>
      </c>
      <c r="E27" s="763">
        <f>D27+6</f>
        <v>45430</v>
      </c>
      <c r="F27" s="763">
        <f t="shared" si="13"/>
        <v>45434</v>
      </c>
      <c r="G27" s="769"/>
      <c r="H27" s="763">
        <v>45416</v>
      </c>
      <c r="I27" s="891"/>
    </row>
    <row r="28" spans="1:9" s="331" customFormat="1" ht="17.25" hidden="1" customHeight="1" x14ac:dyDescent="0.2">
      <c r="A28" s="1047"/>
      <c r="B28" s="925" t="s">
        <v>368</v>
      </c>
      <c r="C28" s="1019" t="s">
        <v>2836</v>
      </c>
      <c r="D28" s="805">
        <v>45410</v>
      </c>
      <c r="E28" s="805">
        <v>45414</v>
      </c>
      <c r="F28" s="805">
        <f t="shared" ref="F28:F31" si="14">D28+10</f>
        <v>45420</v>
      </c>
      <c r="G28" s="769"/>
      <c r="H28" s="763">
        <f>H27+7</f>
        <v>45423</v>
      </c>
      <c r="I28" s="891"/>
    </row>
    <row r="29" spans="1:9" s="331" customFormat="1" ht="17.25" hidden="1" customHeight="1" x14ac:dyDescent="0.2">
      <c r="A29" s="1047"/>
      <c r="B29" s="1019" t="s">
        <v>2817</v>
      </c>
      <c r="C29" s="1019" t="s">
        <v>2837</v>
      </c>
      <c r="D29" s="1019">
        <v>45431</v>
      </c>
      <c r="E29" s="763">
        <f t="shared" ref="E29:E31" si="15">D29+6</f>
        <v>45437</v>
      </c>
      <c r="F29" s="886" t="s">
        <v>344</v>
      </c>
      <c r="G29" s="769"/>
      <c r="H29" s="763">
        <f t="shared" ref="H29:H72" si="16">H28+7</f>
        <v>45430</v>
      </c>
      <c r="I29" s="891"/>
    </row>
    <row r="30" spans="1:9" s="331" customFormat="1" ht="17.25" hidden="1" customHeight="1" x14ac:dyDescent="0.2">
      <c r="A30" s="1047"/>
      <c r="B30" s="886" t="s">
        <v>344</v>
      </c>
      <c r="C30" s="1019" t="s">
        <v>2838</v>
      </c>
      <c r="D30" s="892">
        <v>45441</v>
      </c>
      <c r="E30" s="805">
        <f t="shared" si="15"/>
        <v>45447</v>
      </c>
      <c r="F30" s="805">
        <f t="shared" si="14"/>
        <v>45451</v>
      </c>
      <c r="G30" s="769"/>
      <c r="H30" s="763">
        <f t="shared" si="16"/>
        <v>45437</v>
      </c>
      <c r="I30" s="891"/>
    </row>
    <row r="31" spans="1:9" s="331" customFormat="1" ht="17.25" hidden="1" customHeight="1" x14ac:dyDescent="0.2">
      <c r="A31" s="1047"/>
      <c r="B31" s="1019" t="s">
        <v>2821</v>
      </c>
      <c r="C31" s="1019" t="s">
        <v>2839</v>
      </c>
      <c r="D31" s="1019">
        <v>45449</v>
      </c>
      <c r="E31" s="763">
        <f t="shared" si="15"/>
        <v>45455</v>
      </c>
      <c r="F31" s="805">
        <f t="shared" si="14"/>
        <v>45459</v>
      </c>
      <c r="G31" s="769"/>
      <c r="H31" s="763">
        <f t="shared" si="16"/>
        <v>45444</v>
      </c>
      <c r="I31" s="891"/>
    </row>
    <row r="32" spans="1:9" s="331" customFormat="1" ht="17.25" hidden="1" customHeight="1" x14ac:dyDescent="0.2">
      <c r="A32" s="1047" t="s">
        <v>2840</v>
      </c>
      <c r="B32" s="886" t="s">
        <v>344</v>
      </c>
      <c r="C32" s="1019" t="s">
        <v>2841</v>
      </c>
      <c r="D32" s="892">
        <v>45450</v>
      </c>
      <c r="E32" s="805">
        <f t="shared" ref="E32:E34" si="17">D32+6</f>
        <v>45456</v>
      </c>
      <c r="F32" s="805">
        <f t="shared" ref="F32:F34" si="18">D32+10</f>
        <v>45460</v>
      </c>
      <c r="G32" s="769"/>
      <c r="H32" s="763">
        <f t="shared" si="16"/>
        <v>45451</v>
      </c>
      <c r="I32" s="891"/>
    </row>
    <row r="33" spans="1:9" s="331" customFormat="1" ht="17.25" hidden="1" customHeight="1" x14ac:dyDescent="0.2">
      <c r="A33" s="1047"/>
      <c r="B33" s="1019" t="s">
        <v>2842</v>
      </c>
      <c r="C33" s="1019" t="s">
        <v>2843</v>
      </c>
      <c r="D33" s="1019">
        <v>45473</v>
      </c>
      <c r="E33" s="763">
        <f t="shared" si="17"/>
        <v>45479</v>
      </c>
      <c r="F33" s="886" t="s">
        <v>344</v>
      </c>
      <c r="G33" s="769"/>
      <c r="H33" s="763">
        <f t="shared" si="16"/>
        <v>45458</v>
      </c>
      <c r="I33" s="891"/>
    </row>
    <row r="34" spans="1:9" s="331" customFormat="1" ht="17.25" hidden="1" customHeight="1" x14ac:dyDescent="0.2">
      <c r="A34" s="1047"/>
      <c r="B34" s="1019" t="s">
        <v>2805</v>
      </c>
      <c r="C34" s="1019" t="s">
        <v>2844</v>
      </c>
      <c r="D34" s="1019">
        <v>45469</v>
      </c>
      <c r="E34" s="763">
        <f t="shared" si="17"/>
        <v>45475</v>
      </c>
      <c r="F34" s="763">
        <f t="shared" si="18"/>
        <v>45479</v>
      </c>
      <c r="G34" s="769"/>
      <c r="H34" s="763">
        <f t="shared" si="16"/>
        <v>45465</v>
      </c>
      <c r="I34" s="891"/>
    </row>
    <row r="35" spans="1:9" s="331" customFormat="1" ht="17.25" hidden="1" customHeight="1" x14ac:dyDescent="0.2">
      <c r="A35" s="1047"/>
      <c r="B35" s="1019" t="s">
        <v>2845</v>
      </c>
      <c r="C35" s="1019" t="s">
        <v>2846</v>
      </c>
      <c r="D35" s="1019">
        <v>45479</v>
      </c>
      <c r="E35" s="763">
        <f t="shared" ref="E35:E36" si="19">D35+6</f>
        <v>45485</v>
      </c>
      <c r="F35" s="763">
        <f t="shared" ref="F35:F36" si="20">D35+10</f>
        <v>45489</v>
      </c>
      <c r="G35" s="769"/>
      <c r="H35" s="763">
        <f t="shared" si="16"/>
        <v>45472</v>
      </c>
      <c r="I35" s="891"/>
    </row>
    <row r="36" spans="1:9" s="331" customFormat="1" ht="17.25" hidden="1" customHeight="1" x14ac:dyDescent="0.2">
      <c r="A36" s="1047" t="s">
        <v>2847</v>
      </c>
      <c r="B36" s="1019" t="s">
        <v>2807</v>
      </c>
      <c r="C36" s="1019" t="s">
        <v>2848</v>
      </c>
      <c r="D36" s="1019">
        <v>45489</v>
      </c>
      <c r="E36" s="763">
        <f t="shared" si="19"/>
        <v>45495</v>
      </c>
      <c r="F36" s="763">
        <f t="shared" si="20"/>
        <v>45499</v>
      </c>
      <c r="G36" s="769"/>
      <c r="H36" s="763">
        <f t="shared" si="16"/>
        <v>45479</v>
      </c>
      <c r="I36" s="891"/>
    </row>
    <row r="37" spans="1:9" s="331" customFormat="1" ht="17.25" hidden="1" customHeight="1" x14ac:dyDescent="0.2">
      <c r="A37" s="1047"/>
      <c r="B37" s="886" t="s">
        <v>368</v>
      </c>
      <c r="C37" s="1019" t="s">
        <v>2849</v>
      </c>
      <c r="D37" s="892">
        <v>45471</v>
      </c>
      <c r="E37" s="805">
        <f t="shared" ref="E37:E40" si="21">D37+6</f>
        <v>45477</v>
      </c>
      <c r="F37" s="805">
        <f t="shared" ref="F37:F40" si="22">D37+10</f>
        <v>45481</v>
      </c>
      <c r="G37" s="769"/>
      <c r="H37" s="763">
        <f t="shared" si="16"/>
        <v>45486</v>
      </c>
      <c r="I37" s="891"/>
    </row>
    <row r="38" spans="1:9" s="331" customFormat="1" ht="17.25" hidden="1" customHeight="1" x14ac:dyDescent="0.2">
      <c r="A38" s="1047"/>
      <c r="B38" s="1019" t="s">
        <v>2809</v>
      </c>
      <c r="C38" s="1019" t="s">
        <v>2850</v>
      </c>
      <c r="D38" s="1019">
        <v>45498</v>
      </c>
      <c r="E38" s="886" t="s">
        <v>344</v>
      </c>
      <c r="F38" s="763">
        <f t="shared" si="22"/>
        <v>45508</v>
      </c>
      <c r="G38" s="769"/>
      <c r="H38" s="763">
        <f t="shared" si="16"/>
        <v>45493</v>
      </c>
      <c r="I38" s="891"/>
    </row>
    <row r="39" spans="1:9" s="331" customFormat="1" ht="17.25" hidden="1" customHeight="1" x14ac:dyDescent="0.2">
      <c r="A39" s="1047"/>
      <c r="B39" s="1019" t="s">
        <v>2811</v>
      </c>
      <c r="C39" s="1019" t="s">
        <v>2851</v>
      </c>
      <c r="D39" s="1019">
        <v>45506</v>
      </c>
      <c r="E39" s="886" t="s">
        <v>344</v>
      </c>
      <c r="F39" s="763">
        <f t="shared" si="22"/>
        <v>45516</v>
      </c>
      <c r="G39" s="769"/>
      <c r="H39" s="763">
        <f t="shared" si="16"/>
        <v>45500</v>
      </c>
      <c r="I39" s="891"/>
    </row>
    <row r="40" spans="1:9" s="331" customFormat="1" ht="17.25" hidden="1" customHeight="1" x14ac:dyDescent="0.2">
      <c r="A40" s="1047"/>
      <c r="B40" s="1019" t="s">
        <v>2815</v>
      </c>
      <c r="C40" s="1019" t="s">
        <v>2852</v>
      </c>
      <c r="D40" s="1019">
        <v>45516</v>
      </c>
      <c r="E40" s="763">
        <f t="shared" si="21"/>
        <v>45522</v>
      </c>
      <c r="F40" s="763">
        <f t="shared" si="22"/>
        <v>45526</v>
      </c>
      <c r="G40" s="769"/>
      <c r="H40" s="763">
        <f t="shared" si="16"/>
        <v>45507</v>
      </c>
      <c r="I40" s="891"/>
    </row>
    <row r="41" spans="1:9" s="331" customFormat="1" ht="17.25" hidden="1" customHeight="1" x14ac:dyDescent="0.2">
      <c r="A41" s="1047"/>
      <c r="B41" s="1019" t="s">
        <v>2817</v>
      </c>
      <c r="C41" s="1019" t="s">
        <v>2853</v>
      </c>
      <c r="D41" s="1019">
        <v>45517</v>
      </c>
      <c r="E41" s="763">
        <f t="shared" ref="E41:E43" si="23">D41+6</f>
        <v>45523</v>
      </c>
      <c r="F41" s="763">
        <f t="shared" ref="F41:F43" si="24">D41+10</f>
        <v>45527</v>
      </c>
      <c r="G41" s="769"/>
      <c r="H41" s="763">
        <f t="shared" si="16"/>
        <v>45514</v>
      </c>
      <c r="I41" s="891"/>
    </row>
    <row r="42" spans="1:9" s="331" customFormat="1" ht="17.25" hidden="1" customHeight="1" x14ac:dyDescent="0.2">
      <c r="A42" s="1047"/>
      <c r="B42" s="1019" t="s">
        <v>2813</v>
      </c>
      <c r="C42" s="1019" t="s">
        <v>2854</v>
      </c>
      <c r="D42" s="886" t="s">
        <v>344</v>
      </c>
      <c r="E42" s="805" t="e">
        <f t="shared" si="23"/>
        <v>#VALUE!</v>
      </c>
      <c r="F42" s="805" t="e">
        <f t="shared" si="24"/>
        <v>#VALUE!</v>
      </c>
      <c r="G42" s="769"/>
      <c r="H42" s="763">
        <f t="shared" si="16"/>
        <v>45521</v>
      </c>
      <c r="I42" s="891"/>
    </row>
    <row r="43" spans="1:9" s="331" customFormat="1" ht="17.25" hidden="1" customHeight="1" x14ac:dyDescent="0.2">
      <c r="A43" s="1047"/>
      <c r="B43" s="1042" t="s">
        <v>368</v>
      </c>
      <c r="C43" s="1019" t="s">
        <v>2855</v>
      </c>
      <c r="D43" s="892">
        <v>45509</v>
      </c>
      <c r="E43" s="805">
        <f t="shared" si="23"/>
        <v>45515</v>
      </c>
      <c r="F43" s="805">
        <f t="shared" si="24"/>
        <v>45519</v>
      </c>
      <c r="G43" s="769"/>
      <c r="H43" s="763">
        <f t="shared" si="16"/>
        <v>45528</v>
      </c>
      <c r="I43" s="891"/>
    </row>
    <row r="44" spans="1:9" s="331" customFormat="1" ht="17.25" hidden="1" customHeight="1" x14ac:dyDescent="0.2">
      <c r="A44" s="1047"/>
      <c r="B44" s="1019" t="s">
        <v>2840</v>
      </c>
      <c r="C44" s="1019" t="s">
        <v>2856</v>
      </c>
      <c r="D44" s="1019">
        <v>45543</v>
      </c>
      <c r="E44" s="763">
        <f t="shared" ref="E44:E46" si="25">D44+6</f>
        <v>45549</v>
      </c>
      <c r="F44" s="763">
        <f t="shared" ref="F44:F46" si="26">D44+10</f>
        <v>45553</v>
      </c>
      <c r="G44" s="769"/>
      <c r="H44" s="763">
        <f t="shared" si="16"/>
        <v>45535</v>
      </c>
      <c r="I44" s="891"/>
    </row>
    <row r="45" spans="1:9" s="331" customFormat="1" ht="17.25" hidden="1" customHeight="1" x14ac:dyDescent="0.2">
      <c r="A45" s="1047"/>
      <c r="B45" s="1019" t="s">
        <v>2857</v>
      </c>
      <c r="C45" s="1019" t="s">
        <v>2858</v>
      </c>
      <c r="D45" s="1019">
        <v>45551</v>
      </c>
      <c r="E45" s="763">
        <f t="shared" si="25"/>
        <v>45557</v>
      </c>
      <c r="F45" s="763">
        <f t="shared" si="26"/>
        <v>45561</v>
      </c>
      <c r="G45" s="769"/>
      <c r="H45" s="763">
        <f t="shared" si="16"/>
        <v>45542</v>
      </c>
      <c r="I45" s="891"/>
    </row>
    <row r="46" spans="1:9" s="331" customFormat="1" ht="17.25" hidden="1" customHeight="1" x14ac:dyDescent="0.2">
      <c r="A46" s="1047"/>
      <c r="B46" s="1042" t="s">
        <v>368</v>
      </c>
      <c r="C46" s="1019" t="s">
        <v>2859</v>
      </c>
      <c r="D46" s="892">
        <v>45509</v>
      </c>
      <c r="E46" s="805">
        <f t="shared" si="25"/>
        <v>45515</v>
      </c>
      <c r="F46" s="805">
        <f t="shared" si="26"/>
        <v>45519</v>
      </c>
      <c r="G46" s="769"/>
      <c r="H46" s="763">
        <f t="shared" si="16"/>
        <v>45549</v>
      </c>
      <c r="I46" s="891"/>
    </row>
    <row r="47" spans="1:9" s="331" customFormat="1" ht="17.25" hidden="1" customHeight="1" x14ac:dyDescent="0.2">
      <c r="A47" s="1047"/>
      <c r="B47" s="1019" t="s">
        <v>2805</v>
      </c>
      <c r="C47" s="1019" t="s">
        <v>2860</v>
      </c>
      <c r="D47" s="1019">
        <v>45560</v>
      </c>
      <c r="E47" s="763">
        <f t="shared" ref="E47" si="27">D47+6</f>
        <v>45566</v>
      </c>
      <c r="F47" s="763">
        <f t="shared" ref="F47:F48" si="28">D47+10</f>
        <v>45570</v>
      </c>
      <c r="G47" s="769"/>
      <c r="H47" s="763">
        <f t="shared" si="16"/>
        <v>45556</v>
      </c>
      <c r="I47" s="891"/>
    </row>
    <row r="48" spans="1:9" s="331" customFormat="1" ht="17.25" hidden="1" customHeight="1" x14ac:dyDescent="0.2">
      <c r="A48" s="1047"/>
      <c r="B48" s="1019" t="s">
        <v>2845</v>
      </c>
      <c r="C48" s="1019" t="s">
        <v>2861</v>
      </c>
      <c r="D48" s="1019">
        <v>45566</v>
      </c>
      <c r="E48" s="886" t="s">
        <v>344</v>
      </c>
      <c r="F48" s="763">
        <f t="shared" si="28"/>
        <v>45576</v>
      </c>
      <c r="G48" s="769"/>
      <c r="H48" s="763">
        <f t="shared" si="16"/>
        <v>45563</v>
      </c>
      <c r="I48" s="891"/>
    </row>
    <row r="49" spans="1:9" s="331" customFormat="1" ht="17.25" hidden="1" customHeight="1" x14ac:dyDescent="0.2">
      <c r="A49" s="1047"/>
      <c r="B49" s="1019" t="s">
        <v>2807</v>
      </c>
      <c r="C49" s="1019" t="s">
        <v>2862</v>
      </c>
      <c r="D49" s="1019">
        <v>45619</v>
      </c>
      <c r="E49" s="886" t="s">
        <v>344</v>
      </c>
      <c r="F49" s="763">
        <f t="shared" ref="F49:F50" si="29">D49+10</f>
        <v>45629</v>
      </c>
      <c r="G49" s="769"/>
      <c r="H49" s="763">
        <f t="shared" si="16"/>
        <v>45570</v>
      </c>
      <c r="I49" s="891"/>
    </row>
    <row r="50" spans="1:9" s="331" customFormat="1" ht="17.25" hidden="1" customHeight="1" x14ac:dyDescent="0.2">
      <c r="A50" s="1047"/>
      <c r="B50" s="1019" t="s">
        <v>2809</v>
      </c>
      <c r="C50" s="1019" t="s">
        <v>2863</v>
      </c>
      <c r="D50" s="1019">
        <v>45588</v>
      </c>
      <c r="E50" s="763">
        <f t="shared" ref="E50" si="30">D50+6</f>
        <v>45594</v>
      </c>
      <c r="F50" s="763">
        <f t="shared" si="29"/>
        <v>45598</v>
      </c>
      <c r="G50" s="769"/>
      <c r="H50" s="763">
        <f t="shared" si="16"/>
        <v>45577</v>
      </c>
      <c r="I50" s="891"/>
    </row>
    <row r="51" spans="1:9" s="331" customFormat="1" ht="17.25" hidden="1" customHeight="1" x14ac:dyDescent="0.2">
      <c r="A51" s="1047" t="s">
        <v>2864</v>
      </c>
      <c r="B51" s="1019" t="s">
        <v>2811</v>
      </c>
      <c r="C51" s="1019" t="s">
        <v>2865</v>
      </c>
      <c r="D51" s="1019">
        <v>45615</v>
      </c>
      <c r="E51" s="763">
        <v>45622</v>
      </c>
      <c r="F51" s="763">
        <v>45620</v>
      </c>
      <c r="G51" s="769"/>
      <c r="H51" s="763">
        <f t="shared" si="16"/>
        <v>45584</v>
      </c>
      <c r="I51" s="891"/>
    </row>
    <row r="52" spans="1:9" s="331" customFormat="1" ht="17.25" hidden="1" customHeight="1" x14ac:dyDescent="0.2">
      <c r="A52" s="1047"/>
      <c r="B52" s="1019" t="s">
        <v>2815</v>
      </c>
      <c r="C52" s="1019" t="s">
        <v>2866</v>
      </c>
      <c r="D52" s="886" t="s">
        <v>344</v>
      </c>
      <c r="E52" s="805"/>
      <c r="F52" s="805"/>
      <c r="G52" s="769"/>
      <c r="H52" s="763">
        <f t="shared" si="16"/>
        <v>45591</v>
      </c>
      <c r="I52" s="891"/>
    </row>
    <row r="53" spans="1:9" s="331" customFormat="1" ht="17.25" hidden="1" customHeight="1" x14ac:dyDescent="0.2">
      <c r="A53" s="1047"/>
      <c r="B53" s="1019" t="s">
        <v>2817</v>
      </c>
      <c r="C53" s="1019" t="s">
        <v>2867</v>
      </c>
      <c r="D53" s="1019">
        <v>45623</v>
      </c>
      <c r="E53" s="763">
        <f t="shared" ref="E53" si="31">D53+6</f>
        <v>45629</v>
      </c>
      <c r="F53" s="763">
        <f t="shared" ref="F53" si="32">D53+10</f>
        <v>45633</v>
      </c>
      <c r="G53" s="769"/>
      <c r="H53" s="763">
        <f t="shared" si="16"/>
        <v>45598</v>
      </c>
      <c r="I53" s="891"/>
    </row>
    <row r="54" spans="1:9" s="331" customFormat="1" ht="17.25" hidden="1" customHeight="1" x14ac:dyDescent="0.2">
      <c r="A54" s="1047"/>
      <c r="B54" s="965" t="s">
        <v>2813</v>
      </c>
      <c r="C54" s="1019" t="s">
        <v>2868</v>
      </c>
      <c r="D54" s="1019">
        <v>45621</v>
      </c>
      <c r="E54" s="763">
        <f t="shared" ref="E54" si="33">D54+6</f>
        <v>45627</v>
      </c>
      <c r="F54" s="886" t="s">
        <v>344</v>
      </c>
      <c r="G54" s="769"/>
      <c r="H54" s="763">
        <f t="shared" si="16"/>
        <v>45605</v>
      </c>
      <c r="I54" s="891"/>
    </row>
    <row r="55" spans="1:9" s="331" customFormat="1" ht="17.25" hidden="1" customHeight="1" x14ac:dyDescent="0.2">
      <c r="A55" s="1047"/>
      <c r="B55" s="1019" t="s">
        <v>2869</v>
      </c>
      <c r="C55" s="1019" t="s">
        <v>2870</v>
      </c>
      <c r="D55" s="1019">
        <v>45627</v>
      </c>
      <c r="E55" s="763">
        <f t="shared" ref="E55" si="34">D55+6</f>
        <v>45633</v>
      </c>
      <c r="F55" s="763">
        <f t="shared" ref="F55" si="35">D55+10</f>
        <v>45637</v>
      </c>
      <c r="G55" s="769"/>
      <c r="H55" s="763">
        <f t="shared" si="16"/>
        <v>45612</v>
      </c>
      <c r="I55" s="891"/>
    </row>
    <row r="56" spans="1:9" s="331" customFormat="1" ht="17.25" hidden="1" customHeight="1" x14ac:dyDescent="0.2">
      <c r="A56" s="1047"/>
      <c r="B56" s="1042" t="s">
        <v>368</v>
      </c>
      <c r="C56" s="1019" t="s">
        <v>2871</v>
      </c>
      <c r="D56" s="892"/>
      <c r="E56" s="805"/>
      <c r="F56" s="805"/>
      <c r="G56" s="769"/>
      <c r="H56" s="763">
        <f t="shared" si="16"/>
        <v>45619</v>
      </c>
      <c r="I56" s="891"/>
    </row>
    <row r="57" spans="1:9" s="331" customFormat="1" ht="17.25" hidden="1" customHeight="1" x14ac:dyDescent="0.2">
      <c r="A57" s="1047"/>
      <c r="B57" s="1019" t="s">
        <v>2840</v>
      </c>
      <c r="C57" s="1019" t="s">
        <v>2872</v>
      </c>
      <c r="D57" s="1019">
        <v>45634</v>
      </c>
      <c r="E57" s="763">
        <f t="shared" ref="E57" si="36">D57+6</f>
        <v>45640</v>
      </c>
      <c r="F57" s="763">
        <f t="shared" ref="F57" si="37">D57+10</f>
        <v>45644</v>
      </c>
      <c r="G57" s="769"/>
      <c r="H57" s="763">
        <f t="shared" si="16"/>
        <v>45626</v>
      </c>
      <c r="I57" s="891"/>
    </row>
    <row r="58" spans="1:9" s="331" customFormat="1" ht="17.25" hidden="1" customHeight="1" x14ac:dyDescent="0.2">
      <c r="A58" s="1047"/>
      <c r="B58" s="1019" t="s">
        <v>2873</v>
      </c>
      <c r="C58" s="1019" t="s">
        <v>2874</v>
      </c>
      <c r="D58" s="1019">
        <v>45652</v>
      </c>
      <c r="E58" s="763">
        <f t="shared" ref="E58" si="38">D58+6</f>
        <v>45658</v>
      </c>
      <c r="F58" s="763">
        <f t="shared" ref="F58:F59" si="39">D58+10</f>
        <v>45662</v>
      </c>
      <c r="G58" s="769"/>
      <c r="H58" s="763">
        <f t="shared" si="16"/>
        <v>45633</v>
      </c>
      <c r="I58" s="891"/>
    </row>
    <row r="59" spans="1:9" s="331" customFormat="1" ht="17.25" hidden="1" customHeight="1" x14ac:dyDescent="0.2">
      <c r="A59" s="1047"/>
      <c r="B59" s="1019" t="s">
        <v>2805</v>
      </c>
      <c r="C59" s="1019" t="s">
        <v>2875</v>
      </c>
      <c r="D59" s="1019">
        <v>45655</v>
      </c>
      <c r="E59" s="886" t="s">
        <v>344</v>
      </c>
      <c r="F59" s="763">
        <f t="shared" si="39"/>
        <v>45665</v>
      </c>
      <c r="G59" s="769"/>
      <c r="H59" s="763">
        <f t="shared" si="16"/>
        <v>45640</v>
      </c>
      <c r="I59" s="891"/>
    </row>
    <row r="60" spans="1:9" s="331" customFormat="1" ht="17.25" hidden="1" customHeight="1" x14ac:dyDescent="0.2">
      <c r="A60" s="1047"/>
      <c r="B60" s="1019" t="s">
        <v>2845</v>
      </c>
      <c r="C60" s="1019" t="s">
        <v>2876</v>
      </c>
      <c r="D60" s="1019">
        <v>45661</v>
      </c>
      <c r="E60" s="763">
        <f t="shared" ref="E60" si="40">D60+6</f>
        <v>45667</v>
      </c>
      <c r="F60" s="763">
        <f t="shared" ref="F60" si="41">D60+10</f>
        <v>45671</v>
      </c>
      <c r="G60" s="769"/>
      <c r="H60" s="763">
        <f t="shared" si="16"/>
        <v>45647</v>
      </c>
      <c r="I60" s="891"/>
    </row>
    <row r="61" spans="1:9" s="331" customFormat="1" ht="17.25" hidden="1" customHeight="1" x14ac:dyDescent="0.2">
      <c r="A61" s="1047"/>
      <c r="B61" s="1042" t="s">
        <v>368</v>
      </c>
      <c r="C61" s="1019" t="s">
        <v>2877</v>
      </c>
      <c r="D61" s="892"/>
      <c r="E61" s="805"/>
      <c r="F61" s="805"/>
      <c r="G61" s="769"/>
      <c r="H61" s="763">
        <f t="shared" si="16"/>
        <v>45654</v>
      </c>
      <c r="I61" s="891"/>
    </row>
    <row r="62" spans="1:9" s="331" customFormat="1" ht="17.25" hidden="1" customHeight="1" x14ac:dyDescent="0.2">
      <c r="A62" s="1047"/>
      <c r="B62" s="1019" t="s">
        <v>2878</v>
      </c>
      <c r="C62" s="1019" t="s">
        <v>2879</v>
      </c>
      <c r="D62" s="1019">
        <v>45667</v>
      </c>
      <c r="E62" s="763">
        <f t="shared" ref="E62:E65" si="42">D62+6</f>
        <v>45673</v>
      </c>
      <c r="F62" s="763">
        <f t="shared" ref="F62:F65" si="43">D62+10</f>
        <v>45677</v>
      </c>
      <c r="G62" s="769"/>
      <c r="H62" s="763">
        <f t="shared" si="16"/>
        <v>45661</v>
      </c>
      <c r="I62" s="891"/>
    </row>
    <row r="63" spans="1:9" s="331" customFormat="1" ht="17.25" hidden="1" customHeight="1" x14ac:dyDescent="0.2">
      <c r="A63" s="1047"/>
      <c r="B63" s="1019" t="s">
        <v>2809</v>
      </c>
      <c r="C63" s="1019" t="s">
        <v>2880</v>
      </c>
      <c r="D63" s="1019">
        <v>45676</v>
      </c>
      <c r="E63" s="763">
        <f t="shared" si="42"/>
        <v>45682</v>
      </c>
      <c r="F63" s="763">
        <f t="shared" si="43"/>
        <v>45686</v>
      </c>
      <c r="G63" s="769"/>
      <c r="H63" s="763">
        <f t="shared" si="16"/>
        <v>45668</v>
      </c>
      <c r="I63" s="891"/>
    </row>
    <row r="64" spans="1:9" s="331" customFormat="1" ht="17.25" hidden="1" customHeight="1" x14ac:dyDescent="0.2">
      <c r="A64" s="1047"/>
      <c r="B64" s="1042" t="s">
        <v>368</v>
      </c>
      <c r="C64" s="1019" t="s">
        <v>2881</v>
      </c>
      <c r="D64" s="892">
        <v>45652</v>
      </c>
      <c r="E64" s="805">
        <f t="shared" si="42"/>
        <v>45658</v>
      </c>
      <c r="F64" s="805">
        <f t="shared" si="43"/>
        <v>45662</v>
      </c>
      <c r="G64" s="769"/>
      <c r="H64" s="763">
        <f t="shared" si="16"/>
        <v>45675</v>
      </c>
      <c r="I64" s="891"/>
    </row>
    <row r="65" spans="1:9" s="331" customFormat="1" ht="17.25" hidden="1" customHeight="1" x14ac:dyDescent="0.2">
      <c r="A65" s="1047"/>
      <c r="B65" s="1019" t="s">
        <v>2882</v>
      </c>
      <c r="C65" s="1019" t="s">
        <v>2883</v>
      </c>
      <c r="D65" s="1019">
        <v>45683</v>
      </c>
      <c r="E65" s="763">
        <f t="shared" si="42"/>
        <v>45689</v>
      </c>
      <c r="F65" s="763">
        <f t="shared" si="43"/>
        <v>45693</v>
      </c>
      <c r="G65" s="769"/>
      <c r="H65" s="763">
        <f t="shared" si="16"/>
        <v>45682</v>
      </c>
      <c r="I65" s="891"/>
    </row>
    <row r="66" spans="1:9" s="331" customFormat="1" ht="17.25" customHeight="1" x14ac:dyDescent="0.2">
      <c r="A66" s="1047"/>
      <c r="B66" s="1019" t="s">
        <v>2884</v>
      </c>
      <c r="C66" s="1019" t="s">
        <v>2885</v>
      </c>
      <c r="D66" s="1019">
        <v>45700</v>
      </c>
      <c r="E66" s="886" t="s">
        <v>344</v>
      </c>
      <c r="F66" s="886" t="s">
        <v>344</v>
      </c>
      <c r="G66" s="769"/>
      <c r="H66" s="763">
        <f t="shared" si="16"/>
        <v>45689</v>
      </c>
      <c r="I66" s="891"/>
    </row>
    <row r="67" spans="1:9" s="331" customFormat="1" ht="17.25" customHeight="1" x14ac:dyDescent="0.2">
      <c r="A67" s="1047"/>
      <c r="B67" s="1019" t="s">
        <v>2807</v>
      </c>
      <c r="C67" s="1019" t="s">
        <v>2886</v>
      </c>
      <c r="D67" s="1019">
        <v>45704</v>
      </c>
      <c r="E67" s="886" t="s">
        <v>344</v>
      </c>
      <c r="F67" s="886" t="s">
        <v>344</v>
      </c>
      <c r="G67" s="769"/>
      <c r="H67" s="763">
        <f t="shared" si="16"/>
        <v>45696</v>
      </c>
      <c r="I67" s="891"/>
    </row>
    <row r="68" spans="1:9" s="331" customFormat="1" ht="17.25" customHeight="1" x14ac:dyDescent="0.2">
      <c r="A68" s="1047"/>
      <c r="B68" s="1019" t="s">
        <v>2817</v>
      </c>
      <c r="C68" s="1019" t="s">
        <v>2887</v>
      </c>
      <c r="D68" s="1019">
        <v>45707</v>
      </c>
      <c r="E68" s="763">
        <f t="shared" ref="E68" si="44">D68+6</f>
        <v>45713</v>
      </c>
      <c r="F68" s="886" t="s">
        <v>344</v>
      </c>
      <c r="G68" s="769"/>
      <c r="H68" s="763">
        <f t="shared" si="16"/>
        <v>45703</v>
      </c>
      <c r="I68" s="891"/>
    </row>
    <row r="69" spans="1:9" s="331" customFormat="1" ht="17.25" customHeight="1" x14ac:dyDescent="0.2">
      <c r="A69" s="1047"/>
      <c r="B69" s="1019" t="s">
        <v>2869</v>
      </c>
      <c r="C69" s="1019" t="s">
        <v>4276</v>
      </c>
      <c r="D69" s="1019">
        <v>45726</v>
      </c>
      <c r="E69" s="763">
        <f>D69+6</f>
        <v>45732</v>
      </c>
      <c r="F69" s="763">
        <f>D69+10</f>
        <v>45736</v>
      </c>
      <c r="G69" s="769"/>
      <c r="H69" s="763">
        <f>H68+7</f>
        <v>45710</v>
      </c>
      <c r="I69" s="891"/>
    </row>
    <row r="70" spans="1:9" s="331" customFormat="1" ht="17.25" customHeight="1" x14ac:dyDescent="0.2">
      <c r="A70" s="1047"/>
      <c r="B70" s="1019" t="s">
        <v>2840</v>
      </c>
      <c r="C70" s="1019" t="s">
        <v>4277</v>
      </c>
      <c r="D70" s="1019">
        <v>45716</v>
      </c>
      <c r="E70" s="763">
        <f t="shared" ref="E70" si="45">D70+6</f>
        <v>45722</v>
      </c>
      <c r="F70" s="763">
        <f t="shared" ref="F70" si="46">D70+10</f>
        <v>45726</v>
      </c>
      <c r="G70" s="769"/>
      <c r="H70" s="763">
        <f>H69+7</f>
        <v>45717</v>
      </c>
      <c r="I70" s="891"/>
    </row>
    <row r="71" spans="1:9" s="331" customFormat="1" ht="17.25" customHeight="1" x14ac:dyDescent="0.2">
      <c r="A71" s="1047"/>
      <c r="B71" s="1042" t="s">
        <v>368</v>
      </c>
      <c r="C71" s="1019" t="s">
        <v>4278</v>
      </c>
      <c r="D71" s="892"/>
      <c r="E71" s="805"/>
      <c r="F71" s="805"/>
      <c r="G71" s="769"/>
      <c r="H71" s="763">
        <f>H70+7</f>
        <v>45724</v>
      </c>
      <c r="I71" s="891"/>
    </row>
    <row r="72" spans="1:9" s="331" customFormat="1" ht="17.25" customHeight="1" x14ac:dyDescent="0.2">
      <c r="A72" s="1047"/>
      <c r="B72" s="1019" t="s">
        <v>2857</v>
      </c>
      <c r="C72" s="1019" t="s">
        <v>4279</v>
      </c>
      <c r="D72" s="1019">
        <v>45730</v>
      </c>
      <c r="E72" s="763">
        <f t="shared" ref="E72" si="47">D72+6</f>
        <v>45736</v>
      </c>
      <c r="F72" s="763">
        <f t="shared" ref="F72" si="48">D72+10</f>
        <v>45740</v>
      </c>
      <c r="G72" s="769"/>
      <c r="H72" s="763">
        <f t="shared" si="16"/>
        <v>45731</v>
      </c>
      <c r="I72" s="891"/>
    </row>
    <row r="73" spans="1:9" s="331" customFormat="1" ht="17.25" customHeight="1" x14ac:dyDescent="0.2">
      <c r="A73" s="1047"/>
      <c r="B73" s="1019" t="s">
        <v>2805</v>
      </c>
      <c r="C73" s="1019" t="s">
        <v>4280</v>
      </c>
      <c r="D73" s="1019">
        <v>45737</v>
      </c>
      <c r="E73" s="763">
        <f>D73+6</f>
        <v>45743</v>
      </c>
      <c r="F73" s="763">
        <f>D73+10</f>
        <v>45747</v>
      </c>
      <c r="G73" s="769"/>
      <c r="H73" s="763">
        <f>H72+7</f>
        <v>45738</v>
      </c>
      <c r="I73" s="891"/>
    </row>
    <row r="74" spans="1:9" s="331" customFormat="1" ht="17.25" customHeight="1" x14ac:dyDescent="0.2">
      <c r="A74" s="1047"/>
      <c r="B74" s="1019" t="s">
        <v>2845</v>
      </c>
      <c r="C74" s="1019" t="s">
        <v>4281</v>
      </c>
      <c r="D74" s="1019">
        <v>45744</v>
      </c>
      <c r="E74" s="763">
        <f t="shared" ref="E74" si="49">D74+6</f>
        <v>45750</v>
      </c>
      <c r="F74" s="763">
        <f t="shared" ref="F74" si="50">D74+10</f>
        <v>45754</v>
      </c>
      <c r="G74" s="769"/>
      <c r="H74" s="763">
        <f>H73+7</f>
        <v>45745</v>
      </c>
      <c r="I74" s="891"/>
    </row>
    <row r="75" spans="1:9" s="331" customFormat="1" ht="17.25" customHeight="1" x14ac:dyDescent="0.2">
      <c r="A75" s="1047"/>
      <c r="B75" s="1042" t="s">
        <v>368</v>
      </c>
      <c r="C75" s="1019" t="s">
        <v>4412</v>
      </c>
      <c r="D75" s="892"/>
      <c r="E75" s="805"/>
      <c r="F75" s="805"/>
      <c r="G75" s="769"/>
      <c r="H75" s="763">
        <f>H74+7</f>
        <v>45752</v>
      </c>
      <c r="I75" s="891"/>
    </row>
    <row r="76" spans="1:9" s="331" customFormat="1" ht="17.25" customHeight="1" x14ac:dyDescent="0.2">
      <c r="A76" s="1047"/>
      <c r="B76" s="1019" t="s">
        <v>2809</v>
      </c>
      <c r="C76" s="1019" t="s">
        <v>4413</v>
      </c>
      <c r="D76" s="1019">
        <v>45758</v>
      </c>
      <c r="E76" s="763">
        <f t="shared" ref="E76" si="51">D76+6</f>
        <v>45764</v>
      </c>
      <c r="F76" s="763">
        <f t="shared" ref="F76" si="52">D76+10</f>
        <v>45768</v>
      </c>
      <c r="G76" s="769"/>
      <c r="H76" s="763">
        <f t="shared" ref="H76" si="53">H75+7</f>
        <v>45759</v>
      </c>
      <c r="I76" s="891"/>
    </row>
    <row r="77" spans="1:9" s="331" customFormat="1" ht="17.25" customHeight="1" x14ac:dyDescent="0.2">
      <c r="A77" s="1047"/>
      <c r="B77" s="1042" t="s">
        <v>368</v>
      </c>
      <c r="C77" s="1019" t="s">
        <v>4414</v>
      </c>
      <c r="D77" s="892"/>
      <c r="E77" s="805"/>
      <c r="F77" s="805"/>
      <c r="G77" s="769"/>
      <c r="H77" s="763">
        <f>H76+7</f>
        <v>45766</v>
      </c>
      <c r="I77" s="891"/>
    </row>
    <row r="78" spans="1:9" s="331" customFormat="1" ht="17.25" customHeight="1" x14ac:dyDescent="0.2">
      <c r="A78" s="1047"/>
      <c r="B78" s="1042" t="s">
        <v>368</v>
      </c>
      <c r="C78" s="1019" t="s">
        <v>4415</v>
      </c>
      <c r="D78" s="892"/>
      <c r="E78" s="805"/>
      <c r="F78" s="805"/>
      <c r="G78" s="769"/>
      <c r="H78" s="763">
        <f>H77+7</f>
        <v>45773</v>
      </c>
      <c r="I78" s="891"/>
    </row>
    <row r="79" spans="1:9" s="331" customFormat="1" ht="17.25" customHeight="1" x14ac:dyDescent="0.2">
      <c r="A79" s="1047"/>
      <c r="B79" s="900"/>
      <c r="C79" s="901"/>
      <c r="D79" s="901"/>
      <c r="E79" s="769"/>
      <c r="F79" s="769"/>
      <c r="G79" s="774"/>
      <c r="H79" s="427"/>
      <c r="I79" s="756"/>
    </row>
    <row r="80" spans="1:9" s="331" customFormat="1" ht="17.25" customHeight="1" x14ac:dyDescent="0.2">
      <c r="A80" s="1047"/>
      <c r="B80" s="1074" t="s">
        <v>2888</v>
      </c>
      <c r="C80" s="901"/>
      <c r="D80" s="901"/>
      <c r="E80" s="769"/>
      <c r="F80" s="769"/>
      <c r="H80" s="801"/>
      <c r="I80" s="773"/>
    </row>
    <row r="81" spans="1:9" s="331" customFormat="1" ht="16.899999999999999" customHeight="1" x14ac:dyDescent="0.2">
      <c r="A81" s="847"/>
      <c r="B81" s="195"/>
      <c r="C81" s="769"/>
      <c r="D81" s="769"/>
      <c r="E81" s="769"/>
      <c r="F81" s="195"/>
      <c r="G81" s="195"/>
      <c r="H81" s="902"/>
      <c r="I81" s="902"/>
    </row>
    <row r="82" spans="1:9" s="331" customFormat="1" ht="17.25" customHeight="1" x14ac:dyDescent="0.2">
      <c r="A82" s="847"/>
      <c r="B82" s="681" t="s">
        <v>1304</v>
      </c>
      <c r="C82" s="682"/>
      <c r="D82" s="682"/>
      <c r="E82" s="682"/>
      <c r="F82" s="682"/>
      <c r="G82" s="682"/>
      <c r="H82" s="682"/>
    </row>
    <row r="83" spans="1:9" s="331" customFormat="1" ht="17.25" customHeight="1" x14ac:dyDescent="0.2">
      <c r="A83" s="847"/>
      <c r="B83" s="681"/>
      <c r="C83" s="682"/>
      <c r="D83" s="682"/>
      <c r="E83" s="682"/>
      <c r="F83" s="682"/>
      <c r="G83" s="682"/>
      <c r="H83" s="682"/>
    </row>
    <row r="84" spans="1:9" s="331" customFormat="1" ht="17.25" customHeight="1" x14ac:dyDescent="0.2">
      <c r="A84" s="1048"/>
      <c r="B84" s="681"/>
      <c r="C84" s="682"/>
      <c r="D84" s="682"/>
      <c r="E84" s="682"/>
      <c r="F84" s="681"/>
      <c r="G84" s="681"/>
      <c r="H84" s="681"/>
      <c r="I84" s="417"/>
    </row>
    <row r="85" spans="1:9" s="331" customFormat="1" ht="17.25" customHeight="1" thickBot="1" x14ac:dyDescent="0.25">
      <c r="A85" s="847"/>
      <c r="B85" s="683"/>
      <c r="C85" s="681"/>
      <c r="D85" s="681"/>
      <c r="E85" s="681"/>
      <c r="F85" s="681"/>
      <c r="G85" s="681"/>
      <c r="H85" s="681"/>
      <c r="I85" s="417"/>
    </row>
    <row r="86" spans="1:9" s="147" customFormat="1" ht="18.75" customHeight="1" x14ac:dyDescent="0.2">
      <c r="A86" s="869"/>
      <c r="B86" s="776"/>
      <c r="C86" s="777"/>
      <c r="D86" s="778"/>
      <c r="E86" s="779"/>
      <c r="F86" s="780"/>
      <c r="G86" s="781"/>
      <c r="H86" s="782"/>
      <c r="I86" s="757"/>
    </row>
    <row r="87" spans="1:9" s="147" customFormat="1" ht="18.75" customHeight="1" x14ac:dyDescent="0.2">
      <c r="A87" s="869"/>
      <c r="B87" s="783" t="s">
        <v>447</v>
      </c>
      <c r="C87" s="145"/>
      <c r="D87" s="147" t="s">
        <v>448</v>
      </c>
      <c r="G87" s="147" t="s">
        <v>449</v>
      </c>
      <c r="H87" s="784"/>
    </row>
    <row r="88" spans="1:9" s="147" customFormat="1" ht="18.75" customHeight="1" x14ac:dyDescent="0.2">
      <c r="A88" s="869"/>
      <c r="B88" s="785" t="s">
        <v>450</v>
      </c>
      <c r="C88" s="786" t="s">
        <v>451</v>
      </c>
      <c r="D88" s="133" t="s">
        <v>452</v>
      </c>
      <c r="F88" s="786" t="s">
        <v>453</v>
      </c>
      <c r="G88" s="145" t="s">
        <v>454</v>
      </c>
      <c r="H88" s="787" t="s">
        <v>455</v>
      </c>
    </row>
    <row r="89" spans="1:9" s="147" customFormat="1" ht="18.75" customHeight="1" x14ac:dyDescent="0.2">
      <c r="A89" s="869"/>
      <c r="B89" s="785" t="s">
        <v>456</v>
      </c>
      <c r="C89" s="786" t="s">
        <v>457</v>
      </c>
      <c r="D89" s="133" t="s">
        <v>458</v>
      </c>
      <c r="E89" s="148" t="s">
        <v>459</v>
      </c>
      <c r="F89" s="790" t="s">
        <v>460</v>
      </c>
      <c r="G89" s="145" t="s">
        <v>461</v>
      </c>
      <c r="H89" s="787" t="s">
        <v>462</v>
      </c>
    </row>
    <row r="90" spans="1:9" s="147" customFormat="1" ht="18.75" customHeight="1" x14ac:dyDescent="0.2">
      <c r="A90" s="869"/>
      <c r="B90" s="788" t="s">
        <v>463</v>
      </c>
      <c r="C90" s="789" t="s">
        <v>464</v>
      </c>
      <c r="D90" s="133" t="s">
        <v>465</v>
      </c>
      <c r="E90" s="148" t="s">
        <v>466</v>
      </c>
      <c r="F90" s="790" t="s">
        <v>467</v>
      </c>
      <c r="G90" s="591" t="s">
        <v>468</v>
      </c>
      <c r="H90" s="791" t="s">
        <v>469</v>
      </c>
    </row>
    <row r="91" spans="1:9" s="147" customFormat="1" ht="18.75" customHeight="1" x14ac:dyDescent="0.2">
      <c r="A91" s="869"/>
      <c r="B91" s="788" t="s">
        <v>470</v>
      </c>
      <c r="C91" s="789" t="s">
        <v>471</v>
      </c>
      <c r="D91" s="133" t="s">
        <v>472</v>
      </c>
      <c r="E91" s="148" t="s">
        <v>473</v>
      </c>
      <c r="F91" s="790" t="s">
        <v>474</v>
      </c>
      <c r="G91" s="591" t="s">
        <v>475</v>
      </c>
      <c r="H91" s="791" t="s">
        <v>476</v>
      </c>
    </row>
    <row r="92" spans="1:9" s="147" customFormat="1" ht="18.75" customHeight="1" x14ac:dyDescent="0.2">
      <c r="A92" s="869"/>
      <c r="B92" s="788" t="s">
        <v>477</v>
      </c>
      <c r="C92" s="789" t="s">
        <v>478</v>
      </c>
      <c r="D92" s="133" t="s">
        <v>479</v>
      </c>
      <c r="E92" s="148" t="s">
        <v>480</v>
      </c>
      <c r="F92" s="790" t="s">
        <v>481</v>
      </c>
      <c r="G92" s="591" t="s">
        <v>482</v>
      </c>
      <c r="H92" s="791" t="s">
        <v>483</v>
      </c>
    </row>
    <row r="93" spans="1:9" s="147" customFormat="1" ht="18.75" customHeight="1" x14ac:dyDescent="0.2">
      <c r="B93" s="788" t="s">
        <v>484</v>
      </c>
      <c r="C93" s="789" t="s">
        <v>485</v>
      </c>
      <c r="D93" s="133" t="s">
        <v>486</v>
      </c>
      <c r="E93" s="148" t="s">
        <v>487</v>
      </c>
      <c r="F93" s="790" t="s">
        <v>488</v>
      </c>
      <c r="G93" s="591" t="s">
        <v>489</v>
      </c>
      <c r="H93" s="791" t="s">
        <v>490</v>
      </c>
    </row>
    <row r="94" spans="1:9" s="147" customFormat="1" ht="18.75" customHeight="1" x14ac:dyDescent="0.2">
      <c r="B94" s="788" t="s">
        <v>491</v>
      </c>
      <c r="C94" s="789" t="s">
        <v>492</v>
      </c>
      <c r="D94" s="133" t="s">
        <v>493</v>
      </c>
      <c r="E94" s="148" t="s">
        <v>494</v>
      </c>
      <c r="F94" s="744" t="s">
        <v>495</v>
      </c>
      <c r="G94" s="591" t="s">
        <v>496</v>
      </c>
      <c r="H94" s="792" t="s">
        <v>497</v>
      </c>
    </row>
    <row r="95" spans="1:9" s="147" customFormat="1" ht="18.75" customHeight="1" x14ac:dyDescent="0.2">
      <c r="B95" s="788" t="s">
        <v>498</v>
      </c>
      <c r="C95" s="789" t="s">
        <v>499</v>
      </c>
      <c r="D95" s="133"/>
      <c r="E95" s="145"/>
      <c r="F95" s="591"/>
      <c r="H95" s="793"/>
    </row>
    <row r="96" spans="1:9" ht="15" thickBot="1" x14ac:dyDescent="0.25">
      <c r="B96" s="794"/>
      <c r="C96" s="795"/>
      <c r="D96" s="795"/>
      <c r="E96" s="796"/>
      <c r="F96" s="796"/>
      <c r="G96" s="796"/>
      <c r="H96" s="797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8" r:id="rId8" xr:uid="{B5CDCF74-0109-49CC-A9B4-6B67F83131CC}"/>
    <hyperlink ref="C88" r:id="rId9" xr:uid="{7318B5CC-7054-4634-8271-D0C416D8E7BB}"/>
    <hyperlink ref="H93" r:id="rId10" xr:uid="{FEFC3669-2738-444B-B5A2-2EBBB3790840}"/>
    <hyperlink ref="H92" r:id="rId11" xr:uid="{93101E93-7934-4C29-A6A9-E34645924AE6}"/>
    <hyperlink ref="C92" r:id="rId12" xr:uid="{76F600DA-CBE6-4917-A7ED-199CA325100F}"/>
    <hyperlink ref="C93" r:id="rId13" xr:uid="{DE21A878-C695-4CF0-ABBD-531B7C3010C2}"/>
    <hyperlink ref="C90" r:id="rId14" xr:uid="{F4E018A9-F070-453F-9B18-D2FB1D5ADEB4}"/>
    <hyperlink ref="C89" r:id="rId15" xr:uid="{738ADD15-CB63-4EBC-8981-14E70E1FABB1}"/>
    <hyperlink ref="C95" r:id="rId16" xr:uid="{CB66164A-89F4-4E2D-9586-C56DB6369325}"/>
    <hyperlink ref="H91" r:id="rId17" xr:uid="{2D5E2FF7-2267-4A98-B27E-25300B74D4A8}"/>
    <hyperlink ref="H94" r:id="rId18" xr:uid="{B460E641-576C-4E8E-8446-BE1F25B5C914}"/>
    <hyperlink ref="C91" r:id="rId19" xr:uid="{19541A9A-4499-4C5B-80B4-939351B93492}"/>
    <hyperlink ref="F88" r:id="rId20" xr:uid="{67951A78-1294-4EF5-A5A8-B64EC9B55076}"/>
    <hyperlink ref="F93" r:id="rId21" xr:uid="{0D45042A-2FEA-4EC1-A48A-82E6A12E44CA}"/>
    <hyperlink ref="F89" r:id="rId22" xr:uid="{F4BC4373-B96E-4571-A174-C32B3AC6B047}"/>
    <hyperlink ref="F90" r:id="rId23" xr:uid="{B17DA251-56F3-4524-A666-65F7D82B3BBA}"/>
    <hyperlink ref="F91" r:id="rId24" xr:uid="{E1B09F2E-7037-4AD5-9A43-A10CAEA229D2}"/>
    <hyperlink ref="F92" r:id="rId25" xr:uid="{20AB986C-804D-4456-BFC8-BC4D15B236B3}"/>
    <hyperlink ref="H89" r:id="rId26" xr:uid="{00168C36-F6F7-4E84-B90E-3EA5DE573FB5}"/>
    <hyperlink ref="H90" r:id="rId27" xr:uid="{BE1D24FA-F859-4B18-8DFD-1F44B3D63000}"/>
    <hyperlink ref="F94" r:id="rId28" xr:uid="{57B3EA86-58F6-428A-A4C7-60A19528583E}"/>
  </hyperlinks>
  <pageMargins left="0.7" right="0.7" top="0.75" bottom="0.75" header="0.3" footer="0.3"/>
  <pageSetup paperSize="9" scale="59" orientation="landscape" r:id="rId29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5" t="s">
        <v>116</v>
      </c>
      <c r="C2" s="1145"/>
      <c r="D2" s="1145"/>
      <c r="E2" s="1145"/>
      <c r="F2" s="1145"/>
      <c r="G2" s="1145"/>
      <c r="I2" s="966" t="s">
        <v>304</v>
      </c>
    </row>
    <row r="3" spans="1:9" ht="17.25" customHeight="1" thickBot="1" x14ac:dyDescent="0.25">
      <c r="B3" s="165"/>
    </row>
    <row r="4" spans="1:9" ht="30" customHeight="1" thickBot="1" x14ac:dyDescent="0.25">
      <c r="B4" s="1130" t="s">
        <v>2889</v>
      </c>
      <c r="C4" s="1131"/>
      <c r="D4" s="1131"/>
      <c r="E4" s="1131"/>
      <c r="F4" s="1131"/>
      <c r="G4" s="1132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9"/>
      <c r="D6" s="1192" t="s">
        <v>306</v>
      </c>
      <c r="E6" s="950" t="s">
        <v>2890</v>
      </c>
      <c r="F6" s="950" t="s">
        <v>2891</v>
      </c>
      <c r="G6" s="950" t="s">
        <v>287</v>
      </c>
      <c r="H6" s="844"/>
      <c r="I6" s="887" t="s">
        <v>2892</v>
      </c>
    </row>
    <row r="7" spans="1:9" ht="17.25" customHeight="1" x14ac:dyDescent="0.2">
      <c r="A7" s="344"/>
      <c r="B7" s="953" t="s">
        <v>310</v>
      </c>
      <c r="C7" s="953" t="s">
        <v>311</v>
      </c>
      <c r="D7" s="1192"/>
      <c r="E7" s="949" t="s">
        <v>154</v>
      </c>
      <c r="F7" s="949" t="s">
        <v>283</v>
      </c>
      <c r="G7" s="949" t="s">
        <v>2893</v>
      </c>
      <c r="H7" s="1020"/>
      <c r="I7" s="1064" t="s">
        <v>312</v>
      </c>
    </row>
    <row r="8" spans="1:9" ht="17.25" hidden="1" customHeight="1" x14ac:dyDescent="0.2">
      <c r="B8" s="1021" t="s">
        <v>2894</v>
      </c>
      <c r="C8" s="1021" t="s">
        <v>2895</v>
      </c>
      <c r="D8" s="763">
        <v>44470</v>
      </c>
      <c r="E8" s="763">
        <f>D8+7</f>
        <v>44477</v>
      </c>
      <c r="F8" s="763">
        <f>D8+9</f>
        <v>44479</v>
      </c>
      <c r="G8" s="763">
        <f>D8+13</f>
        <v>44483</v>
      </c>
      <c r="H8" s="769"/>
      <c r="I8" s="799"/>
    </row>
    <row r="9" spans="1:9" ht="17.25" hidden="1" customHeight="1" x14ac:dyDescent="0.2">
      <c r="B9" s="1021" t="s">
        <v>2896</v>
      </c>
      <c r="C9" s="1021" t="s">
        <v>2897</v>
      </c>
      <c r="D9" s="763">
        <v>44479</v>
      </c>
      <c r="E9" s="763">
        <f t="shared" ref="E9:E20" si="0">D9+7</f>
        <v>44486</v>
      </c>
      <c r="F9" s="763">
        <f t="shared" ref="F9:F20" si="1">D9+9</f>
        <v>44488</v>
      </c>
      <c r="G9" s="763">
        <f t="shared" ref="G9:G20" si="2">D9+13</f>
        <v>44492</v>
      </c>
      <c r="H9" s="769"/>
      <c r="I9" s="799"/>
    </row>
    <row r="10" spans="1:9" ht="17.25" hidden="1" customHeight="1" x14ac:dyDescent="0.2">
      <c r="B10" s="620" t="s">
        <v>2898</v>
      </c>
      <c r="C10" s="620" t="s">
        <v>2899</v>
      </c>
      <c r="D10" s="763">
        <v>44488</v>
      </c>
      <c r="E10" s="763">
        <f t="shared" si="0"/>
        <v>44495</v>
      </c>
      <c r="F10" s="763">
        <f t="shared" si="1"/>
        <v>44497</v>
      </c>
      <c r="G10" s="763">
        <f t="shared" si="2"/>
        <v>44501</v>
      </c>
      <c r="H10" s="769"/>
      <c r="I10" s="799"/>
    </row>
    <row r="11" spans="1:9" ht="17.25" hidden="1" customHeight="1" x14ac:dyDescent="0.2">
      <c r="B11" s="1022" t="s">
        <v>368</v>
      </c>
      <c r="C11" s="1021" t="s">
        <v>2900</v>
      </c>
      <c r="D11" s="1023">
        <f t="shared" ref="D11:D12" si="3">D10+7</f>
        <v>44495</v>
      </c>
      <c r="E11" s="1024">
        <f t="shared" si="0"/>
        <v>44502</v>
      </c>
      <c r="F11" s="1024">
        <f t="shared" si="1"/>
        <v>44504</v>
      </c>
      <c r="G11" s="1024">
        <f t="shared" si="2"/>
        <v>44508</v>
      </c>
      <c r="H11" s="769"/>
      <c r="I11" s="1025"/>
    </row>
    <row r="12" spans="1:9" ht="17.25" hidden="1" customHeight="1" x14ac:dyDescent="0.2">
      <c r="B12" s="1022" t="s">
        <v>368</v>
      </c>
      <c r="C12" s="1021" t="s">
        <v>2901</v>
      </c>
      <c r="D12" s="1023">
        <f t="shared" si="3"/>
        <v>44502</v>
      </c>
      <c r="E12" s="1024">
        <f t="shared" si="0"/>
        <v>44509</v>
      </c>
      <c r="F12" s="1024">
        <f t="shared" si="1"/>
        <v>44511</v>
      </c>
      <c r="G12" s="1024">
        <f t="shared" si="2"/>
        <v>44515</v>
      </c>
      <c r="H12" s="769"/>
      <c r="I12" s="1025"/>
    </row>
    <row r="13" spans="1:9" ht="17.25" hidden="1" customHeight="1" x14ac:dyDescent="0.2">
      <c r="B13" s="1021" t="s">
        <v>2902</v>
      </c>
      <c r="C13" s="1021" t="s">
        <v>2903</v>
      </c>
      <c r="D13" s="763">
        <v>44502</v>
      </c>
      <c r="E13" s="763">
        <f t="shared" si="0"/>
        <v>44509</v>
      </c>
      <c r="F13" s="763">
        <f t="shared" si="1"/>
        <v>44511</v>
      </c>
      <c r="G13" s="763">
        <f t="shared" si="2"/>
        <v>44515</v>
      </c>
      <c r="H13" s="769"/>
      <c r="I13" s="747"/>
    </row>
    <row r="14" spans="1:9" ht="17.25" hidden="1" customHeight="1" x14ac:dyDescent="0.2">
      <c r="B14" s="1021" t="s">
        <v>2904</v>
      </c>
      <c r="C14" s="1021" t="s">
        <v>2905</v>
      </c>
      <c r="D14" s="763">
        <v>44515</v>
      </c>
      <c r="E14" s="763">
        <f t="shared" si="0"/>
        <v>44522</v>
      </c>
      <c r="F14" s="763">
        <f t="shared" si="1"/>
        <v>44524</v>
      </c>
      <c r="G14" s="763">
        <f t="shared" si="2"/>
        <v>44528</v>
      </c>
      <c r="H14" s="769"/>
      <c r="I14" s="747"/>
    </row>
    <row r="15" spans="1:9" ht="17.25" hidden="1" customHeight="1" x14ac:dyDescent="0.2">
      <c r="B15" s="1021" t="s">
        <v>2906</v>
      </c>
      <c r="C15" s="1021" t="s">
        <v>2907</v>
      </c>
      <c r="D15" s="763">
        <v>44526</v>
      </c>
      <c r="E15" s="763">
        <f t="shared" si="0"/>
        <v>44533</v>
      </c>
      <c r="F15" s="763">
        <f t="shared" si="1"/>
        <v>44535</v>
      </c>
      <c r="G15" s="763">
        <f t="shared" si="2"/>
        <v>44539</v>
      </c>
      <c r="H15" s="769"/>
      <c r="I15" s="747"/>
    </row>
    <row r="16" spans="1:9" ht="17.25" hidden="1" customHeight="1" x14ac:dyDescent="0.2">
      <c r="B16" s="1021" t="s">
        <v>2908</v>
      </c>
      <c r="C16" s="1021" t="s">
        <v>2909</v>
      </c>
      <c r="D16" s="763">
        <v>44536</v>
      </c>
      <c r="E16" s="763">
        <f t="shared" si="0"/>
        <v>44543</v>
      </c>
      <c r="F16" s="763">
        <f t="shared" si="1"/>
        <v>44545</v>
      </c>
      <c r="G16" s="763">
        <f t="shared" si="2"/>
        <v>44549</v>
      </c>
      <c r="H16" s="769"/>
      <c r="I16" s="747"/>
    </row>
    <row r="17" spans="2:7" ht="17.25" hidden="1" customHeight="1" x14ac:dyDescent="0.2">
      <c r="B17" s="1021" t="s">
        <v>2910</v>
      </c>
      <c r="C17" s="1021" t="s">
        <v>2911</v>
      </c>
      <c r="D17" s="763">
        <v>44546</v>
      </c>
      <c r="E17" s="763">
        <f t="shared" si="0"/>
        <v>44553</v>
      </c>
      <c r="F17" s="763">
        <f t="shared" si="1"/>
        <v>44555</v>
      </c>
      <c r="G17" s="763">
        <f t="shared" si="2"/>
        <v>44559</v>
      </c>
    </row>
    <row r="18" spans="2:7" ht="17.25" hidden="1" customHeight="1" x14ac:dyDescent="0.2">
      <c r="B18" s="1021" t="s">
        <v>2912</v>
      </c>
      <c r="C18" s="1021" t="s">
        <v>2913</v>
      </c>
      <c r="D18" s="763">
        <v>44552</v>
      </c>
      <c r="E18" s="763">
        <f t="shared" si="0"/>
        <v>44559</v>
      </c>
      <c r="F18" s="763">
        <f t="shared" si="1"/>
        <v>44561</v>
      </c>
      <c r="G18" s="763">
        <f t="shared" si="2"/>
        <v>44565</v>
      </c>
    </row>
    <row r="19" spans="2:7" ht="17.25" hidden="1" customHeight="1" x14ac:dyDescent="0.2">
      <c r="B19" s="1021" t="s">
        <v>2914</v>
      </c>
      <c r="C19" s="1021" t="s">
        <v>2915</v>
      </c>
      <c r="D19" s="763">
        <v>44567</v>
      </c>
      <c r="E19" s="763">
        <f t="shared" si="0"/>
        <v>44574</v>
      </c>
      <c r="F19" s="763">
        <f t="shared" si="1"/>
        <v>44576</v>
      </c>
      <c r="G19" s="763">
        <f t="shared" si="2"/>
        <v>44580</v>
      </c>
    </row>
    <row r="20" spans="2:7" ht="17.25" hidden="1" customHeight="1" x14ac:dyDescent="0.2">
      <c r="B20" s="1021" t="s">
        <v>2894</v>
      </c>
      <c r="C20" s="1021" t="s">
        <v>2916</v>
      </c>
      <c r="D20" s="763">
        <v>44575</v>
      </c>
      <c r="E20" s="763">
        <f t="shared" si="0"/>
        <v>44582</v>
      </c>
      <c r="F20" s="763">
        <f t="shared" si="1"/>
        <v>44584</v>
      </c>
      <c r="G20" s="763">
        <f t="shared" si="2"/>
        <v>44588</v>
      </c>
    </row>
    <row r="21" spans="2:7" ht="17.25" hidden="1" customHeight="1" x14ac:dyDescent="0.2">
      <c r="B21" s="1022" t="s">
        <v>368</v>
      </c>
      <c r="C21" s="1021" t="s">
        <v>2917</v>
      </c>
      <c r="D21" s="1024">
        <v>44558</v>
      </c>
      <c r="E21" s="1024">
        <f t="shared" ref="E21:E24" si="4">D21+7</f>
        <v>44565</v>
      </c>
      <c r="F21" s="1024">
        <f t="shared" ref="F21:F24" si="5">D21+9</f>
        <v>44567</v>
      </c>
      <c r="G21" s="1024">
        <f t="shared" ref="G21:G24" si="6">D21+13</f>
        <v>44571</v>
      </c>
    </row>
    <row r="22" spans="2:7" ht="17.25" hidden="1" customHeight="1" x14ac:dyDescent="0.2">
      <c r="B22" s="1021" t="s">
        <v>2896</v>
      </c>
      <c r="C22" s="1021" t="s">
        <v>2918</v>
      </c>
      <c r="D22" s="763">
        <v>44581</v>
      </c>
      <c r="E22" s="763">
        <f t="shared" si="4"/>
        <v>44588</v>
      </c>
      <c r="F22" s="763">
        <f t="shared" si="5"/>
        <v>44590</v>
      </c>
      <c r="G22" s="763">
        <f t="shared" si="6"/>
        <v>44594</v>
      </c>
    </row>
    <row r="23" spans="2:7" ht="17.25" hidden="1" customHeight="1" x14ac:dyDescent="0.2">
      <c r="B23" s="620" t="s">
        <v>2898</v>
      </c>
      <c r="C23" s="620" t="s">
        <v>2919</v>
      </c>
      <c r="D23" s="622">
        <v>44598</v>
      </c>
      <c r="E23" s="763">
        <f t="shared" si="4"/>
        <v>44605</v>
      </c>
      <c r="F23" s="763">
        <f t="shared" si="5"/>
        <v>44607</v>
      </c>
      <c r="G23" s="763">
        <f t="shared" si="6"/>
        <v>44611</v>
      </c>
    </row>
    <row r="24" spans="2:7" ht="17.25" hidden="1" customHeight="1" x14ac:dyDescent="0.2">
      <c r="B24" s="1021" t="s">
        <v>2902</v>
      </c>
      <c r="C24" s="1021" t="s">
        <v>2920</v>
      </c>
      <c r="D24" s="763">
        <v>44592</v>
      </c>
      <c r="E24" s="763">
        <f t="shared" si="4"/>
        <v>44599</v>
      </c>
      <c r="F24" s="763">
        <f t="shared" si="5"/>
        <v>44601</v>
      </c>
      <c r="G24" s="763">
        <f t="shared" si="6"/>
        <v>44605</v>
      </c>
    </row>
    <row r="25" spans="2:7" ht="17.25" hidden="1" customHeight="1" x14ac:dyDescent="0.2">
      <c r="B25" s="1021" t="s">
        <v>2921</v>
      </c>
      <c r="C25" s="1021" t="s">
        <v>2922</v>
      </c>
      <c r="D25" s="763">
        <v>44610</v>
      </c>
      <c r="E25" s="763">
        <f t="shared" ref="E25:E26" si="7">D25+7</f>
        <v>44617</v>
      </c>
      <c r="F25" s="763">
        <f t="shared" ref="F25:F26" si="8">D25+9</f>
        <v>44619</v>
      </c>
      <c r="G25" s="763">
        <f t="shared" ref="G25:G26" si="9">D25+13</f>
        <v>44623</v>
      </c>
    </row>
    <row r="26" spans="2:7" ht="15.6" hidden="1" customHeight="1" x14ac:dyDescent="0.2">
      <c r="B26" s="1021" t="s">
        <v>2904</v>
      </c>
      <c r="C26" s="1021" t="s">
        <v>2923</v>
      </c>
      <c r="D26" s="763">
        <v>44617</v>
      </c>
      <c r="E26" s="763">
        <f t="shared" si="7"/>
        <v>44624</v>
      </c>
      <c r="F26" s="763">
        <f t="shared" si="8"/>
        <v>44626</v>
      </c>
      <c r="G26" s="763">
        <f t="shared" si="9"/>
        <v>44630</v>
      </c>
    </row>
    <row r="27" spans="2:7" ht="15.6" hidden="1" customHeight="1" x14ac:dyDescent="0.2">
      <c r="B27" s="1021" t="s">
        <v>2906</v>
      </c>
      <c r="C27" s="1021" t="s">
        <v>2924</v>
      </c>
      <c r="D27" s="763">
        <v>44624</v>
      </c>
      <c r="E27" s="763">
        <f t="shared" ref="E27" si="10">D27+7</f>
        <v>44631</v>
      </c>
      <c r="F27" s="763">
        <f t="shared" ref="F27" si="11">D27+9</f>
        <v>44633</v>
      </c>
      <c r="G27" s="763">
        <f t="shared" ref="G27" si="12">D27+13</f>
        <v>44637</v>
      </c>
    </row>
    <row r="28" spans="2:7" ht="15.6" hidden="1" customHeight="1" x14ac:dyDescent="0.2">
      <c r="B28" s="1021" t="s">
        <v>2908</v>
      </c>
      <c r="C28" s="1021" t="s">
        <v>2925</v>
      </c>
      <c r="D28" s="763">
        <v>44640</v>
      </c>
      <c r="E28" s="1026">
        <f t="shared" ref="E28:E29" si="13">D28+7</f>
        <v>44647</v>
      </c>
      <c r="F28" s="763">
        <f t="shared" ref="F28:F29" si="14">D28+9</f>
        <v>44649</v>
      </c>
      <c r="G28" s="763">
        <f t="shared" ref="G28:G29" si="15">D28+13</f>
        <v>44653</v>
      </c>
    </row>
    <row r="29" spans="2:7" ht="15.6" hidden="1" customHeight="1" x14ac:dyDescent="0.2">
      <c r="B29" s="1021" t="s">
        <v>2910</v>
      </c>
      <c r="C29" s="1021" t="s">
        <v>2926</v>
      </c>
      <c r="D29" s="763">
        <v>44655</v>
      </c>
      <c r="E29" s="763">
        <f t="shared" si="13"/>
        <v>44662</v>
      </c>
      <c r="F29" s="763">
        <f t="shared" si="14"/>
        <v>44664</v>
      </c>
      <c r="G29" s="763">
        <f t="shared" si="15"/>
        <v>44668</v>
      </c>
    </row>
    <row r="30" spans="2:7" ht="15.6" hidden="1" customHeight="1" x14ac:dyDescent="0.2">
      <c r="B30" s="1021" t="s">
        <v>2912</v>
      </c>
      <c r="C30" s="1021" t="s">
        <v>2927</v>
      </c>
      <c r="D30" s="763">
        <v>44656</v>
      </c>
      <c r="E30" s="763">
        <f t="shared" ref="E30" si="16">D30+7</f>
        <v>44663</v>
      </c>
      <c r="F30" s="763">
        <f t="shared" ref="F30" si="17">D30+9</f>
        <v>44665</v>
      </c>
      <c r="G30" s="763">
        <f t="shared" ref="G30" si="18">D30+13</f>
        <v>44669</v>
      </c>
    </row>
    <row r="31" spans="2:7" ht="15.6" hidden="1" customHeight="1" x14ac:dyDescent="0.2">
      <c r="B31" s="1021" t="s">
        <v>2914</v>
      </c>
      <c r="C31" s="1021" t="s">
        <v>2928</v>
      </c>
      <c r="D31" s="763">
        <v>44662</v>
      </c>
      <c r="E31" s="763">
        <f t="shared" ref="E31" si="19">D31+7</f>
        <v>44669</v>
      </c>
      <c r="F31" s="763">
        <f t="shared" ref="F31" si="20">D31+9</f>
        <v>44671</v>
      </c>
      <c r="G31" s="763">
        <f t="shared" ref="G31" si="21">D31+13</f>
        <v>44675</v>
      </c>
    </row>
    <row r="32" spans="2:7" ht="15.6" hidden="1" customHeight="1" x14ac:dyDescent="0.2">
      <c r="B32" s="1021" t="s">
        <v>2894</v>
      </c>
      <c r="C32" s="1021" t="s">
        <v>2929</v>
      </c>
      <c r="D32" s="763">
        <v>44660</v>
      </c>
      <c r="E32" s="763">
        <f t="shared" ref="E32:E34" si="22">D32+7</f>
        <v>44667</v>
      </c>
      <c r="F32" s="763">
        <f t="shared" ref="F32:F34" si="23">D32+9</f>
        <v>44669</v>
      </c>
      <c r="G32" s="763">
        <f t="shared" ref="G32:G34" si="24">D32+13</f>
        <v>44673</v>
      </c>
    </row>
    <row r="33" spans="2:7" ht="15.6" hidden="1" customHeight="1" x14ac:dyDescent="0.2">
      <c r="B33" s="1021" t="s">
        <v>2896</v>
      </c>
      <c r="C33" s="1021" t="s">
        <v>2930</v>
      </c>
      <c r="D33" s="763">
        <v>44687</v>
      </c>
      <c r="E33" s="763">
        <f t="shared" si="22"/>
        <v>44694</v>
      </c>
      <c r="F33" s="763">
        <f t="shared" si="23"/>
        <v>44696</v>
      </c>
      <c r="G33" s="763">
        <f t="shared" si="24"/>
        <v>44700</v>
      </c>
    </row>
    <row r="34" spans="2:7" ht="15.6" hidden="1" customHeight="1" x14ac:dyDescent="0.2">
      <c r="B34" s="1021" t="s">
        <v>2902</v>
      </c>
      <c r="C34" s="1021" t="s">
        <v>2931</v>
      </c>
      <c r="D34" s="763">
        <v>44690</v>
      </c>
      <c r="E34" s="763">
        <f t="shared" si="22"/>
        <v>44697</v>
      </c>
      <c r="F34" s="763">
        <f t="shared" si="23"/>
        <v>44699</v>
      </c>
      <c r="G34" s="763">
        <f t="shared" si="24"/>
        <v>44703</v>
      </c>
    </row>
    <row r="35" spans="2:7" ht="15.6" hidden="1" customHeight="1" x14ac:dyDescent="0.2">
      <c r="B35" s="1021" t="s">
        <v>2921</v>
      </c>
      <c r="C35" s="1021" t="s">
        <v>2932</v>
      </c>
      <c r="D35" s="763">
        <v>44702</v>
      </c>
      <c r="E35" s="763">
        <f t="shared" ref="E35" si="25">D35+7</f>
        <v>44709</v>
      </c>
      <c r="F35" s="763">
        <f t="shared" ref="F35" si="26">D35+9</f>
        <v>44711</v>
      </c>
      <c r="G35" s="763">
        <f t="shared" ref="G35" si="27">D35+13</f>
        <v>44715</v>
      </c>
    </row>
    <row r="36" spans="2:7" ht="15.6" hidden="1" customHeight="1" x14ac:dyDescent="0.2">
      <c r="B36" s="1022" t="s">
        <v>368</v>
      </c>
      <c r="C36" s="1022" t="s">
        <v>2933</v>
      </c>
      <c r="D36" s="765"/>
      <c r="E36" s="765"/>
      <c r="F36" s="765"/>
      <c r="G36" s="765"/>
    </row>
    <row r="37" spans="2:7" ht="15.6" hidden="1" customHeight="1" x14ac:dyDescent="0.2">
      <c r="B37" s="1021" t="s">
        <v>2904</v>
      </c>
      <c r="C37" s="1021" t="s">
        <v>2934</v>
      </c>
      <c r="D37" s="763">
        <v>44702</v>
      </c>
      <c r="E37" s="763">
        <f t="shared" ref="E37" si="28">D37+7</f>
        <v>44709</v>
      </c>
      <c r="F37" s="763">
        <f t="shared" ref="F37" si="29">D37+9</f>
        <v>44711</v>
      </c>
      <c r="G37" s="763">
        <f t="shared" ref="G37" si="30">D37+13</f>
        <v>44715</v>
      </c>
    </row>
    <row r="38" spans="2:7" ht="15.6" hidden="1" customHeight="1" x14ac:dyDescent="0.2">
      <c r="B38" s="1021" t="s">
        <v>2906</v>
      </c>
      <c r="C38" s="1021" t="s">
        <v>2935</v>
      </c>
      <c r="D38" s="763">
        <v>44719</v>
      </c>
      <c r="E38" s="763">
        <f t="shared" ref="E38:E39" si="31">D38+7</f>
        <v>44726</v>
      </c>
      <c r="F38" s="763">
        <f t="shared" ref="F38:F39" si="32">D38+9</f>
        <v>44728</v>
      </c>
      <c r="G38" s="763">
        <f t="shared" ref="G38:G39" si="33">D38+13</f>
        <v>44732</v>
      </c>
    </row>
    <row r="39" spans="2:7" ht="15.6" hidden="1" customHeight="1" x14ac:dyDescent="0.2">
      <c r="B39" s="1021" t="s">
        <v>2936</v>
      </c>
      <c r="C39" s="1021" t="s">
        <v>2937</v>
      </c>
      <c r="D39" s="763">
        <v>44710</v>
      </c>
      <c r="E39" s="763">
        <f t="shared" si="31"/>
        <v>44717</v>
      </c>
      <c r="F39" s="763">
        <f t="shared" si="32"/>
        <v>44719</v>
      </c>
      <c r="G39" s="763">
        <f t="shared" si="33"/>
        <v>44723</v>
      </c>
    </row>
    <row r="40" spans="2:7" ht="15.6" hidden="1" customHeight="1" x14ac:dyDescent="0.2">
      <c r="B40" s="1021" t="s">
        <v>2910</v>
      </c>
      <c r="C40" s="1021" t="s">
        <v>2938</v>
      </c>
      <c r="D40" s="763">
        <v>44722</v>
      </c>
      <c r="E40" s="763">
        <f t="shared" ref="E40" si="34">D40+7</f>
        <v>44729</v>
      </c>
      <c r="F40" s="763">
        <f t="shared" ref="F40" si="35">D40+9</f>
        <v>44731</v>
      </c>
      <c r="G40" s="763">
        <f t="shared" ref="G40" si="36">D40+13</f>
        <v>44735</v>
      </c>
    </row>
    <row r="41" spans="2:7" ht="15.6" hidden="1" customHeight="1" x14ac:dyDescent="0.2">
      <c r="B41" s="1022" t="s">
        <v>368</v>
      </c>
      <c r="C41" s="1022" t="s">
        <v>2939</v>
      </c>
      <c r="D41" s="765">
        <v>44722</v>
      </c>
      <c r="E41" s="765">
        <f t="shared" ref="E41:E42" si="37">D41+7</f>
        <v>44729</v>
      </c>
      <c r="F41" s="765">
        <f t="shared" ref="F41:F42" si="38">D41+9</f>
        <v>44731</v>
      </c>
      <c r="G41" s="765">
        <f t="shared" ref="G41:G42" si="39">D41+13</f>
        <v>44735</v>
      </c>
    </row>
    <row r="42" spans="2:7" ht="15.6" hidden="1" customHeight="1" x14ac:dyDescent="0.2">
      <c r="B42" s="1021" t="s">
        <v>2914</v>
      </c>
      <c r="C42" s="1021" t="s">
        <v>2940</v>
      </c>
      <c r="D42" s="763">
        <v>44747</v>
      </c>
      <c r="E42" s="763">
        <f t="shared" si="37"/>
        <v>44754</v>
      </c>
      <c r="F42" s="763">
        <f t="shared" si="38"/>
        <v>44756</v>
      </c>
      <c r="G42" s="763">
        <f t="shared" si="39"/>
        <v>44760</v>
      </c>
    </row>
    <row r="43" spans="2:7" ht="15.6" hidden="1" customHeight="1" x14ac:dyDescent="0.2">
      <c r="B43" s="1021" t="s">
        <v>2906</v>
      </c>
      <c r="C43" s="1021" t="s">
        <v>2941</v>
      </c>
      <c r="D43" s="763">
        <v>44794</v>
      </c>
      <c r="E43" s="763">
        <f t="shared" ref="E43" si="40">D43+7</f>
        <v>44801</v>
      </c>
      <c r="F43" s="763">
        <f t="shared" ref="F43" si="41">D43+9</f>
        <v>44803</v>
      </c>
      <c r="G43" s="763">
        <f t="shared" ref="G43" si="42">D43+13</f>
        <v>44807</v>
      </c>
    </row>
    <row r="44" spans="2:7" ht="15.6" hidden="1" customHeight="1" x14ac:dyDescent="0.2">
      <c r="B44" s="1021" t="s">
        <v>2910</v>
      </c>
      <c r="C44" s="1021" t="s">
        <v>2942</v>
      </c>
      <c r="D44" s="763">
        <f t="shared" ref="D44:D54" si="43">D43+7</f>
        <v>44801</v>
      </c>
      <c r="E44" s="763">
        <f t="shared" ref="E44" si="44">D44+7</f>
        <v>44808</v>
      </c>
      <c r="F44" s="763">
        <f t="shared" ref="F44" si="45">D44+9</f>
        <v>44810</v>
      </c>
      <c r="G44" s="763">
        <f t="shared" ref="G44" si="46">D44+13</f>
        <v>44814</v>
      </c>
    </row>
    <row r="45" spans="2:7" ht="15.6" hidden="1" customHeight="1" x14ac:dyDescent="0.2">
      <c r="B45" s="620" t="s">
        <v>2943</v>
      </c>
      <c r="C45" s="1021" t="s">
        <v>2944</v>
      </c>
      <c r="D45" s="1023">
        <f t="shared" si="43"/>
        <v>44808</v>
      </c>
      <c r="E45" s="1023">
        <f t="shared" ref="E45" si="47">D45+7</f>
        <v>44815</v>
      </c>
      <c r="F45" s="1023">
        <f t="shared" ref="F45" si="48">D45+9</f>
        <v>44817</v>
      </c>
      <c r="G45" s="1023">
        <f t="shared" ref="G45" si="49">D45+13</f>
        <v>44821</v>
      </c>
    </row>
    <row r="46" spans="2:7" ht="15.6" hidden="1" customHeight="1" x14ac:dyDescent="0.2">
      <c r="B46" s="1021" t="s">
        <v>2945</v>
      </c>
      <c r="C46" s="1021" t="s">
        <v>2946</v>
      </c>
      <c r="D46" s="763">
        <f t="shared" si="43"/>
        <v>44815</v>
      </c>
      <c r="E46" s="763">
        <f t="shared" ref="E46" si="50">D46+7</f>
        <v>44822</v>
      </c>
      <c r="F46" s="763">
        <f t="shared" ref="F46" si="51">D46+9</f>
        <v>44824</v>
      </c>
      <c r="G46" s="763">
        <f t="shared" ref="G46" si="52">D46+13</f>
        <v>44828</v>
      </c>
    </row>
    <row r="47" spans="2:7" ht="17.25" hidden="1" customHeight="1" x14ac:dyDescent="0.2">
      <c r="B47" s="620" t="s">
        <v>2947</v>
      </c>
      <c r="C47" s="1021" t="s">
        <v>2948</v>
      </c>
      <c r="D47" s="765">
        <f t="shared" si="43"/>
        <v>44822</v>
      </c>
      <c r="E47" s="765">
        <f t="shared" ref="E47" si="53">D47+7</f>
        <v>44829</v>
      </c>
      <c r="F47" s="765">
        <f t="shared" ref="F47" si="54">D47+9</f>
        <v>44831</v>
      </c>
      <c r="G47" s="765">
        <f t="shared" ref="G47" si="55">D47+13</f>
        <v>44835</v>
      </c>
    </row>
    <row r="48" spans="2:7" ht="15.6" hidden="1" customHeight="1" x14ac:dyDescent="0.2">
      <c r="B48" s="1021" t="s">
        <v>2949</v>
      </c>
      <c r="C48" s="1021" t="s">
        <v>2950</v>
      </c>
      <c r="D48" s="763">
        <f t="shared" si="43"/>
        <v>44829</v>
      </c>
      <c r="E48" s="763">
        <f t="shared" ref="E48" si="56">D48+7</f>
        <v>44836</v>
      </c>
      <c r="F48" s="763">
        <f t="shared" ref="F48" si="57">D48+9</f>
        <v>44838</v>
      </c>
      <c r="G48" s="763">
        <f t="shared" ref="G48" si="58">D48+13</f>
        <v>44842</v>
      </c>
    </row>
    <row r="49" spans="2:7" ht="15.6" hidden="1" customHeight="1" x14ac:dyDescent="0.2">
      <c r="B49" s="1021" t="s">
        <v>2914</v>
      </c>
      <c r="C49" s="1021" t="s">
        <v>2951</v>
      </c>
      <c r="D49" s="763">
        <f t="shared" si="43"/>
        <v>44836</v>
      </c>
      <c r="E49" s="763">
        <f t="shared" ref="E49" si="59">D49+7</f>
        <v>44843</v>
      </c>
      <c r="F49" s="763">
        <f t="shared" ref="F49" si="60">D49+9</f>
        <v>44845</v>
      </c>
      <c r="G49" s="763">
        <f t="shared" ref="G49" si="61">D49+13</f>
        <v>44849</v>
      </c>
    </row>
    <row r="50" spans="2:7" ht="15.6" hidden="1" customHeight="1" x14ac:dyDescent="0.2">
      <c r="B50" s="620" t="s">
        <v>2952</v>
      </c>
      <c r="C50" s="1021" t="s">
        <v>2953</v>
      </c>
      <c r="D50" s="765">
        <f t="shared" si="43"/>
        <v>44843</v>
      </c>
      <c r="E50" s="765">
        <f t="shared" ref="E50" si="62">D50+7</f>
        <v>44850</v>
      </c>
      <c r="F50" s="765">
        <f t="shared" ref="F50" si="63">D50+9</f>
        <v>44852</v>
      </c>
      <c r="G50" s="765">
        <f t="shared" ref="G50" si="64">D50+13</f>
        <v>44856</v>
      </c>
    </row>
    <row r="51" spans="2:7" ht="15.6" hidden="1" customHeight="1" x14ac:dyDescent="0.2">
      <c r="B51" s="1021" t="s">
        <v>2894</v>
      </c>
      <c r="C51" s="1021" t="s">
        <v>2954</v>
      </c>
      <c r="D51" s="763">
        <f t="shared" si="43"/>
        <v>44850</v>
      </c>
      <c r="E51" s="763">
        <f t="shared" ref="E51" si="65">D51+7</f>
        <v>44857</v>
      </c>
      <c r="F51" s="763">
        <f t="shared" ref="F51" si="66">D51+9</f>
        <v>44859</v>
      </c>
      <c r="G51" s="763">
        <f t="shared" ref="G51" si="67">D51+13</f>
        <v>44863</v>
      </c>
    </row>
    <row r="52" spans="2:7" ht="15.6" hidden="1" customHeight="1" x14ac:dyDescent="0.2">
      <c r="B52" s="1021" t="s">
        <v>2955</v>
      </c>
      <c r="C52" s="1021" t="s">
        <v>2956</v>
      </c>
      <c r="D52" s="763">
        <f t="shared" si="43"/>
        <v>44857</v>
      </c>
      <c r="E52" s="763">
        <f t="shared" ref="E52" si="68">D52+7</f>
        <v>44864</v>
      </c>
      <c r="F52" s="763">
        <f t="shared" ref="F52" si="69">D52+9</f>
        <v>44866</v>
      </c>
      <c r="G52" s="763">
        <f t="shared" ref="G52" si="70">D52+13</f>
        <v>44870</v>
      </c>
    </row>
    <row r="53" spans="2:7" ht="15.6" hidden="1" customHeight="1" x14ac:dyDescent="0.2">
      <c r="B53" s="1021" t="s">
        <v>2957</v>
      </c>
      <c r="C53" s="1021" t="s">
        <v>2958</v>
      </c>
      <c r="D53" s="763">
        <f t="shared" si="43"/>
        <v>44864</v>
      </c>
      <c r="E53" s="763">
        <f t="shared" ref="E53" si="71">D53+7</f>
        <v>44871</v>
      </c>
      <c r="F53" s="763">
        <f t="shared" ref="F53" si="72">D53+9</f>
        <v>44873</v>
      </c>
      <c r="G53" s="763">
        <f t="shared" ref="G53" si="73">D53+13</f>
        <v>44877</v>
      </c>
    </row>
    <row r="54" spans="2:7" ht="15.6" hidden="1" customHeight="1" x14ac:dyDescent="0.2">
      <c r="B54" s="1021" t="s">
        <v>2936</v>
      </c>
      <c r="C54" s="1021" t="s">
        <v>2959</v>
      </c>
      <c r="D54" s="763">
        <f t="shared" si="43"/>
        <v>44871</v>
      </c>
      <c r="E54" s="763">
        <f t="shared" ref="E54" si="74">D54+7</f>
        <v>44878</v>
      </c>
      <c r="F54" s="763">
        <f t="shared" ref="F54" si="75">D54+9</f>
        <v>44880</v>
      </c>
      <c r="G54" s="763">
        <f t="shared" ref="G54" si="76">D54+13</f>
        <v>44884</v>
      </c>
    </row>
    <row r="55" spans="2:7" ht="15.6" hidden="1" customHeight="1" x14ac:dyDescent="0.2">
      <c r="B55" s="1021" t="s">
        <v>2906</v>
      </c>
      <c r="C55" s="1021" t="s">
        <v>2960</v>
      </c>
      <c r="D55" s="763">
        <v>44897</v>
      </c>
      <c r="E55" s="763">
        <f t="shared" ref="E55:E65" si="77">D55+7</f>
        <v>44904</v>
      </c>
      <c r="F55" s="763">
        <f t="shared" ref="F55:F65" si="78">D55+9</f>
        <v>44906</v>
      </c>
      <c r="G55" s="763">
        <f t="shared" ref="G55:G65" si="79">D55+13</f>
        <v>44910</v>
      </c>
    </row>
    <row r="56" spans="2:7" ht="15.6" hidden="1" customHeight="1" x14ac:dyDescent="0.2">
      <c r="B56" s="1021" t="s">
        <v>2961</v>
      </c>
      <c r="C56" s="1021" t="s">
        <v>2962</v>
      </c>
      <c r="D56" s="763">
        <v>44900</v>
      </c>
      <c r="E56" s="763">
        <f t="shared" si="77"/>
        <v>44907</v>
      </c>
      <c r="F56" s="763">
        <f t="shared" si="78"/>
        <v>44909</v>
      </c>
      <c r="G56" s="763">
        <f t="shared" si="79"/>
        <v>44913</v>
      </c>
    </row>
    <row r="57" spans="2:7" ht="15.6" hidden="1" customHeight="1" x14ac:dyDescent="0.2">
      <c r="B57" s="1021" t="s">
        <v>2945</v>
      </c>
      <c r="C57" s="1021" t="s">
        <v>2963</v>
      </c>
      <c r="D57" s="763">
        <v>44905</v>
      </c>
      <c r="E57" s="763">
        <f t="shared" si="77"/>
        <v>44912</v>
      </c>
      <c r="F57" s="763">
        <f t="shared" si="78"/>
        <v>44914</v>
      </c>
      <c r="G57" s="763">
        <f t="shared" si="79"/>
        <v>44918</v>
      </c>
    </row>
    <row r="58" spans="2:7" ht="15.6" hidden="1" customHeight="1" x14ac:dyDescent="0.2">
      <c r="B58" s="1021" t="s">
        <v>2964</v>
      </c>
      <c r="C58" s="1021" t="s">
        <v>2965</v>
      </c>
      <c r="D58" s="763">
        <v>44911</v>
      </c>
      <c r="E58" s="763">
        <f t="shared" si="77"/>
        <v>44918</v>
      </c>
      <c r="F58" s="763">
        <f t="shared" si="78"/>
        <v>44920</v>
      </c>
      <c r="G58" s="763">
        <f t="shared" si="79"/>
        <v>44924</v>
      </c>
    </row>
    <row r="59" spans="2:7" ht="15.6" hidden="1" customHeight="1" x14ac:dyDescent="0.2">
      <c r="B59" s="1021" t="s">
        <v>2966</v>
      </c>
      <c r="C59" s="1021" t="s">
        <v>2967</v>
      </c>
      <c r="D59" s="763">
        <v>44917</v>
      </c>
      <c r="E59" s="763">
        <f t="shared" si="77"/>
        <v>44924</v>
      </c>
      <c r="F59" s="763">
        <f t="shared" si="78"/>
        <v>44926</v>
      </c>
      <c r="G59" s="763">
        <f t="shared" si="79"/>
        <v>44930</v>
      </c>
    </row>
    <row r="60" spans="2:7" ht="15.6" hidden="1" customHeight="1" x14ac:dyDescent="0.2">
      <c r="B60" s="1021" t="s">
        <v>2968</v>
      </c>
      <c r="C60" s="1021" t="s">
        <v>2969</v>
      </c>
      <c r="D60" s="765">
        <f t="shared" ref="D60:D65" si="80">D59+7</f>
        <v>44924</v>
      </c>
      <c r="E60" s="765">
        <f t="shared" si="77"/>
        <v>44931</v>
      </c>
      <c r="F60" s="765">
        <f t="shared" si="78"/>
        <v>44933</v>
      </c>
      <c r="G60" s="765">
        <f t="shared" si="79"/>
        <v>44937</v>
      </c>
    </row>
    <row r="61" spans="2:7" ht="17.25" hidden="1" customHeight="1" x14ac:dyDescent="0.2">
      <c r="B61" s="1021" t="s">
        <v>2970</v>
      </c>
      <c r="C61" s="1021" t="s">
        <v>2971</v>
      </c>
      <c r="D61" s="765">
        <f t="shared" si="80"/>
        <v>44931</v>
      </c>
      <c r="E61" s="765">
        <f t="shared" si="77"/>
        <v>44938</v>
      </c>
      <c r="F61" s="765">
        <f t="shared" si="78"/>
        <v>44940</v>
      </c>
      <c r="G61" s="765">
        <f t="shared" si="79"/>
        <v>44944</v>
      </c>
    </row>
    <row r="62" spans="2:7" ht="17.25" hidden="1" customHeight="1" x14ac:dyDescent="0.2">
      <c r="B62" s="1021" t="s">
        <v>2972</v>
      </c>
      <c r="C62" s="1021" t="s">
        <v>2973</v>
      </c>
      <c r="D62" s="763">
        <v>44927</v>
      </c>
      <c r="E62" s="763">
        <f t="shared" si="77"/>
        <v>44934</v>
      </c>
      <c r="F62" s="763">
        <f t="shared" si="78"/>
        <v>44936</v>
      </c>
      <c r="G62" s="763">
        <f t="shared" si="79"/>
        <v>44940</v>
      </c>
    </row>
    <row r="63" spans="2:7" ht="17.25" hidden="1" customHeight="1" x14ac:dyDescent="0.2">
      <c r="B63" s="1021" t="s">
        <v>2894</v>
      </c>
      <c r="C63" s="1021" t="s">
        <v>2974</v>
      </c>
      <c r="D63" s="763">
        <f t="shared" si="80"/>
        <v>44934</v>
      </c>
      <c r="E63" s="763">
        <f t="shared" si="77"/>
        <v>44941</v>
      </c>
      <c r="F63" s="763">
        <f t="shared" si="78"/>
        <v>44943</v>
      </c>
      <c r="G63" s="763">
        <f t="shared" si="79"/>
        <v>44947</v>
      </c>
    </row>
    <row r="64" spans="2:7" ht="17.25" hidden="1" customHeight="1" x14ac:dyDescent="0.2">
      <c r="B64" s="1021" t="s">
        <v>2975</v>
      </c>
      <c r="C64" s="1021" t="s">
        <v>2976</v>
      </c>
      <c r="D64" s="763">
        <v>44944</v>
      </c>
      <c r="E64" s="763">
        <f t="shared" si="77"/>
        <v>44951</v>
      </c>
      <c r="F64" s="763">
        <f t="shared" si="78"/>
        <v>44953</v>
      </c>
      <c r="G64" s="763">
        <f t="shared" si="79"/>
        <v>44957</v>
      </c>
    </row>
    <row r="65" spans="1:7" ht="17.25" hidden="1" customHeight="1" x14ac:dyDescent="0.2">
      <c r="B65" s="1021" t="s">
        <v>2977</v>
      </c>
      <c r="C65" s="1021" t="s">
        <v>2978</v>
      </c>
      <c r="D65" s="765">
        <f t="shared" si="80"/>
        <v>44951</v>
      </c>
      <c r="E65" s="765">
        <f t="shared" si="77"/>
        <v>44958</v>
      </c>
      <c r="F65" s="765">
        <f t="shared" si="78"/>
        <v>44960</v>
      </c>
      <c r="G65" s="765">
        <f t="shared" si="79"/>
        <v>44964</v>
      </c>
    </row>
    <row r="66" spans="1:7" ht="17.25" hidden="1" customHeight="1" x14ac:dyDescent="0.2">
      <c r="B66" s="1021" t="s">
        <v>2979</v>
      </c>
      <c r="C66" s="1021" t="s">
        <v>2980</v>
      </c>
      <c r="D66" s="823"/>
      <c r="E66" s="823"/>
      <c r="F66" s="823"/>
      <c r="G66" s="823"/>
    </row>
    <row r="67" spans="1:7" ht="17.25" hidden="1" customHeight="1" x14ac:dyDescent="0.2">
      <c r="B67" s="1021" t="s">
        <v>2936</v>
      </c>
      <c r="C67" s="1021" t="s">
        <v>2981</v>
      </c>
      <c r="D67" s="763">
        <v>44966</v>
      </c>
      <c r="E67" s="763">
        <f t="shared" ref="E67" si="81">D67+7</f>
        <v>44973</v>
      </c>
      <c r="F67" s="765">
        <f t="shared" ref="F67" si="82">D67+9</f>
        <v>44975</v>
      </c>
      <c r="G67" s="765">
        <f t="shared" ref="G67" si="83">D67+13</f>
        <v>44979</v>
      </c>
    </row>
    <row r="68" spans="1:7" ht="17.25" hidden="1" customHeight="1" x14ac:dyDescent="0.2">
      <c r="B68" s="1021" t="s">
        <v>2982</v>
      </c>
      <c r="C68" s="1021" t="s">
        <v>2983</v>
      </c>
      <c r="D68" s="765">
        <v>44962</v>
      </c>
      <c r="E68" s="765">
        <f t="shared" ref="E68:E69" si="84">D68+7</f>
        <v>44969</v>
      </c>
      <c r="F68" s="765">
        <f t="shared" ref="F68:F69" si="85">D68+9</f>
        <v>44971</v>
      </c>
      <c r="G68" s="765">
        <f t="shared" ref="G68:G69" si="86">D68+13</f>
        <v>44975</v>
      </c>
    </row>
    <row r="69" spans="1:7" ht="17.25" hidden="1" customHeight="1" x14ac:dyDescent="0.2">
      <c r="B69" s="1021" t="s">
        <v>2984</v>
      </c>
      <c r="C69" s="1021" t="s">
        <v>2985</v>
      </c>
      <c r="D69" s="765">
        <v>44962</v>
      </c>
      <c r="E69" s="765">
        <f t="shared" si="84"/>
        <v>44969</v>
      </c>
      <c r="F69" s="765">
        <f t="shared" si="85"/>
        <v>44971</v>
      </c>
      <c r="G69" s="765">
        <f t="shared" si="86"/>
        <v>44975</v>
      </c>
    </row>
    <row r="70" spans="1:7" ht="17.25" hidden="1" customHeight="1" x14ac:dyDescent="0.2">
      <c r="B70" s="1021" t="s">
        <v>2986</v>
      </c>
      <c r="C70" s="1021" t="s">
        <v>2987</v>
      </c>
      <c r="D70" s="765">
        <v>44962</v>
      </c>
      <c r="E70" s="765">
        <f t="shared" ref="E70" si="87">D70+7</f>
        <v>44969</v>
      </c>
      <c r="F70" s="765">
        <f t="shared" ref="F70" si="88">D70+9</f>
        <v>44971</v>
      </c>
      <c r="G70" s="765">
        <f t="shared" ref="G70" si="89">D70+13</f>
        <v>44975</v>
      </c>
    </row>
    <row r="71" spans="1:7" ht="17.25" hidden="1" customHeight="1" x14ac:dyDescent="0.2">
      <c r="B71" s="1021" t="s">
        <v>2988</v>
      </c>
      <c r="C71" s="1021" t="s">
        <v>2989</v>
      </c>
      <c r="D71" s="765">
        <v>44962</v>
      </c>
      <c r="E71" s="765">
        <f t="shared" ref="E71" si="90">D71+7</f>
        <v>44969</v>
      </c>
      <c r="F71" s="765">
        <f t="shared" ref="F71" si="91">D71+9</f>
        <v>44971</v>
      </c>
      <c r="G71" s="765">
        <f t="shared" ref="G71" si="92">D71+13</f>
        <v>44975</v>
      </c>
    </row>
    <row r="72" spans="1:7" ht="17.25" hidden="1" customHeight="1" x14ac:dyDescent="0.2">
      <c r="A72" s="343" t="s">
        <v>2990</v>
      </c>
      <c r="B72" s="1021" t="s">
        <v>2991</v>
      </c>
      <c r="C72" s="1021" t="s">
        <v>2992</v>
      </c>
      <c r="D72" s="763">
        <v>44997</v>
      </c>
      <c r="E72" s="763">
        <f t="shared" ref="E72" si="93">D72+7</f>
        <v>45004</v>
      </c>
      <c r="F72" s="765">
        <f t="shared" ref="F72" si="94">D72+9</f>
        <v>45006</v>
      </c>
      <c r="G72" s="765">
        <f t="shared" ref="G72" si="95">D72+13</f>
        <v>45010</v>
      </c>
    </row>
    <row r="73" spans="1:7" ht="17.25" hidden="1" customHeight="1" x14ac:dyDescent="0.2">
      <c r="B73" s="1021" t="s">
        <v>2993</v>
      </c>
      <c r="C73" s="1021" t="s">
        <v>2994</v>
      </c>
      <c r="D73" s="763">
        <v>45004</v>
      </c>
      <c r="E73" s="763">
        <f t="shared" ref="E73" si="96">D73+7</f>
        <v>45011</v>
      </c>
      <c r="F73" s="763">
        <f t="shared" ref="F73" si="97">D73+9</f>
        <v>45013</v>
      </c>
      <c r="G73" s="765">
        <f t="shared" ref="G73" si="98">D73+13</f>
        <v>45017</v>
      </c>
    </row>
    <row r="74" spans="1:7" ht="17.25" hidden="1" customHeight="1" x14ac:dyDescent="0.2">
      <c r="B74" s="1021" t="s">
        <v>2972</v>
      </c>
      <c r="C74" s="1021" t="s">
        <v>2995</v>
      </c>
      <c r="D74" s="763">
        <v>45011</v>
      </c>
      <c r="E74" s="763">
        <f t="shared" ref="E74" si="99">D74+7</f>
        <v>45018</v>
      </c>
      <c r="F74" s="763">
        <f t="shared" ref="F74" si="100">D74+9</f>
        <v>45020</v>
      </c>
      <c r="G74" s="765">
        <f t="shared" ref="G74" si="101">D74+13</f>
        <v>45024</v>
      </c>
    </row>
    <row r="75" spans="1:7" ht="17.25" hidden="1" customHeight="1" x14ac:dyDescent="0.2">
      <c r="B75" s="1022" t="s">
        <v>2996</v>
      </c>
      <c r="C75" s="1021" t="s">
        <v>2997</v>
      </c>
      <c r="D75" s="765">
        <f>D74+7</f>
        <v>45018</v>
      </c>
      <c r="E75" s="765">
        <f t="shared" ref="E75:E77" si="102">D75+7</f>
        <v>45025</v>
      </c>
      <c r="F75" s="765">
        <f t="shared" ref="F75:F77" si="103">D75+9</f>
        <v>45027</v>
      </c>
      <c r="G75" s="765">
        <f t="shared" ref="G75:G77" si="104">D75+13</f>
        <v>45031</v>
      </c>
    </row>
    <row r="76" spans="1:7" ht="17.25" hidden="1" customHeight="1" x14ac:dyDescent="0.2">
      <c r="B76" s="1022" t="s">
        <v>2998</v>
      </c>
      <c r="C76" s="1021" t="s">
        <v>2999</v>
      </c>
      <c r="D76" s="765">
        <f t="shared" ref="D76:D77" si="105">D75+7</f>
        <v>45025</v>
      </c>
      <c r="E76" s="765">
        <f t="shared" si="102"/>
        <v>45032</v>
      </c>
      <c r="F76" s="765">
        <f t="shared" si="103"/>
        <v>45034</v>
      </c>
      <c r="G76" s="765">
        <f t="shared" si="104"/>
        <v>45038</v>
      </c>
    </row>
    <row r="77" spans="1:7" ht="17.25" hidden="1" customHeight="1" x14ac:dyDescent="0.2">
      <c r="B77" s="1022" t="s">
        <v>3000</v>
      </c>
      <c r="C77" s="1021" t="s">
        <v>3001</v>
      </c>
      <c r="D77" s="765">
        <f t="shared" si="105"/>
        <v>45032</v>
      </c>
      <c r="E77" s="765">
        <f t="shared" si="102"/>
        <v>45039</v>
      </c>
      <c r="F77" s="765">
        <f t="shared" si="103"/>
        <v>45041</v>
      </c>
      <c r="G77" s="765">
        <f t="shared" si="104"/>
        <v>45045</v>
      </c>
    </row>
    <row r="78" spans="1:7" ht="17.25" hidden="1" customHeight="1" x14ac:dyDescent="0.2">
      <c r="B78" s="1022" t="s">
        <v>3002</v>
      </c>
      <c r="C78" s="1021" t="s">
        <v>3003</v>
      </c>
      <c r="D78" s="765">
        <f t="shared" ref="D78" si="106">D77+7</f>
        <v>45039</v>
      </c>
      <c r="E78" s="765">
        <f t="shared" ref="E78" si="107">D78+7</f>
        <v>45046</v>
      </c>
      <c r="F78" s="765">
        <f t="shared" ref="F78" si="108">D78+9</f>
        <v>45048</v>
      </c>
      <c r="G78" s="823"/>
    </row>
    <row r="79" spans="1:7" ht="17.25" hidden="1" customHeight="1" x14ac:dyDescent="0.2">
      <c r="B79" s="1022" t="s">
        <v>3004</v>
      </c>
      <c r="C79" s="1021" t="s">
        <v>3005</v>
      </c>
      <c r="D79" s="765">
        <f t="shared" ref="D79" si="109">D78+7</f>
        <v>45046</v>
      </c>
      <c r="E79" s="765">
        <f t="shared" ref="E79" si="110">D79+7</f>
        <v>45053</v>
      </c>
      <c r="F79" s="765">
        <f t="shared" ref="F79" si="111">D79+9</f>
        <v>45055</v>
      </c>
      <c r="G79" s="823"/>
    </row>
    <row r="80" spans="1:7" ht="17.25" hidden="1" customHeight="1" x14ac:dyDescent="0.2">
      <c r="B80" s="1021" t="s">
        <v>2961</v>
      </c>
      <c r="C80" s="1027" t="s">
        <v>3006</v>
      </c>
      <c r="D80" s="763">
        <f t="shared" ref="D80:D92" si="112">D79+7</f>
        <v>45053</v>
      </c>
      <c r="E80" s="763">
        <f t="shared" ref="E80" si="113">D80+7</f>
        <v>45060</v>
      </c>
      <c r="F80" s="763">
        <f t="shared" ref="F80" si="114">D80+9</f>
        <v>45062</v>
      </c>
      <c r="G80" s="763">
        <f t="shared" ref="G80:G88" si="115">F80+4</f>
        <v>45066</v>
      </c>
    </row>
    <row r="81" spans="2:7" ht="17.25" hidden="1" customHeight="1" x14ac:dyDescent="0.2">
      <c r="B81" s="1021" t="s">
        <v>2966</v>
      </c>
      <c r="C81" s="1021" t="s">
        <v>3007</v>
      </c>
      <c r="D81" s="763">
        <f t="shared" si="112"/>
        <v>45060</v>
      </c>
      <c r="E81" s="763">
        <f t="shared" ref="E81" si="116">D81+7</f>
        <v>45067</v>
      </c>
      <c r="F81" s="763">
        <f t="shared" ref="F81" si="117">D81+9</f>
        <v>45069</v>
      </c>
      <c r="G81" s="763">
        <f t="shared" si="115"/>
        <v>45073</v>
      </c>
    </row>
    <row r="82" spans="2:7" ht="17.25" hidden="1" customHeight="1" x14ac:dyDescent="0.2">
      <c r="B82" s="1021" t="s">
        <v>3008</v>
      </c>
      <c r="C82" s="1021" t="s">
        <v>3009</v>
      </c>
      <c r="D82" s="763">
        <f t="shared" si="112"/>
        <v>45067</v>
      </c>
      <c r="E82" s="763">
        <f t="shared" ref="E82" si="118">D82+7</f>
        <v>45074</v>
      </c>
      <c r="F82" s="763">
        <f t="shared" ref="F82" si="119">D82+9</f>
        <v>45076</v>
      </c>
      <c r="G82" s="763">
        <f t="shared" si="115"/>
        <v>45080</v>
      </c>
    </row>
    <row r="83" spans="2:7" ht="17.25" hidden="1" customHeight="1" x14ac:dyDescent="0.2">
      <c r="B83" s="1021" t="s">
        <v>3010</v>
      </c>
      <c r="C83" s="1021" t="s">
        <v>3011</v>
      </c>
      <c r="D83" s="763">
        <f t="shared" si="112"/>
        <v>45074</v>
      </c>
      <c r="E83" s="763">
        <f t="shared" ref="E83" si="120">D83+7</f>
        <v>45081</v>
      </c>
      <c r="F83" s="763">
        <f t="shared" ref="F83" si="121">D83+9</f>
        <v>45083</v>
      </c>
      <c r="G83" s="763">
        <f t="shared" si="115"/>
        <v>45087</v>
      </c>
    </row>
    <row r="84" spans="2:7" ht="17.25" hidden="1" customHeight="1" x14ac:dyDescent="0.2">
      <c r="B84" s="1021" t="s">
        <v>3012</v>
      </c>
      <c r="C84" s="1021" t="s">
        <v>3013</v>
      </c>
      <c r="D84" s="763">
        <f t="shared" si="112"/>
        <v>45081</v>
      </c>
      <c r="E84" s="763">
        <f t="shared" ref="E84" si="122">D84+7</f>
        <v>45088</v>
      </c>
      <c r="F84" s="763">
        <f t="shared" ref="F84" si="123">D84+9</f>
        <v>45090</v>
      </c>
      <c r="G84" s="763">
        <f t="shared" si="115"/>
        <v>45094</v>
      </c>
    </row>
    <row r="85" spans="2:7" ht="17.25" hidden="1" customHeight="1" x14ac:dyDescent="0.2">
      <c r="B85" s="1021" t="s">
        <v>2993</v>
      </c>
      <c r="C85" s="1021" t="s">
        <v>3014</v>
      </c>
      <c r="D85" s="763">
        <f t="shared" si="112"/>
        <v>45088</v>
      </c>
      <c r="E85" s="763">
        <f t="shared" ref="E85" si="124">D85+7</f>
        <v>45095</v>
      </c>
      <c r="F85" s="763">
        <f t="shared" ref="F85" si="125">D85+9</f>
        <v>45097</v>
      </c>
      <c r="G85" s="763">
        <f t="shared" si="115"/>
        <v>45101</v>
      </c>
    </row>
    <row r="86" spans="2:7" ht="17.25" hidden="1" customHeight="1" x14ac:dyDescent="0.2">
      <c r="B86" s="1021" t="s">
        <v>3015</v>
      </c>
      <c r="C86" s="1021" t="s">
        <v>3016</v>
      </c>
      <c r="D86" s="763">
        <f t="shared" si="112"/>
        <v>45095</v>
      </c>
      <c r="E86" s="763">
        <f t="shared" ref="E86" si="126">D86+7</f>
        <v>45102</v>
      </c>
      <c r="F86" s="763">
        <f t="shared" ref="F86" si="127">D86+9</f>
        <v>45104</v>
      </c>
      <c r="G86" s="763">
        <f t="shared" si="115"/>
        <v>45108</v>
      </c>
    </row>
    <row r="87" spans="2:7" ht="17.25" hidden="1" customHeight="1" x14ac:dyDescent="0.2">
      <c r="B87" s="1021" t="s">
        <v>3017</v>
      </c>
      <c r="C87" s="1021" t="s">
        <v>3018</v>
      </c>
      <c r="D87" s="763">
        <f t="shared" si="112"/>
        <v>45102</v>
      </c>
      <c r="E87" s="763">
        <f t="shared" ref="E87" si="128">D87+7</f>
        <v>45109</v>
      </c>
      <c r="F87" s="763">
        <f t="shared" ref="F87" si="129">D87+9</f>
        <v>45111</v>
      </c>
      <c r="G87" s="763">
        <f t="shared" si="115"/>
        <v>45115</v>
      </c>
    </row>
    <row r="88" spans="2:7" ht="17.25" hidden="1" customHeight="1" x14ac:dyDescent="0.2">
      <c r="B88" s="1021" t="s">
        <v>2896</v>
      </c>
      <c r="C88" s="1021" t="s">
        <v>3019</v>
      </c>
      <c r="D88" s="763">
        <f t="shared" si="112"/>
        <v>45109</v>
      </c>
      <c r="E88" s="763">
        <f t="shared" ref="E88" si="130">D88+7</f>
        <v>45116</v>
      </c>
      <c r="F88" s="763">
        <f t="shared" ref="F88" si="131">D88+9</f>
        <v>45118</v>
      </c>
      <c r="G88" s="763">
        <f t="shared" si="115"/>
        <v>45122</v>
      </c>
    </row>
    <row r="89" spans="2:7" ht="17.25" hidden="1" customHeight="1" x14ac:dyDescent="0.2">
      <c r="B89" s="1021" t="s">
        <v>3020</v>
      </c>
      <c r="C89" s="1021" t="s">
        <v>3021</v>
      </c>
      <c r="D89" s="763">
        <f t="shared" si="112"/>
        <v>45116</v>
      </c>
      <c r="E89" s="763">
        <f t="shared" ref="E89" si="132">D89+7</f>
        <v>45123</v>
      </c>
      <c r="F89" s="763">
        <f t="shared" ref="F89" si="133">D89+9</f>
        <v>45125</v>
      </c>
      <c r="G89" s="763">
        <f t="shared" ref="G89" si="134">F89+4</f>
        <v>45129</v>
      </c>
    </row>
    <row r="90" spans="2:7" ht="17.25" hidden="1" customHeight="1" x14ac:dyDescent="0.2">
      <c r="B90" s="1021" t="s">
        <v>3022</v>
      </c>
      <c r="C90" s="1021" t="s">
        <v>3023</v>
      </c>
      <c r="D90" s="763">
        <v>45125</v>
      </c>
      <c r="E90" s="763">
        <f t="shared" ref="E90" si="135">D90+7</f>
        <v>45132</v>
      </c>
      <c r="F90" s="765">
        <f t="shared" ref="F90" si="136">D90+9</f>
        <v>45134</v>
      </c>
      <c r="G90" s="765">
        <f t="shared" ref="G90" si="137">F90+4</f>
        <v>45138</v>
      </c>
    </row>
    <row r="91" spans="2:7" ht="17.25" hidden="1" customHeight="1" x14ac:dyDescent="0.2">
      <c r="B91" s="1021" t="s">
        <v>2961</v>
      </c>
      <c r="C91" s="1021" t="s">
        <v>3024</v>
      </c>
      <c r="D91" s="763">
        <v>45130</v>
      </c>
      <c r="E91" s="763">
        <f t="shared" ref="E91" si="138">D91+7</f>
        <v>45137</v>
      </c>
      <c r="F91" s="763">
        <f t="shared" ref="F91" si="139">D91+9</f>
        <v>45139</v>
      </c>
      <c r="G91" s="763">
        <f t="shared" ref="G91" si="140">F91+4</f>
        <v>45143</v>
      </c>
    </row>
    <row r="92" spans="2:7" ht="17.25" hidden="1" customHeight="1" x14ac:dyDescent="0.2">
      <c r="B92" s="1021" t="s">
        <v>3025</v>
      </c>
      <c r="C92" s="1021" t="s">
        <v>3026</v>
      </c>
      <c r="D92" s="763">
        <f t="shared" si="112"/>
        <v>45137</v>
      </c>
      <c r="E92" s="763">
        <f t="shared" ref="E92:E98" si="141">D92+7</f>
        <v>45144</v>
      </c>
      <c r="F92" s="763">
        <f t="shared" ref="F92:F103" si="142">D92+9</f>
        <v>45146</v>
      </c>
      <c r="G92" s="763">
        <f t="shared" ref="G92:G103" si="143">F92+4</f>
        <v>45150</v>
      </c>
    </row>
    <row r="93" spans="2:7" ht="17.25" hidden="1" customHeight="1" x14ac:dyDescent="0.2">
      <c r="B93" s="1028" t="s">
        <v>3008</v>
      </c>
      <c r="C93" s="1028" t="s">
        <v>3027</v>
      </c>
      <c r="D93" s="803">
        <v>45144</v>
      </c>
      <c r="E93" s="803">
        <f t="shared" si="141"/>
        <v>45151</v>
      </c>
      <c r="F93" s="803">
        <f t="shared" si="142"/>
        <v>45153</v>
      </c>
      <c r="G93" s="803">
        <f t="shared" si="143"/>
        <v>45157</v>
      </c>
    </row>
    <row r="94" spans="2:7" ht="17.25" hidden="1" customHeight="1" x14ac:dyDescent="0.2">
      <c r="B94" s="1028" t="s">
        <v>3028</v>
      </c>
      <c r="C94" s="1028" t="s">
        <v>3029</v>
      </c>
      <c r="D94" s="803">
        <v>45151</v>
      </c>
      <c r="E94" s="803">
        <f t="shared" si="141"/>
        <v>45158</v>
      </c>
      <c r="F94" s="803">
        <f t="shared" si="142"/>
        <v>45160</v>
      </c>
      <c r="G94" s="803">
        <f t="shared" si="143"/>
        <v>45164</v>
      </c>
    </row>
    <row r="95" spans="2:7" ht="17.25" hidden="1" customHeight="1" x14ac:dyDescent="0.2">
      <c r="B95" s="1028" t="s">
        <v>3010</v>
      </c>
      <c r="C95" s="1028" t="s">
        <v>3030</v>
      </c>
      <c r="D95" s="803">
        <v>45160</v>
      </c>
      <c r="E95" s="803">
        <f t="shared" si="141"/>
        <v>45167</v>
      </c>
      <c r="F95" s="803">
        <f t="shared" si="142"/>
        <v>45169</v>
      </c>
      <c r="G95" s="803">
        <f t="shared" si="143"/>
        <v>45173</v>
      </c>
    </row>
    <row r="96" spans="2:7" ht="17.25" hidden="1" customHeight="1" x14ac:dyDescent="0.2">
      <c r="B96" s="1028" t="s">
        <v>3012</v>
      </c>
      <c r="C96" s="1028" t="s">
        <v>3031</v>
      </c>
      <c r="D96" s="803">
        <v>45167</v>
      </c>
      <c r="E96" s="803">
        <f t="shared" si="141"/>
        <v>45174</v>
      </c>
      <c r="F96" s="803">
        <f t="shared" si="142"/>
        <v>45176</v>
      </c>
      <c r="G96" s="803">
        <f t="shared" si="143"/>
        <v>45180</v>
      </c>
    </row>
    <row r="97" spans="1:9" ht="17.25" hidden="1" customHeight="1" x14ac:dyDescent="0.2">
      <c r="B97" s="1021" t="s">
        <v>2993</v>
      </c>
      <c r="C97" s="1021" t="s">
        <v>3032</v>
      </c>
      <c r="D97" s="763">
        <v>45174</v>
      </c>
      <c r="E97" s="763">
        <f t="shared" si="141"/>
        <v>45181</v>
      </c>
      <c r="F97" s="763">
        <f t="shared" si="142"/>
        <v>45183</v>
      </c>
      <c r="G97" s="763">
        <f t="shared" si="143"/>
        <v>45187</v>
      </c>
      <c r="H97" s="769"/>
      <c r="I97" s="747"/>
    </row>
    <row r="98" spans="1:9" ht="17.25" hidden="1" customHeight="1" x14ac:dyDescent="0.2">
      <c r="B98" s="1021" t="s">
        <v>3015</v>
      </c>
      <c r="C98" s="1021" t="s">
        <v>3033</v>
      </c>
      <c r="D98" s="763">
        <v>45181</v>
      </c>
      <c r="E98" s="765">
        <f t="shared" si="141"/>
        <v>45188</v>
      </c>
      <c r="F98" s="763">
        <f t="shared" si="142"/>
        <v>45190</v>
      </c>
      <c r="G98" s="763">
        <f t="shared" si="143"/>
        <v>45194</v>
      </c>
      <c r="H98" s="769"/>
      <c r="I98" s="747"/>
    </row>
    <row r="99" spans="1:9" ht="17.25" hidden="1" customHeight="1" x14ac:dyDescent="0.2">
      <c r="B99" s="766" t="s">
        <v>368</v>
      </c>
      <c r="C99" s="1029"/>
      <c r="D99" s="805"/>
      <c r="E99" s="805"/>
      <c r="F99" s="805"/>
      <c r="G99" s="805"/>
      <c r="H99" s="769"/>
      <c r="I99" s="747"/>
    </row>
    <row r="100" spans="1:9" ht="17.25" hidden="1" customHeight="1" x14ac:dyDescent="0.2">
      <c r="B100" s="1021" t="s">
        <v>3034</v>
      </c>
      <c r="C100" s="1021" t="s">
        <v>3035</v>
      </c>
      <c r="D100" s="763">
        <v>45195</v>
      </c>
      <c r="E100" s="763">
        <f>D100+9</f>
        <v>45204</v>
      </c>
      <c r="F100" s="763">
        <f t="shared" si="142"/>
        <v>45204</v>
      </c>
      <c r="G100" s="763">
        <f t="shared" si="143"/>
        <v>45208</v>
      </c>
      <c r="H100" s="769"/>
      <c r="I100" s="747"/>
    </row>
    <row r="101" spans="1:9" ht="17.25" hidden="1" customHeight="1" x14ac:dyDescent="0.2">
      <c r="B101" s="1021" t="s">
        <v>3020</v>
      </c>
      <c r="C101" s="1021" t="s">
        <v>3036</v>
      </c>
      <c r="D101" s="763">
        <v>45202</v>
      </c>
      <c r="E101" s="763">
        <f t="shared" ref="E101:E109" si="144">D101+9</f>
        <v>45211</v>
      </c>
      <c r="F101" s="763">
        <f t="shared" si="142"/>
        <v>45211</v>
      </c>
      <c r="G101" s="763">
        <f t="shared" si="143"/>
        <v>45215</v>
      </c>
      <c r="H101" s="769"/>
      <c r="I101" s="747"/>
    </row>
    <row r="102" spans="1:9" ht="17.25" hidden="1" customHeight="1" x14ac:dyDescent="0.2">
      <c r="B102" s="766" t="s">
        <v>368</v>
      </c>
      <c r="C102" s="1029"/>
      <c r="D102" s="805"/>
      <c r="E102" s="765">
        <f t="shared" si="144"/>
        <v>9</v>
      </c>
      <c r="F102" s="805"/>
      <c r="G102" s="805"/>
      <c r="H102" s="769"/>
      <c r="I102" s="747"/>
    </row>
    <row r="103" spans="1:9" ht="17.25" hidden="1" customHeight="1" x14ac:dyDescent="0.2">
      <c r="B103" s="1021" t="s">
        <v>2961</v>
      </c>
      <c r="C103" s="1021" t="s">
        <v>3037</v>
      </c>
      <c r="D103" s="763">
        <v>45217</v>
      </c>
      <c r="E103" s="763">
        <v>45225</v>
      </c>
      <c r="F103" s="765">
        <f t="shared" si="142"/>
        <v>45226</v>
      </c>
      <c r="G103" s="765">
        <f t="shared" si="143"/>
        <v>45230</v>
      </c>
      <c r="H103" s="769"/>
      <c r="I103" s="747"/>
    </row>
    <row r="104" spans="1:9" ht="17.25" hidden="1" customHeight="1" x14ac:dyDescent="0.2">
      <c r="B104" s="1021" t="s">
        <v>3022</v>
      </c>
      <c r="C104" s="1021" t="s">
        <v>3038</v>
      </c>
      <c r="D104" s="763">
        <v>45223</v>
      </c>
      <c r="E104" s="763">
        <f t="shared" si="144"/>
        <v>45232</v>
      </c>
      <c r="F104" s="763">
        <f>D104+19</f>
        <v>45242</v>
      </c>
      <c r="G104" s="763">
        <f>D104+24</f>
        <v>45247</v>
      </c>
      <c r="H104" s="769"/>
      <c r="I104" s="747"/>
    </row>
    <row r="105" spans="1:9" ht="17.25" hidden="1" customHeight="1" x14ac:dyDescent="0.2">
      <c r="B105" s="1021" t="s">
        <v>3008</v>
      </c>
      <c r="C105" s="1021" t="s">
        <v>3039</v>
      </c>
      <c r="D105" s="763">
        <v>45230</v>
      </c>
      <c r="E105" s="763">
        <f t="shared" si="144"/>
        <v>45239</v>
      </c>
      <c r="F105" s="763">
        <f t="shared" ref="F105:F113" si="145">D105+19</f>
        <v>45249</v>
      </c>
      <c r="G105" s="763">
        <f t="shared" ref="G105:G113" si="146">D105+24</f>
        <v>45254</v>
      </c>
      <c r="H105" s="769"/>
      <c r="I105" s="747"/>
    </row>
    <row r="106" spans="1:9" ht="17.25" hidden="1" customHeight="1" x14ac:dyDescent="0.2">
      <c r="B106" s="1021" t="s">
        <v>3040</v>
      </c>
      <c r="C106" s="1021" t="s">
        <v>3041</v>
      </c>
      <c r="D106" s="763">
        <v>45237</v>
      </c>
      <c r="E106" s="763">
        <f t="shared" si="144"/>
        <v>45246</v>
      </c>
      <c r="F106" s="765">
        <f t="shared" si="145"/>
        <v>45256</v>
      </c>
      <c r="G106" s="765">
        <f t="shared" si="146"/>
        <v>45261</v>
      </c>
      <c r="H106" s="769"/>
      <c r="I106" s="747"/>
    </row>
    <row r="107" spans="1:9" ht="17.25" hidden="1" customHeight="1" x14ac:dyDescent="0.2">
      <c r="B107" s="1021" t="s">
        <v>3010</v>
      </c>
      <c r="C107" s="1021" t="s">
        <v>3042</v>
      </c>
      <c r="D107" s="763">
        <v>45244</v>
      </c>
      <c r="E107" s="763">
        <f t="shared" si="144"/>
        <v>45253</v>
      </c>
      <c r="F107" s="763">
        <f t="shared" si="145"/>
        <v>45263</v>
      </c>
      <c r="G107" s="763">
        <f t="shared" si="146"/>
        <v>45268</v>
      </c>
      <c r="H107" s="769"/>
      <c r="I107" s="747"/>
    </row>
    <row r="108" spans="1:9" ht="17.25" hidden="1" customHeight="1" x14ac:dyDescent="0.2">
      <c r="B108" s="1021" t="s">
        <v>3012</v>
      </c>
      <c r="C108" s="1021" t="s">
        <v>3043</v>
      </c>
      <c r="D108" s="763">
        <v>45251</v>
      </c>
      <c r="E108" s="763">
        <f t="shared" si="144"/>
        <v>45260</v>
      </c>
      <c r="F108" s="763">
        <f t="shared" si="145"/>
        <v>45270</v>
      </c>
      <c r="G108" s="763">
        <f t="shared" si="146"/>
        <v>45275</v>
      </c>
      <c r="H108" s="769"/>
      <c r="I108" s="799"/>
    </row>
    <row r="109" spans="1:9" ht="17.25" hidden="1" customHeight="1" x14ac:dyDescent="0.2">
      <c r="A109" s="343" t="s">
        <v>3044</v>
      </c>
      <c r="B109" s="1021" t="s">
        <v>3045</v>
      </c>
      <c r="C109" s="1021" t="s">
        <v>3046</v>
      </c>
      <c r="D109" s="763">
        <v>45258</v>
      </c>
      <c r="E109" s="763">
        <f t="shared" si="144"/>
        <v>45267</v>
      </c>
      <c r="F109" s="763">
        <f t="shared" si="145"/>
        <v>45277</v>
      </c>
      <c r="G109" s="763">
        <f t="shared" si="146"/>
        <v>45282</v>
      </c>
      <c r="H109" s="769"/>
      <c r="I109" s="799"/>
    </row>
    <row r="110" spans="1:9" ht="17.25" hidden="1" customHeight="1" x14ac:dyDescent="0.2">
      <c r="B110" s="1021" t="s">
        <v>3047</v>
      </c>
      <c r="C110" s="1021" t="s">
        <v>3048</v>
      </c>
      <c r="D110" s="763">
        <f t="shared" ref="D110:D117" si="147">D109+7</f>
        <v>45265</v>
      </c>
      <c r="E110" s="763">
        <f t="shared" ref="E110" si="148">D110+9</f>
        <v>45274</v>
      </c>
      <c r="F110" s="763">
        <f t="shared" si="145"/>
        <v>45284</v>
      </c>
      <c r="G110" s="763">
        <f t="shared" si="146"/>
        <v>45289</v>
      </c>
      <c r="H110" s="769"/>
      <c r="I110" s="799"/>
    </row>
    <row r="111" spans="1:9" ht="17.25" hidden="1" customHeight="1" x14ac:dyDescent="0.2">
      <c r="B111" s="620" t="s">
        <v>3049</v>
      </c>
      <c r="C111" s="1021" t="s">
        <v>3050</v>
      </c>
      <c r="D111" s="765">
        <f t="shared" si="147"/>
        <v>45272</v>
      </c>
      <c r="E111" s="765">
        <f t="shared" ref="E111" si="149">D111+9</f>
        <v>45281</v>
      </c>
      <c r="F111" s="765">
        <f t="shared" si="145"/>
        <v>45291</v>
      </c>
      <c r="G111" s="765">
        <f t="shared" si="146"/>
        <v>45296</v>
      </c>
      <c r="H111" s="769"/>
      <c r="I111" s="799"/>
    </row>
    <row r="112" spans="1:9" ht="17.25" hidden="1" customHeight="1" x14ac:dyDescent="0.2">
      <c r="B112" s="1021" t="s">
        <v>3034</v>
      </c>
      <c r="C112" s="1021" t="s">
        <v>3051</v>
      </c>
      <c r="D112" s="763">
        <v>45290</v>
      </c>
      <c r="E112" s="763">
        <f t="shared" ref="E112:E113" si="150">D112+9</f>
        <v>45299</v>
      </c>
      <c r="F112" s="765">
        <f t="shared" si="145"/>
        <v>45309</v>
      </c>
      <c r="G112" s="765">
        <f t="shared" si="146"/>
        <v>45314</v>
      </c>
      <c r="H112" s="769"/>
      <c r="I112" s="799">
        <v>45293</v>
      </c>
    </row>
    <row r="113" spans="2:9" ht="17.25" hidden="1" customHeight="1" x14ac:dyDescent="0.2">
      <c r="B113" s="620" t="s">
        <v>3049</v>
      </c>
      <c r="C113" s="1021" t="s">
        <v>3052</v>
      </c>
      <c r="D113" s="765">
        <f t="shared" si="147"/>
        <v>45297</v>
      </c>
      <c r="E113" s="765">
        <f t="shared" si="150"/>
        <v>45306</v>
      </c>
      <c r="F113" s="765">
        <f t="shared" si="145"/>
        <v>45316</v>
      </c>
      <c r="G113" s="765">
        <f t="shared" si="146"/>
        <v>45321</v>
      </c>
      <c r="H113" s="769"/>
      <c r="I113" s="799"/>
    </row>
    <row r="114" spans="2:9" ht="17.25" hidden="1" customHeight="1" x14ac:dyDescent="0.2">
      <c r="B114" s="1021" t="s">
        <v>3053</v>
      </c>
      <c r="C114" s="1021" t="s">
        <v>3054</v>
      </c>
      <c r="D114" s="763">
        <v>45312</v>
      </c>
      <c r="E114" s="765">
        <f t="shared" ref="E114" si="151">D114+9</f>
        <v>45321</v>
      </c>
      <c r="F114" s="763">
        <f t="shared" ref="F114" si="152">D114+19</f>
        <v>45331</v>
      </c>
      <c r="G114" s="763">
        <f t="shared" ref="G114" si="153">D114+24</f>
        <v>45336</v>
      </c>
      <c r="H114" s="769"/>
      <c r="I114" s="799">
        <v>45295</v>
      </c>
    </row>
    <row r="115" spans="2:9" ht="17.25" hidden="1" customHeight="1" x14ac:dyDescent="0.2">
      <c r="B115" s="620" t="s">
        <v>3049</v>
      </c>
      <c r="C115" s="1021" t="s">
        <v>3055</v>
      </c>
      <c r="D115" s="765">
        <f t="shared" si="147"/>
        <v>45319</v>
      </c>
      <c r="E115" s="765">
        <f t="shared" ref="E115" si="154">D115+9</f>
        <v>45328</v>
      </c>
      <c r="F115" s="765">
        <f t="shared" ref="F115" si="155">D115+19</f>
        <v>45338</v>
      </c>
      <c r="G115" s="765">
        <f t="shared" ref="G115" si="156">D115+24</f>
        <v>45343</v>
      </c>
      <c r="H115" s="769"/>
      <c r="I115" s="1030">
        <f t="shared" ref="I115" si="157">I114+7</f>
        <v>45302</v>
      </c>
    </row>
    <row r="116" spans="2:9" ht="17.25" hidden="1" customHeight="1" x14ac:dyDescent="0.2">
      <c r="B116" s="1021" t="s">
        <v>3056</v>
      </c>
      <c r="C116" s="1021" t="s">
        <v>3057</v>
      </c>
      <c r="D116" s="763">
        <v>45321</v>
      </c>
      <c r="E116" s="765">
        <f t="shared" ref="E116" si="158">D116+9</f>
        <v>45330</v>
      </c>
      <c r="F116" s="765">
        <f t="shared" ref="F116" si="159">D116+19</f>
        <v>45340</v>
      </c>
      <c r="G116" s="765">
        <f t="shared" ref="G116" si="160">D116+24</f>
        <v>45345</v>
      </c>
      <c r="H116" s="769"/>
      <c r="I116" s="799">
        <f t="shared" ref="I116" si="161">I115+7</f>
        <v>45309</v>
      </c>
    </row>
    <row r="117" spans="2:9" ht="17.25" hidden="1" customHeight="1" x14ac:dyDescent="0.2">
      <c r="B117" s="620" t="s">
        <v>3049</v>
      </c>
      <c r="C117" s="1021" t="s">
        <v>3058</v>
      </c>
      <c r="D117" s="765">
        <f t="shared" si="147"/>
        <v>45328</v>
      </c>
      <c r="E117" s="765">
        <f t="shared" ref="E117" si="162">D117+9</f>
        <v>45337</v>
      </c>
      <c r="F117" s="765">
        <f t="shared" ref="F117" si="163">D117+19</f>
        <v>45347</v>
      </c>
      <c r="G117" s="765">
        <f t="shared" ref="G117" si="164">D117+24</f>
        <v>45352</v>
      </c>
      <c r="H117" s="769"/>
      <c r="I117" s="1030">
        <f t="shared" ref="I117" si="165">I116+7</f>
        <v>45316</v>
      </c>
    </row>
    <row r="118" spans="2:9" ht="17.25" hidden="1" customHeight="1" x14ac:dyDescent="0.2">
      <c r="B118" s="1021" t="s">
        <v>3059</v>
      </c>
      <c r="C118" s="1021" t="s">
        <v>3060</v>
      </c>
      <c r="D118" s="763">
        <v>45341</v>
      </c>
      <c r="E118" s="763">
        <f t="shared" ref="E118" si="166">D118+9</f>
        <v>45350</v>
      </c>
      <c r="F118" s="763">
        <f t="shared" ref="F118" si="167">D118+19</f>
        <v>45360</v>
      </c>
      <c r="G118" s="763">
        <f t="shared" ref="G118" si="168">D118+24</f>
        <v>45365</v>
      </c>
      <c r="H118" s="769"/>
      <c r="I118" s="799">
        <f t="shared" ref="I118" si="169">I117+7</f>
        <v>45323</v>
      </c>
    </row>
    <row r="119" spans="2:9" ht="17.25" hidden="1" customHeight="1" x14ac:dyDescent="0.2">
      <c r="B119" s="1021" t="s">
        <v>3028</v>
      </c>
      <c r="C119" s="1021" t="s">
        <v>3061</v>
      </c>
      <c r="D119" s="763">
        <v>45350</v>
      </c>
      <c r="E119" s="763">
        <f t="shared" ref="E119" si="170">D119+9</f>
        <v>45359</v>
      </c>
      <c r="F119" s="763">
        <f t="shared" ref="F119" si="171">D119+19</f>
        <v>45369</v>
      </c>
      <c r="G119" s="763">
        <f t="shared" ref="G119" si="172">D119+24</f>
        <v>45374</v>
      </c>
      <c r="H119" s="769"/>
      <c r="I119" s="799">
        <f t="shared" ref="I119" si="173">I118+7</f>
        <v>45330</v>
      </c>
    </row>
    <row r="120" spans="2:9" ht="17.25" hidden="1" customHeight="1" x14ac:dyDescent="0.2">
      <c r="B120" s="620" t="s">
        <v>3049</v>
      </c>
      <c r="C120" s="1021" t="s">
        <v>3062</v>
      </c>
      <c r="D120" s="765">
        <f>D119+7</f>
        <v>45357</v>
      </c>
      <c r="E120" s="765">
        <f t="shared" ref="E120" si="174">D120+9</f>
        <v>45366</v>
      </c>
      <c r="F120" s="765">
        <f t="shared" ref="F120" si="175">D120+19</f>
        <v>45376</v>
      </c>
      <c r="G120" s="765">
        <f t="shared" ref="G120" si="176">D120+24</f>
        <v>45381</v>
      </c>
      <c r="H120" s="769"/>
      <c r="I120" s="1030">
        <f t="shared" ref="I120" si="177">I119+7</f>
        <v>45337</v>
      </c>
    </row>
    <row r="121" spans="2:9" ht="17.25" hidden="1" customHeight="1" x14ac:dyDescent="0.2">
      <c r="B121" s="1021" t="s">
        <v>3063</v>
      </c>
      <c r="C121" s="1021" t="s">
        <v>3064</v>
      </c>
      <c r="D121" s="763">
        <v>45365</v>
      </c>
      <c r="E121" s="763">
        <f t="shared" ref="E121" si="178">D121+9</f>
        <v>45374</v>
      </c>
      <c r="F121" s="805"/>
      <c r="G121" s="805"/>
      <c r="H121" s="769"/>
      <c r="I121" s="799">
        <f t="shared" ref="I121" si="179">I120+7</f>
        <v>45344</v>
      </c>
    </row>
    <row r="122" spans="2:9" ht="17.25" hidden="1" customHeight="1" x14ac:dyDescent="0.2">
      <c r="B122" s="1021" t="s">
        <v>3008</v>
      </c>
      <c r="C122" s="1021" t="s">
        <v>3065</v>
      </c>
      <c r="D122" s="763">
        <v>45369</v>
      </c>
      <c r="E122" s="763">
        <f t="shared" ref="E122" si="180">D122+9</f>
        <v>45378</v>
      </c>
      <c r="F122" s="763">
        <f t="shared" ref="F122" si="181">D122+19</f>
        <v>45388</v>
      </c>
      <c r="G122" s="763">
        <f t="shared" ref="G122" si="182">D122+24</f>
        <v>45393</v>
      </c>
      <c r="H122" s="769"/>
      <c r="I122" s="799">
        <f t="shared" ref="I122:I138" si="183">I121+7</f>
        <v>45351</v>
      </c>
    </row>
    <row r="123" spans="2:9" ht="17.25" hidden="1" customHeight="1" x14ac:dyDescent="0.2">
      <c r="B123" s="1021" t="s">
        <v>3066</v>
      </c>
      <c r="C123" s="1021" t="s">
        <v>3067</v>
      </c>
      <c r="D123" s="763">
        <v>45371</v>
      </c>
      <c r="E123" s="763">
        <f t="shared" ref="E123:E129" si="184">D123+9</f>
        <v>45380</v>
      </c>
      <c r="F123" s="805"/>
      <c r="G123" s="805"/>
      <c r="H123" s="769"/>
      <c r="I123" s="799">
        <f t="shared" si="183"/>
        <v>45358</v>
      </c>
    </row>
    <row r="124" spans="2:9" ht="17.25" hidden="1" customHeight="1" x14ac:dyDescent="0.2">
      <c r="B124" s="1021" t="s">
        <v>3068</v>
      </c>
      <c r="C124" s="1021" t="s">
        <v>3069</v>
      </c>
      <c r="D124" s="763">
        <v>45380</v>
      </c>
      <c r="E124" s="763">
        <f t="shared" si="184"/>
        <v>45389</v>
      </c>
      <c r="F124" s="763">
        <f t="shared" ref="F124:F129" si="185">D124+19</f>
        <v>45399</v>
      </c>
      <c r="G124" s="763">
        <f t="shared" ref="G124:G129" si="186">D124+24</f>
        <v>45404</v>
      </c>
      <c r="H124" s="769"/>
      <c r="I124" s="799">
        <f t="shared" si="183"/>
        <v>45365</v>
      </c>
    </row>
    <row r="125" spans="2:9" ht="17.25" hidden="1" customHeight="1" x14ac:dyDescent="0.2">
      <c r="B125" s="1021" t="s">
        <v>2961</v>
      </c>
      <c r="C125" s="1021" t="s">
        <v>3070</v>
      </c>
      <c r="D125" s="763">
        <v>45385</v>
      </c>
      <c r="E125" s="763">
        <f t="shared" si="184"/>
        <v>45394</v>
      </c>
      <c r="F125" s="763">
        <f t="shared" si="185"/>
        <v>45404</v>
      </c>
      <c r="G125" s="763">
        <f t="shared" si="186"/>
        <v>45409</v>
      </c>
      <c r="H125" s="769"/>
      <c r="I125" s="799">
        <f t="shared" si="183"/>
        <v>45372</v>
      </c>
    </row>
    <row r="126" spans="2:9" ht="17.25" hidden="1" customHeight="1" x14ac:dyDescent="0.2">
      <c r="B126" s="986" t="s">
        <v>3034</v>
      </c>
      <c r="C126" s="986" t="s">
        <v>3071</v>
      </c>
      <c r="D126" s="965">
        <v>45403</v>
      </c>
      <c r="E126" s="886" t="s">
        <v>344</v>
      </c>
      <c r="F126" s="805"/>
      <c r="G126" s="805"/>
      <c r="H126" s="769"/>
      <c r="I126" s="763">
        <f t="shared" si="183"/>
        <v>45379</v>
      </c>
    </row>
    <row r="127" spans="2:9" ht="17.25" hidden="1" customHeight="1" x14ac:dyDescent="0.2">
      <c r="B127" s="986" t="s">
        <v>3072</v>
      </c>
      <c r="C127" s="986" t="s">
        <v>3073</v>
      </c>
      <c r="D127" s="965">
        <v>45406</v>
      </c>
      <c r="E127" s="763">
        <f t="shared" si="184"/>
        <v>45415</v>
      </c>
      <c r="F127" s="763">
        <f t="shared" si="185"/>
        <v>45425</v>
      </c>
      <c r="G127" s="763">
        <f t="shared" si="186"/>
        <v>45430</v>
      </c>
      <c r="H127" s="769"/>
      <c r="I127" s="763">
        <f t="shared" si="183"/>
        <v>45386</v>
      </c>
    </row>
    <row r="128" spans="2:9" ht="17.25" hidden="1" customHeight="1" x14ac:dyDescent="0.2">
      <c r="B128" s="986" t="s">
        <v>3074</v>
      </c>
      <c r="C128" s="986" t="s">
        <v>3075</v>
      </c>
      <c r="D128" s="965">
        <v>45411</v>
      </c>
      <c r="E128" s="763">
        <f t="shared" si="184"/>
        <v>45420</v>
      </c>
      <c r="F128" s="763">
        <f t="shared" ref="F128" si="187">D128+19</f>
        <v>45430</v>
      </c>
      <c r="G128" s="763">
        <f t="shared" ref="G128" si="188">D128+24</f>
        <v>45435</v>
      </c>
      <c r="H128" s="769"/>
      <c r="I128" s="763">
        <f t="shared" si="183"/>
        <v>45393</v>
      </c>
    </row>
    <row r="129" spans="1:9" ht="17.25" hidden="1" customHeight="1" x14ac:dyDescent="0.2">
      <c r="B129" s="986" t="s">
        <v>3076</v>
      </c>
      <c r="C129" s="986" t="s">
        <v>3077</v>
      </c>
      <c r="D129" s="965">
        <v>45417</v>
      </c>
      <c r="E129" s="763">
        <f t="shared" si="184"/>
        <v>45426</v>
      </c>
      <c r="F129" s="763">
        <f t="shared" si="185"/>
        <v>45436</v>
      </c>
      <c r="G129" s="763">
        <f t="shared" si="186"/>
        <v>45441</v>
      </c>
      <c r="H129" s="769"/>
      <c r="I129" s="763">
        <f t="shared" si="183"/>
        <v>45400</v>
      </c>
    </row>
    <row r="130" spans="1:9" ht="17.25" customHeight="1" x14ac:dyDescent="0.2">
      <c r="B130" s="1189" t="s">
        <v>368</v>
      </c>
      <c r="C130" s="986" t="s">
        <v>3078</v>
      </c>
      <c r="D130" s="805">
        <v>45405</v>
      </c>
      <c r="E130" s="805"/>
      <c r="F130" s="805"/>
      <c r="G130" s="805"/>
      <c r="H130" s="769"/>
      <c r="I130" s="763">
        <f t="shared" si="183"/>
        <v>45407</v>
      </c>
    </row>
    <row r="131" spans="1:9" ht="17.25" customHeight="1" x14ac:dyDescent="0.2">
      <c r="B131" s="1190"/>
      <c r="C131" s="986" t="s">
        <v>3079</v>
      </c>
      <c r="D131" s="805">
        <v>45412</v>
      </c>
      <c r="E131" s="805"/>
      <c r="F131" s="805"/>
      <c r="G131" s="805"/>
      <c r="H131" s="769"/>
      <c r="I131" s="763">
        <f t="shared" si="183"/>
        <v>45414</v>
      </c>
    </row>
    <row r="132" spans="1:9" ht="17.25" customHeight="1" x14ac:dyDescent="0.2">
      <c r="B132" s="1190"/>
      <c r="C132" s="986" t="s">
        <v>3080</v>
      </c>
      <c r="D132" s="805">
        <v>45413</v>
      </c>
      <c r="E132" s="805"/>
      <c r="F132" s="805"/>
      <c r="G132" s="805"/>
      <c r="H132" s="769"/>
      <c r="I132" s="763">
        <f t="shared" si="183"/>
        <v>45421</v>
      </c>
    </row>
    <row r="133" spans="1:9" ht="17.25" customHeight="1" x14ac:dyDescent="0.2">
      <c r="B133" s="1190"/>
      <c r="C133" s="986" t="s">
        <v>3081</v>
      </c>
      <c r="D133" s="805">
        <v>45414</v>
      </c>
      <c r="E133" s="805"/>
      <c r="F133" s="805"/>
      <c r="G133" s="805"/>
      <c r="H133" s="769"/>
      <c r="I133" s="763">
        <f t="shared" si="183"/>
        <v>45428</v>
      </c>
    </row>
    <row r="134" spans="1:9" ht="17.25" customHeight="1" x14ac:dyDescent="0.2">
      <c r="B134" s="1191"/>
      <c r="C134" s="986" t="s">
        <v>3082</v>
      </c>
      <c r="D134" s="805">
        <v>45415</v>
      </c>
      <c r="E134" s="805"/>
      <c r="F134" s="805"/>
      <c r="G134" s="805"/>
      <c r="H134" s="769"/>
      <c r="I134" s="763">
        <f t="shared" si="183"/>
        <v>45435</v>
      </c>
    </row>
    <row r="135" spans="1:9" ht="17.25" customHeight="1" x14ac:dyDescent="0.2">
      <c r="B135" s="986" t="s">
        <v>2945</v>
      </c>
      <c r="C135" s="986" t="s">
        <v>3083</v>
      </c>
      <c r="D135" s="965">
        <v>45452</v>
      </c>
      <c r="E135" s="763">
        <f t="shared" ref="E135" si="189">D135+9</f>
        <v>45461</v>
      </c>
      <c r="F135" s="763">
        <f t="shared" ref="F135" si="190">D135+19</f>
        <v>45471</v>
      </c>
      <c r="G135" s="763">
        <f t="shared" ref="G135" si="191">D135+24</f>
        <v>45476</v>
      </c>
      <c r="H135" s="769"/>
      <c r="I135" s="763">
        <v>45449</v>
      </c>
    </row>
    <row r="136" spans="1:9" ht="17.25" customHeight="1" x14ac:dyDescent="0.2">
      <c r="B136" s="986" t="s">
        <v>3015</v>
      </c>
      <c r="C136" s="986" t="s">
        <v>3084</v>
      </c>
      <c r="D136" s="965">
        <v>45461</v>
      </c>
      <c r="E136" s="763">
        <f t="shared" ref="E136:E137" si="192">D136+9</f>
        <v>45470</v>
      </c>
      <c r="F136" s="763">
        <f t="shared" ref="F136:F137" si="193">D136+19</f>
        <v>45480</v>
      </c>
      <c r="G136" s="763">
        <f t="shared" ref="G136:G137" si="194">D136+24</f>
        <v>45485</v>
      </c>
      <c r="H136" s="769"/>
      <c r="I136" s="763">
        <f t="shared" si="183"/>
        <v>45456</v>
      </c>
    </row>
    <row r="137" spans="1:9" ht="17.25" customHeight="1" x14ac:dyDescent="0.2">
      <c r="B137" s="986" t="s">
        <v>3008</v>
      </c>
      <c r="C137" s="986" t="s">
        <v>3085</v>
      </c>
      <c r="D137" s="965">
        <v>45466</v>
      </c>
      <c r="E137" s="763">
        <f t="shared" si="192"/>
        <v>45475</v>
      </c>
      <c r="F137" s="763">
        <f t="shared" si="193"/>
        <v>45485</v>
      </c>
      <c r="G137" s="763">
        <f t="shared" si="194"/>
        <v>45490</v>
      </c>
      <c r="H137" s="769"/>
      <c r="I137" s="763">
        <f t="shared" si="183"/>
        <v>45463</v>
      </c>
    </row>
    <row r="138" spans="1:9" ht="17.25" customHeight="1" x14ac:dyDescent="0.2">
      <c r="B138" s="986" t="s">
        <v>2896</v>
      </c>
      <c r="C138" s="986" t="s">
        <v>3086</v>
      </c>
      <c r="D138" s="965">
        <v>45468</v>
      </c>
      <c r="E138" s="763">
        <f t="shared" ref="E138" si="195">D138+9</f>
        <v>45477</v>
      </c>
      <c r="F138" s="763">
        <f t="shared" ref="F138" si="196">D138+19</f>
        <v>45487</v>
      </c>
      <c r="G138" s="763">
        <f t="shared" ref="G138" si="197">D138+24</f>
        <v>45492</v>
      </c>
      <c r="H138" s="769"/>
      <c r="I138" s="763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1304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903"/>
      <c r="C143" s="904"/>
      <c r="D143" s="905"/>
      <c r="E143" s="906"/>
      <c r="F143" s="907"/>
      <c r="G143" s="908"/>
      <c r="H143" s="909"/>
      <c r="I143" s="11"/>
    </row>
    <row r="144" spans="1:9" s="159" customFormat="1" ht="17.25" customHeight="1" x14ac:dyDescent="0.2">
      <c r="A144" s="346"/>
      <c r="B144" s="783" t="s">
        <v>447</v>
      </c>
      <c r="C144" s="145"/>
      <c r="D144" s="147" t="s">
        <v>448</v>
      </c>
      <c r="E144" s="147"/>
      <c r="F144" s="147"/>
      <c r="G144" s="147" t="s">
        <v>449</v>
      </c>
      <c r="H144" s="784"/>
      <c r="I144" s="11"/>
    </row>
    <row r="145" spans="2:8" s="159" customFormat="1" ht="17.25" customHeight="1" x14ac:dyDescent="0.2">
      <c r="B145" s="785" t="s">
        <v>450</v>
      </c>
      <c r="C145" s="786" t="s">
        <v>451</v>
      </c>
      <c r="D145" s="133" t="s">
        <v>452</v>
      </c>
      <c r="E145" s="147"/>
      <c r="F145" s="786" t="s">
        <v>453</v>
      </c>
      <c r="G145" s="145" t="s">
        <v>454</v>
      </c>
      <c r="H145" s="787" t="s">
        <v>455</v>
      </c>
    </row>
    <row r="146" spans="2:8" s="159" customFormat="1" ht="17.25" customHeight="1" x14ac:dyDescent="0.2">
      <c r="B146" s="788" t="s">
        <v>456</v>
      </c>
      <c r="C146" s="789" t="s">
        <v>457</v>
      </c>
      <c r="D146" s="133" t="s">
        <v>458</v>
      </c>
      <c r="E146" s="148" t="s">
        <v>459</v>
      </c>
      <c r="F146" s="790" t="s">
        <v>460</v>
      </c>
      <c r="G146" s="591" t="s">
        <v>461</v>
      </c>
      <c r="H146" s="791" t="s">
        <v>462</v>
      </c>
    </row>
    <row r="147" spans="2:8" s="159" customFormat="1" ht="17.25" customHeight="1" x14ac:dyDescent="0.2">
      <c r="B147" s="788" t="s">
        <v>463</v>
      </c>
      <c r="C147" s="789" t="s">
        <v>464</v>
      </c>
      <c r="D147" s="133" t="s">
        <v>465</v>
      </c>
      <c r="E147" s="148" t="s">
        <v>466</v>
      </c>
      <c r="F147" s="790" t="s">
        <v>467</v>
      </c>
      <c r="G147" s="591" t="s">
        <v>468</v>
      </c>
      <c r="H147" s="791" t="s">
        <v>469</v>
      </c>
    </row>
    <row r="148" spans="2:8" s="159" customFormat="1" ht="17.25" customHeight="1" x14ac:dyDescent="0.2">
      <c r="B148" s="788" t="s">
        <v>470</v>
      </c>
      <c r="C148" s="789" t="s">
        <v>471</v>
      </c>
      <c r="D148" s="133" t="s">
        <v>472</v>
      </c>
      <c r="E148" s="148" t="s">
        <v>473</v>
      </c>
      <c r="F148" s="790" t="s">
        <v>474</v>
      </c>
      <c r="G148" s="591" t="s">
        <v>475</v>
      </c>
      <c r="H148" s="791" t="s">
        <v>476</v>
      </c>
    </row>
    <row r="149" spans="2:8" s="159" customFormat="1" ht="17.25" customHeight="1" x14ac:dyDescent="0.2">
      <c r="B149" s="788" t="s">
        <v>477</v>
      </c>
      <c r="C149" s="789" t="s">
        <v>478</v>
      </c>
      <c r="D149" s="133" t="s">
        <v>479</v>
      </c>
      <c r="E149" s="148" t="s">
        <v>480</v>
      </c>
      <c r="F149" s="790" t="s">
        <v>481</v>
      </c>
      <c r="G149" s="591" t="s">
        <v>482</v>
      </c>
      <c r="H149" s="791" t="s">
        <v>483</v>
      </c>
    </row>
    <row r="150" spans="2:8" s="159" customFormat="1" ht="17.25" customHeight="1" x14ac:dyDescent="0.2">
      <c r="B150" s="788" t="s">
        <v>484</v>
      </c>
      <c r="C150" s="789" t="s">
        <v>485</v>
      </c>
      <c r="D150" s="133" t="s">
        <v>486</v>
      </c>
      <c r="E150" s="148" t="s">
        <v>487</v>
      </c>
      <c r="F150" s="790" t="s">
        <v>488</v>
      </c>
      <c r="G150" s="591" t="s">
        <v>489</v>
      </c>
      <c r="H150" s="791" t="s">
        <v>490</v>
      </c>
    </row>
    <row r="151" spans="2:8" s="159" customFormat="1" ht="17.25" customHeight="1" x14ac:dyDescent="0.2">
      <c r="B151" s="788" t="s">
        <v>1334</v>
      </c>
      <c r="C151" s="789" t="s">
        <v>1335</v>
      </c>
      <c r="D151" s="133" t="s">
        <v>493</v>
      </c>
      <c r="E151" s="148" t="s">
        <v>494</v>
      </c>
      <c r="F151" s="744" t="s">
        <v>495</v>
      </c>
      <c r="G151" s="591" t="s">
        <v>1336</v>
      </c>
      <c r="H151" s="791" t="s">
        <v>1338</v>
      </c>
    </row>
    <row r="152" spans="2:8" ht="17.25" customHeight="1" x14ac:dyDescent="0.2">
      <c r="B152" s="788" t="s">
        <v>491</v>
      </c>
      <c r="C152" s="789" t="s">
        <v>492</v>
      </c>
      <c r="D152" s="133"/>
      <c r="F152" s="591"/>
      <c r="G152" s="591" t="s">
        <v>496</v>
      </c>
      <c r="H152" s="792" t="s">
        <v>497</v>
      </c>
    </row>
    <row r="153" spans="2:8" ht="17.25" customHeight="1" x14ac:dyDescent="0.2">
      <c r="B153" s="788" t="s">
        <v>498</v>
      </c>
      <c r="C153" s="789" t="s">
        <v>499</v>
      </c>
      <c r="H153" s="793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9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1187</v>
      </c>
      <c r="H2" s="966" t="s">
        <v>304</v>
      </c>
    </row>
    <row r="3" spans="1:8" ht="15.75" customHeight="1" thickBot="1" x14ac:dyDescent="0.25"/>
    <row r="4" spans="1:8" ht="30" customHeight="1" thickBot="1" x14ac:dyDescent="0.25">
      <c r="B4" s="1130" t="s">
        <v>3087</v>
      </c>
      <c r="C4" s="1131"/>
      <c r="D4" s="1131"/>
      <c r="E4" s="1131"/>
      <c r="F4" s="1132"/>
    </row>
    <row r="5" spans="1:8" ht="30" customHeight="1" x14ac:dyDescent="0.2">
      <c r="B5" s="1075"/>
      <c r="C5" s="1075"/>
      <c r="D5" s="1075"/>
      <c r="E5" s="1075"/>
      <c r="F5" s="1075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7"/>
      <c r="C7" s="757"/>
      <c r="D7" s="1172" t="s">
        <v>306</v>
      </c>
      <c r="E7" s="950" t="s">
        <v>1191</v>
      </c>
      <c r="F7" s="950" t="s">
        <v>1192</v>
      </c>
      <c r="G7" s="998"/>
      <c r="H7" s="887" t="s">
        <v>394</v>
      </c>
    </row>
    <row r="8" spans="1:8" s="146" customFormat="1" ht="20.100000000000001" customHeight="1" x14ac:dyDescent="0.2">
      <c r="A8" s="997"/>
      <c r="B8" s="953" t="s">
        <v>310</v>
      </c>
      <c r="C8" s="954" t="s">
        <v>311</v>
      </c>
      <c r="D8" s="1173"/>
      <c r="E8" s="999" t="s">
        <v>249</v>
      </c>
      <c r="F8" s="999" t="s">
        <v>193</v>
      </c>
      <c r="G8" s="998"/>
      <c r="H8" s="1065" t="s">
        <v>312</v>
      </c>
    </row>
    <row r="9" spans="1:8" ht="18.75" hidden="1" customHeight="1" x14ac:dyDescent="0.2">
      <c r="B9" s="429" t="s">
        <v>3088</v>
      </c>
      <c r="C9" s="320" t="s">
        <v>3089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3090</v>
      </c>
      <c r="C10" s="320" t="s">
        <v>3091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96" t="s">
        <v>3092</v>
      </c>
      <c r="B11" s="429" t="s">
        <v>368</v>
      </c>
      <c r="C11" s="320" t="s">
        <v>3093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96" t="s">
        <v>2413</v>
      </c>
      <c r="B12" s="429" t="s">
        <v>2370</v>
      </c>
      <c r="C12" s="320" t="s">
        <v>3094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4" t="s">
        <v>1678</v>
      </c>
      <c r="C13" s="732" t="s">
        <v>3095</v>
      </c>
      <c r="D13" s="732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96" t="s">
        <v>3096</v>
      </c>
      <c r="B14" s="734" t="s">
        <v>2606</v>
      </c>
      <c r="C14" s="732" t="s">
        <v>3097</v>
      </c>
      <c r="D14" s="732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96" t="s">
        <v>2186</v>
      </c>
      <c r="B15" s="734" t="s">
        <v>3098</v>
      </c>
      <c r="C15" s="732" t="s">
        <v>3099</v>
      </c>
      <c r="D15" s="732">
        <v>45251</v>
      </c>
      <c r="E15" s="732">
        <f t="shared" si="0"/>
        <v>45256</v>
      </c>
      <c r="F15" s="732">
        <f t="shared" si="1"/>
        <v>45257</v>
      </c>
      <c r="H15" s="485">
        <f t="shared" si="2"/>
        <v>45247</v>
      </c>
    </row>
    <row r="16" spans="1:8" ht="18.75" hidden="1" customHeight="1" x14ac:dyDescent="0.2">
      <c r="B16" s="734" t="s">
        <v>3100</v>
      </c>
      <c r="C16" s="732" t="s">
        <v>3101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96" t="s">
        <v>3102</v>
      </c>
      <c r="B17" s="734" t="s">
        <v>2970</v>
      </c>
      <c r="C17" s="732" t="s">
        <v>3103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4" t="s">
        <v>3104</v>
      </c>
      <c r="C18" s="732" t="s">
        <v>3105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3088</v>
      </c>
      <c r="C19" s="732" t="s">
        <v>3106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96" t="s">
        <v>3107</v>
      </c>
      <c r="B20" s="429" t="s">
        <v>2173</v>
      </c>
      <c r="C20" s="732" t="s">
        <v>3108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2370</v>
      </c>
      <c r="C21" s="732" t="s">
        <v>3109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96" t="s">
        <v>3110</v>
      </c>
      <c r="B22" s="429" t="s">
        <v>1528</v>
      </c>
      <c r="C22" s="732" t="s">
        <v>3111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96" t="s">
        <v>3112</v>
      </c>
      <c r="B23" s="429" t="s">
        <v>2288</v>
      </c>
      <c r="C23" s="732" t="s">
        <v>3113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96" t="s">
        <v>3114</v>
      </c>
      <c r="B24" s="754" t="s">
        <v>1907</v>
      </c>
      <c r="C24" s="732" t="s">
        <v>3115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96" t="s">
        <v>3116</v>
      </c>
      <c r="B25" s="429" t="s">
        <v>3104</v>
      </c>
      <c r="C25" s="732" t="s">
        <v>3117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96" t="s">
        <v>3118</v>
      </c>
      <c r="B26" s="429" t="s">
        <v>1203</v>
      </c>
      <c r="C26" s="732" t="s">
        <v>3119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96" t="s">
        <v>3102</v>
      </c>
      <c r="B27" s="429" t="s">
        <v>3120</v>
      </c>
      <c r="C27" s="732" t="s">
        <v>3121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96" t="s">
        <v>3122</v>
      </c>
      <c r="B28" s="754" t="s">
        <v>2151</v>
      </c>
      <c r="C28" s="732" t="s">
        <v>3123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96" t="s">
        <v>3124</v>
      </c>
      <c r="B29" s="580" t="s">
        <v>368</v>
      </c>
      <c r="C29" s="732" t="s">
        <v>3125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96" t="s">
        <v>3126</v>
      </c>
      <c r="B30" s="580" t="s">
        <v>368</v>
      </c>
      <c r="C30" s="732" t="s">
        <v>3127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96" t="s">
        <v>3128</v>
      </c>
      <c r="B31" s="749" t="s">
        <v>1528</v>
      </c>
      <c r="C31" s="732" t="s">
        <v>3129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96" t="s">
        <v>3130</v>
      </c>
      <c r="B32" s="429" t="s">
        <v>2428</v>
      </c>
      <c r="C32" s="732" t="s">
        <v>3131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96" t="s">
        <v>3132</v>
      </c>
      <c r="B33" s="965" t="s">
        <v>344</v>
      </c>
      <c r="C33" s="965" t="s">
        <v>3133</v>
      </c>
      <c r="D33" s="805">
        <v>45365</v>
      </c>
      <c r="E33" s="805"/>
      <c r="F33" s="805"/>
      <c r="G33" s="331"/>
      <c r="H33" s="763">
        <f>D33+1</f>
        <v>45366</v>
      </c>
    </row>
    <row r="34" spans="1:8" ht="18.75" hidden="1" customHeight="1" x14ac:dyDescent="0.2">
      <c r="A34" s="996" t="s">
        <v>3134</v>
      </c>
      <c r="B34" s="965"/>
      <c r="C34" s="965" t="s">
        <v>3135</v>
      </c>
      <c r="D34" s="805">
        <v>45372</v>
      </c>
      <c r="E34" s="805"/>
      <c r="F34" s="805"/>
      <c r="G34" s="331"/>
      <c r="H34" s="763">
        <f>D34+1</f>
        <v>45373</v>
      </c>
    </row>
    <row r="35" spans="1:8" ht="18.75" hidden="1" customHeight="1" x14ac:dyDescent="0.2">
      <c r="A35" s="996" t="s">
        <v>3136</v>
      </c>
      <c r="B35" s="965"/>
      <c r="C35" s="965" t="s">
        <v>3137</v>
      </c>
      <c r="D35" s="805">
        <v>45379</v>
      </c>
      <c r="E35" s="805"/>
      <c r="F35" s="805"/>
      <c r="G35" s="331"/>
      <c r="H35" s="763">
        <f>D35+1</f>
        <v>45380</v>
      </c>
    </row>
    <row r="36" spans="1:8" ht="18.75" hidden="1" customHeight="1" x14ac:dyDescent="0.2">
      <c r="B36" s="965"/>
      <c r="C36" s="965" t="s">
        <v>3138</v>
      </c>
      <c r="D36" s="805">
        <v>45386</v>
      </c>
      <c r="E36" s="805">
        <f t="shared" ref="E36:E37" si="23">D36+5</f>
        <v>45391</v>
      </c>
      <c r="F36" s="805">
        <f t="shared" ref="F36:F37" si="24">E36+1</f>
        <v>45392</v>
      </c>
      <c r="G36" s="331"/>
      <c r="H36" s="763">
        <v>45387</v>
      </c>
    </row>
    <row r="37" spans="1:8" ht="18.75" hidden="1" customHeight="1" x14ac:dyDescent="0.2">
      <c r="B37" s="965" t="s">
        <v>2151</v>
      </c>
      <c r="C37" s="965" t="s">
        <v>3139</v>
      </c>
      <c r="D37" s="965">
        <v>45399</v>
      </c>
      <c r="E37" s="763">
        <f t="shared" si="23"/>
        <v>45404</v>
      </c>
      <c r="F37" s="763">
        <f t="shared" si="24"/>
        <v>45405</v>
      </c>
      <c r="G37" s="331"/>
      <c r="H37" s="763">
        <f>D37+1</f>
        <v>45400</v>
      </c>
    </row>
    <row r="38" spans="1:8" ht="18.75" hidden="1" customHeight="1" x14ac:dyDescent="0.2">
      <c r="B38" s="886" t="s">
        <v>344</v>
      </c>
      <c r="C38" s="965" t="s">
        <v>3140</v>
      </c>
      <c r="D38" s="805">
        <v>45407</v>
      </c>
      <c r="E38" s="805">
        <f t="shared" ref="E38:E39" si="25">D38+5</f>
        <v>45412</v>
      </c>
      <c r="F38" s="805">
        <f t="shared" ref="F38:F39" si="26">E38+1</f>
        <v>45413</v>
      </c>
      <c r="G38" s="331"/>
      <c r="H38" s="763">
        <f>D38+1</f>
        <v>45408</v>
      </c>
    </row>
    <row r="39" spans="1:8" ht="18.75" hidden="1" customHeight="1" x14ac:dyDescent="0.2">
      <c r="B39" s="965" t="s">
        <v>3088</v>
      </c>
      <c r="C39" s="965" t="s">
        <v>3141</v>
      </c>
      <c r="D39" s="965">
        <v>45409</v>
      </c>
      <c r="E39" s="805">
        <f t="shared" si="25"/>
        <v>45414</v>
      </c>
      <c r="F39" s="763">
        <f t="shared" si="26"/>
        <v>45415</v>
      </c>
      <c r="G39" s="331"/>
      <c r="H39" s="763">
        <f>D39+1</f>
        <v>45410</v>
      </c>
    </row>
    <row r="40" spans="1:8" ht="18.75" hidden="1" customHeight="1" x14ac:dyDescent="0.2">
      <c r="B40" s="965" t="s">
        <v>1528</v>
      </c>
      <c r="C40" s="965" t="s">
        <v>3142</v>
      </c>
      <c r="D40" s="965">
        <v>45416</v>
      </c>
      <c r="E40" s="763">
        <f t="shared" ref="E40:E41" si="27">D40+5</f>
        <v>45421</v>
      </c>
      <c r="F40" s="763">
        <f t="shared" ref="F40:F41" si="28">E40+1</f>
        <v>45422</v>
      </c>
      <c r="G40" s="331"/>
      <c r="H40" s="763">
        <v>45415</v>
      </c>
    </row>
    <row r="41" spans="1:8" ht="18.75" hidden="1" customHeight="1" x14ac:dyDescent="0.2">
      <c r="B41" s="965" t="s">
        <v>3143</v>
      </c>
      <c r="C41" s="965" t="s">
        <v>3144</v>
      </c>
      <c r="D41" s="965">
        <v>45425</v>
      </c>
      <c r="E41" s="763">
        <f t="shared" si="27"/>
        <v>45430</v>
      </c>
      <c r="F41" s="763">
        <f t="shared" si="28"/>
        <v>45431</v>
      </c>
      <c r="G41" s="331"/>
      <c r="H41" s="763">
        <v>45422</v>
      </c>
    </row>
    <row r="42" spans="1:8" ht="18.75" hidden="1" customHeight="1" x14ac:dyDescent="0.2">
      <c r="A42" s="996" t="s">
        <v>2141</v>
      </c>
      <c r="B42" s="965" t="s">
        <v>2288</v>
      </c>
      <c r="C42" s="965" t="s">
        <v>3145</v>
      </c>
      <c r="D42" s="965">
        <v>45435</v>
      </c>
      <c r="E42" s="763">
        <f>D42+5</f>
        <v>45440</v>
      </c>
      <c r="F42" s="763">
        <f>E42+1</f>
        <v>45441</v>
      </c>
      <c r="G42" s="331"/>
      <c r="H42" s="763">
        <f>H41+7</f>
        <v>45429</v>
      </c>
    </row>
    <row r="43" spans="1:8" ht="18.75" hidden="1" customHeight="1" x14ac:dyDescent="0.2">
      <c r="A43" s="996" t="s">
        <v>2141</v>
      </c>
      <c r="B43" s="965" t="s">
        <v>3146</v>
      </c>
      <c r="C43" s="965" t="s">
        <v>3147</v>
      </c>
      <c r="D43" s="965">
        <v>45447</v>
      </c>
      <c r="E43" s="763">
        <f t="shared" ref="E43:E45" si="29">D43+5</f>
        <v>45452</v>
      </c>
      <c r="F43" s="763">
        <f t="shared" ref="F43:F45" si="30">E43+1</f>
        <v>45453</v>
      </c>
      <c r="G43" s="331"/>
      <c r="H43" s="763">
        <f t="shared" ref="H43:H44" si="31">H42+7</f>
        <v>45436</v>
      </c>
    </row>
    <row r="44" spans="1:8" ht="18.75" hidden="1" customHeight="1" x14ac:dyDescent="0.2">
      <c r="A44" s="996" t="s">
        <v>3104</v>
      </c>
      <c r="B44" s="965" t="s">
        <v>2141</v>
      </c>
      <c r="C44" s="965" t="s">
        <v>3148</v>
      </c>
      <c r="D44" s="965">
        <v>45452</v>
      </c>
      <c r="E44" s="763">
        <f t="shared" si="29"/>
        <v>45457</v>
      </c>
      <c r="F44" s="763">
        <f t="shared" si="30"/>
        <v>45458</v>
      </c>
      <c r="G44" s="331"/>
      <c r="H44" s="763">
        <f t="shared" si="31"/>
        <v>45443</v>
      </c>
    </row>
    <row r="45" spans="1:8" ht="18.75" hidden="1" customHeight="1" x14ac:dyDescent="0.2">
      <c r="B45" s="965" t="s">
        <v>3149</v>
      </c>
      <c r="C45" s="965" t="s">
        <v>3150</v>
      </c>
      <c r="D45" s="965">
        <v>45459</v>
      </c>
      <c r="E45" s="763">
        <f t="shared" si="29"/>
        <v>45464</v>
      </c>
      <c r="F45" s="763">
        <f t="shared" si="30"/>
        <v>45465</v>
      </c>
      <c r="G45" s="331"/>
      <c r="H45" s="763">
        <v>45449</v>
      </c>
    </row>
    <row r="46" spans="1:8" ht="18.75" hidden="1" customHeight="1" x14ac:dyDescent="0.2">
      <c r="A46" s="996" t="s">
        <v>2141</v>
      </c>
      <c r="B46" s="965" t="s">
        <v>2097</v>
      </c>
      <c r="C46" s="965" t="s">
        <v>3151</v>
      </c>
      <c r="D46" s="965">
        <v>45462</v>
      </c>
      <c r="E46" s="763">
        <f>D46+5</f>
        <v>45467</v>
      </c>
      <c r="F46" s="763">
        <f>E46+1</f>
        <v>45468</v>
      </c>
      <c r="G46" s="331"/>
      <c r="H46" s="763">
        <f>H45+7</f>
        <v>45456</v>
      </c>
    </row>
    <row r="47" spans="1:8" ht="18.75" hidden="1" customHeight="1" x14ac:dyDescent="0.2">
      <c r="A47" s="996" t="s">
        <v>2141</v>
      </c>
      <c r="B47" s="870" t="s">
        <v>368</v>
      </c>
      <c r="C47" s="965" t="s">
        <v>3152</v>
      </c>
      <c r="D47" s="805">
        <v>45475</v>
      </c>
      <c r="E47" s="805">
        <f t="shared" ref="E47:E48" si="32">D47+5</f>
        <v>45480</v>
      </c>
      <c r="F47" s="805">
        <f t="shared" ref="F47:F48" si="33">E47+1</f>
        <v>45481</v>
      </c>
      <c r="G47" s="331"/>
      <c r="H47" s="763">
        <f t="shared" ref="H47:H61" si="34">H46+7</f>
        <v>45463</v>
      </c>
    </row>
    <row r="48" spans="1:8" ht="18.75" hidden="1" customHeight="1" x14ac:dyDescent="0.2">
      <c r="A48" s="996" t="s">
        <v>3104</v>
      </c>
      <c r="B48" s="870" t="s">
        <v>368</v>
      </c>
      <c r="C48" s="965" t="s">
        <v>3153</v>
      </c>
      <c r="D48" s="805">
        <v>45476</v>
      </c>
      <c r="E48" s="805">
        <f t="shared" si="32"/>
        <v>45481</v>
      </c>
      <c r="F48" s="805">
        <f t="shared" si="33"/>
        <v>45482</v>
      </c>
      <c r="G48" s="331"/>
      <c r="H48" s="763">
        <f t="shared" si="34"/>
        <v>45470</v>
      </c>
    </row>
    <row r="49" spans="1:8" ht="18.75" hidden="1" customHeight="1" x14ac:dyDescent="0.2">
      <c r="B49" s="965" t="s">
        <v>3088</v>
      </c>
      <c r="C49" s="965" t="s">
        <v>3154</v>
      </c>
      <c r="D49" s="965">
        <v>45480</v>
      </c>
      <c r="E49" s="763">
        <f t="shared" ref="E49:E50" si="35">D49+5</f>
        <v>45485</v>
      </c>
      <c r="F49" s="763">
        <f t="shared" ref="F49:F50" si="36">E49+1</f>
        <v>45486</v>
      </c>
      <c r="G49" s="331"/>
      <c r="H49" s="763">
        <f t="shared" si="34"/>
        <v>45477</v>
      </c>
    </row>
    <row r="50" spans="1:8" ht="18.75" hidden="1" customHeight="1" x14ac:dyDescent="0.2">
      <c r="B50" s="965" t="s">
        <v>1528</v>
      </c>
      <c r="C50" s="965" t="s">
        <v>3155</v>
      </c>
      <c r="D50" s="965">
        <v>45484</v>
      </c>
      <c r="E50" s="763">
        <f t="shared" si="35"/>
        <v>45489</v>
      </c>
      <c r="F50" s="763">
        <f t="shared" si="36"/>
        <v>45490</v>
      </c>
      <c r="G50" s="331"/>
      <c r="H50" s="763">
        <f t="shared" si="34"/>
        <v>45484</v>
      </c>
    </row>
    <row r="51" spans="1:8" ht="18.75" hidden="1" customHeight="1" x14ac:dyDescent="0.2">
      <c r="B51" s="965" t="s">
        <v>3143</v>
      </c>
      <c r="C51" s="965" t="s">
        <v>3156</v>
      </c>
      <c r="D51" s="965">
        <v>45491</v>
      </c>
      <c r="E51" s="763">
        <f t="shared" ref="E51:E52" si="37">D51+5</f>
        <v>45496</v>
      </c>
      <c r="F51" s="763">
        <f t="shared" ref="F51:F52" si="38">E51+1</f>
        <v>45497</v>
      </c>
      <c r="G51" s="331"/>
      <c r="H51" s="763">
        <f t="shared" si="34"/>
        <v>45491</v>
      </c>
    </row>
    <row r="52" spans="1:8" ht="18.75" hidden="1" customHeight="1" x14ac:dyDescent="0.2">
      <c r="A52" s="1087" t="s">
        <v>2288</v>
      </c>
      <c r="B52" s="965" t="s">
        <v>2606</v>
      </c>
      <c r="C52" s="965" t="s">
        <v>3157</v>
      </c>
      <c r="D52" s="965">
        <v>45507</v>
      </c>
      <c r="E52" s="763">
        <f t="shared" si="37"/>
        <v>45512</v>
      </c>
      <c r="F52" s="763">
        <f t="shared" si="38"/>
        <v>45513</v>
      </c>
      <c r="G52" s="331"/>
      <c r="H52" s="763">
        <f t="shared" si="34"/>
        <v>45498</v>
      </c>
    </row>
    <row r="53" spans="1:8" ht="13.5" hidden="1" customHeight="1" x14ac:dyDescent="0.2">
      <c r="B53" s="1042" t="s">
        <v>623</v>
      </c>
      <c r="C53" s="965" t="s">
        <v>3158</v>
      </c>
      <c r="D53" s="965">
        <v>45505</v>
      </c>
      <c r="E53" s="763">
        <f t="shared" ref="E53" si="39">D53+5</f>
        <v>45510</v>
      </c>
      <c r="F53" s="763">
        <f t="shared" ref="F53" si="40">E53+1</f>
        <v>45511</v>
      </c>
      <c r="G53" s="331"/>
      <c r="H53" s="763">
        <f t="shared" si="34"/>
        <v>45505</v>
      </c>
    </row>
    <row r="54" spans="1:8" ht="18.75" hidden="1" customHeight="1" x14ac:dyDescent="0.2">
      <c r="B54" s="1042" t="s">
        <v>368</v>
      </c>
      <c r="C54" s="965" t="s">
        <v>3159</v>
      </c>
      <c r="D54" s="805">
        <v>45525</v>
      </c>
      <c r="E54" s="805">
        <f t="shared" ref="E54" si="41">D54+5</f>
        <v>45530</v>
      </c>
      <c r="F54" s="805">
        <f t="shared" ref="F54" si="42">E54+1</f>
        <v>45531</v>
      </c>
      <c r="G54" s="331"/>
      <c r="H54" s="763">
        <f t="shared" si="34"/>
        <v>45512</v>
      </c>
    </row>
    <row r="55" spans="1:8" ht="18.75" hidden="1" customHeight="1" x14ac:dyDescent="0.2">
      <c r="B55" s="965" t="s">
        <v>3149</v>
      </c>
      <c r="C55" s="965" t="s">
        <v>3160</v>
      </c>
      <c r="D55" s="886" t="s">
        <v>344</v>
      </c>
      <c r="E55" s="805" t="e">
        <f t="shared" ref="E55:E56" si="43">D55+5</f>
        <v>#VALUE!</v>
      </c>
      <c r="F55" s="805" t="e">
        <f t="shared" ref="F55:F56" si="44">E55+1</f>
        <v>#VALUE!</v>
      </c>
      <c r="G55" s="331"/>
      <c r="H55" s="763">
        <f t="shared" si="34"/>
        <v>45519</v>
      </c>
    </row>
    <row r="56" spans="1:8" ht="18.75" hidden="1" customHeight="1" x14ac:dyDescent="0.2">
      <c r="B56" s="1042" t="s">
        <v>368</v>
      </c>
      <c r="C56" s="965" t="s">
        <v>3161</v>
      </c>
      <c r="D56" s="805">
        <v>45525</v>
      </c>
      <c r="E56" s="805">
        <f t="shared" si="43"/>
        <v>45530</v>
      </c>
      <c r="F56" s="805">
        <f t="shared" si="44"/>
        <v>45531</v>
      </c>
      <c r="G56" s="331"/>
      <c r="H56" s="763">
        <f t="shared" si="34"/>
        <v>45526</v>
      </c>
    </row>
    <row r="57" spans="1:8" ht="18.75" customHeight="1" x14ac:dyDescent="0.2">
      <c r="B57" s="1042" t="s">
        <v>3162</v>
      </c>
      <c r="C57" s="965" t="s">
        <v>3163</v>
      </c>
      <c r="D57" s="965">
        <v>45533</v>
      </c>
      <c r="E57" s="763">
        <f t="shared" ref="E57:E58" si="45">D57+5</f>
        <v>45538</v>
      </c>
      <c r="F57" s="763">
        <f t="shared" ref="F57:F58" si="46">E57+1</f>
        <v>45539</v>
      </c>
      <c r="G57" s="331"/>
      <c r="H57" s="763">
        <f t="shared" si="34"/>
        <v>45533</v>
      </c>
    </row>
    <row r="58" spans="1:8" ht="18.75" customHeight="1" x14ac:dyDescent="0.2">
      <c r="B58" s="1042" t="s">
        <v>368</v>
      </c>
      <c r="C58" s="965" t="s">
        <v>3164</v>
      </c>
      <c r="D58" s="805">
        <v>45525</v>
      </c>
      <c r="E58" s="805">
        <f t="shared" si="45"/>
        <v>45530</v>
      </c>
      <c r="F58" s="805">
        <f t="shared" si="46"/>
        <v>45531</v>
      </c>
      <c r="G58" s="331"/>
      <c r="H58" s="763">
        <f t="shared" si="34"/>
        <v>45540</v>
      </c>
    </row>
    <row r="59" spans="1:8" ht="18.75" customHeight="1" x14ac:dyDescent="0.2">
      <c r="B59" s="965" t="s">
        <v>1528</v>
      </c>
      <c r="C59" s="965" t="s">
        <v>3165</v>
      </c>
      <c r="D59" s="965">
        <v>45548</v>
      </c>
      <c r="E59" s="763">
        <f t="shared" ref="E59" si="47">D59+5</f>
        <v>45553</v>
      </c>
      <c r="F59" s="763">
        <f t="shared" ref="F59" si="48">E59+1</f>
        <v>45554</v>
      </c>
      <c r="G59" s="331"/>
      <c r="H59" s="763">
        <f t="shared" si="34"/>
        <v>45547</v>
      </c>
    </row>
    <row r="60" spans="1:8" ht="18.75" customHeight="1" x14ac:dyDescent="0.2">
      <c r="B60" s="965" t="s">
        <v>2173</v>
      </c>
      <c r="C60" s="965" t="s">
        <v>3166</v>
      </c>
      <c r="D60" s="965">
        <v>45555</v>
      </c>
      <c r="E60" s="763">
        <f t="shared" ref="E60" si="49">D60+5</f>
        <v>45560</v>
      </c>
      <c r="F60" s="763">
        <f t="shared" ref="F60" si="50">E60+1</f>
        <v>45561</v>
      </c>
      <c r="G60" s="331"/>
      <c r="H60" s="763">
        <f t="shared" si="34"/>
        <v>45554</v>
      </c>
    </row>
    <row r="61" spans="1:8" ht="18.75" customHeight="1" x14ac:dyDescent="0.2">
      <c r="B61" s="965" t="s">
        <v>1992</v>
      </c>
      <c r="C61" s="965" t="s">
        <v>3167</v>
      </c>
      <c r="D61" s="965">
        <v>45564</v>
      </c>
      <c r="E61" s="763">
        <f t="shared" ref="E61" si="51">D61+5</f>
        <v>45569</v>
      </c>
      <c r="F61" s="763">
        <f t="shared" ref="F61" si="52">E61+1</f>
        <v>45570</v>
      </c>
      <c r="G61" s="331"/>
      <c r="H61" s="763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1" t="s">
        <v>1304</v>
      </c>
      <c r="C63" s="682"/>
      <c r="D63" s="682"/>
      <c r="E63" s="682"/>
      <c r="F63" s="682"/>
      <c r="G63" s="682"/>
      <c r="H63" s="682"/>
    </row>
    <row r="68" spans="2:8" s="147" customFormat="1" ht="18.75" customHeight="1" x14ac:dyDescent="0.2">
      <c r="B68" s="783" t="s">
        <v>447</v>
      </c>
      <c r="C68" s="145"/>
      <c r="D68" s="147" t="s">
        <v>448</v>
      </c>
      <c r="G68" s="147" t="s">
        <v>449</v>
      </c>
      <c r="H68" s="784"/>
    </row>
    <row r="69" spans="2:8" s="147" customFormat="1" ht="18.75" customHeight="1" x14ac:dyDescent="0.2">
      <c r="B69" s="785" t="s">
        <v>450</v>
      </c>
      <c r="C69" s="786" t="s">
        <v>451</v>
      </c>
      <c r="D69" s="133" t="s">
        <v>452</v>
      </c>
      <c r="F69" s="786" t="s">
        <v>453</v>
      </c>
      <c r="G69" s="145" t="s">
        <v>454</v>
      </c>
      <c r="H69" s="787" t="s">
        <v>455</v>
      </c>
    </row>
    <row r="70" spans="2:8" s="147" customFormat="1" ht="18.75" customHeight="1" x14ac:dyDescent="0.2">
      <c r="B70" s="785" t="s">
        <v>456</v>
      </c>
      <c r="C70" s="786" t="s">
        <v>457</v>
      </c>
      <c r="D70" s="133" t="s">
        <v>458</v>
      </c>
      <c r="E70" s="148" t="s">
        <v>459</v>
      </c>
      <c r="F70" s="790" t="s">
        <v>460</v>
      </c>
      <c r="G70" s="145" t="s">
        <v>461</v>
      </c>
      <c r="H70" s="787" t="s">
        <v>462</v>
      </c>
    </row>
    <row r="71" spans="2:8" s="147" customFormat="1" ht="18.75" customHeight="1" x14ac:dyDescent="0.2">
      <c r="B71" s="788" t="s">
        <v>463</v>
      </c>
      <c r="C71" s="789" t="s">
        <v>464</v>
      </c>
      <c r="D71" s="133" t="s">
        <v>465</v>
      </c>
      <c r="E71" s="148" t="s">
        <v>466</v>
      </c>
      <c r="F71" s="790" t="s">
        <v>467</v>
      </c>
      <c r="G71" s="591" t="s">
        <v>468</v>
      </c>
      <c r="H71" s="791" t="s">
        <v>469</v>
      </c>
    </row>
    <row r="72" spans="2:8" s="147" customFormat="1" ht="18.75" customHeight="1" x14ac:dyDescent="0.2">
      <c r="B72" s="788" t="s">
        <v>470</v>
      </c>
      <c r="C72" s="789" t="s">
        <v>471</v>
      </c>
      <c r="D72" s="133" t="s">
        <v>472</v>
      </c>
      <c r="E72" s="148" t="s">
        <v>473</v>
      </c>
      <c r="F72" s="790" t="s">
        <v>474</v>
      </c>
      <c r="G72" s="591" t="s">
        <v>475</v>
      </c>
      <c r="H72" s="791" t="s">
        <v>476</v>
      </c>
    </row>
    <row r="73" spans="2:8" s="147" customFormat="1" ht="18.75" customHeight="1" x14ac:dyDescent="0.2">
      <c r="B73" s="788" t="s">
        <v>477</v>
      </c>
      <c r="C73" s="789" t="s">
        <v>478</v>
      </c>
      <c r="D73" s="133" t="s">
        <v>479</v>
      </c>
      <c r="E73" s="148" t="s">
        <v>480</v>
      </c>
      <c r="F73" s="790" t="s">
        <v>481</v>
      </c>
      <c r="G73" s="591" t="s">
        <v>482</v>
      </c>
      <c r="H73" s="791" t="s">
        <v>483</v>
      </c>
    </row>
    <row r="74" spans="2:8" s="147" customFormat="1" ht="18.75" customHeight="1" x14ac:dyDescent="0.2">
      <c r="B74" s="788" t="s">
        <v>484</v>
      </c>
      <c r="C74" s="789" t="s">
        <v>485</v>
      </c>
      <c r="D74" s="133" t="s">
        <v>486</v>
      </c>
      <c r="E74" s="148" t="s">
        <v>487</v>
      </c>
      <c r="F74" s="790" t="s">
        <v>488</v>
      </c>
      <c r="G74" s="591" t="s">
        <v>489</v>
      </c>
      <c r="H74" s="791" t="s">
        <v>490</v>
      </c>
    </row>
    <row r="75" spans="2:8" s="147" customFormat="1" ht="18.75" customHeight="1" x14ac:dyDescent="0.2">
      <c r="B75" s="788" t="s">
        <v>491</v>
      </c>
      <c r="C75" s="789" t="s">
        <v>492</v>
      </c>
      <c r="D75" s="133" t="s">
        <v>493</v>
      </c>
      <c r="E75" s="148" t="s">
        <v>494</v>
      </c>
      <c r="F75" s="744" t="s">
        <v>495</v>
      </c>
      <c r="G75" s="591" t="s">
        <v>496</v>
      </c>
      <c r="H75" s="792" t="s">
        <v>497</v>
      </c>
    </row>
    <row r="76" spans="2:8" s="147" customFormat="1" ht="18.75" customHeight="1" x14ac:dyDescent="0.2">
      <c r="B76" s="788" t="s">
        <v>498</v>
      </c>
      <c r="C76" s="789" t="s">
        <v>499</v>
      </c>
      <c r="D76" s="133"/>
      <c r="E76" s="145"/>
      <c r="F76" s="591"/>
      <c r="H76" s="793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H100"/>
  <sheetViews>
    <sheetView showGridLines="0" topLeftCell="A3" zoomScale="130" zoomScaleNormal="130" zoomScaleSheetLayoutView="75" workbookViewId="0">
      <selection activeCell="F85" sqref="F85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5" t="s">
        <v>116</v>
      </c>
      <c r="C2" s="1145"/>
      <c r="D2" s="1145"/>
      <c r="E2" s="1145"/>
      <c r="F2" s="1145"/>
      <c r="H2" s="966" t="s">
        <v>304</v>
      </c>
    </row>
    <row r="3" spans="1:8" ht="17.25" customHeight="1" thickBot="1" x14ac:dyDescent="0.25">
      <c r="B3" s="1145"/>
      <c r="C3" s="1145"/>
      <c r="D3" s="1145"/>
      <c r="E3" s="1145"/>
      <c r="F3" s="1145"/>
    </row>
    <row r="4" spans="1:8" s="146" customFormat="1" ht="30" customHeight="1" thickBot="1" x14ac:dyDescent="0.25">
      <c r="A4" s="350"/>
      <c r="B4" s="1130" t="s">
        <v>3168</v>
      </c>
      <c r="C4" s="1131"/>
      <c r="D4" s="1131"/>
      <c r="E4" s="1131"/>
      <c r="F4" s="1132"/>
      <c r="G4" s="313"/>
      <c r="H4" s="147"/>
    </row>
    <row r="5" spans="1:8" s="146" customFormat="1" ht="30" customHeight="1" x14ac:dyDescent="0.2">
      <c r="A5" s="350"/>
      <c r="B5" s="1075"/>
      <c r="C5" s="1075"/>
      <c r="D5" s="1075"/>
      <c r="E5" s="1075"/>
      <c r="F5" s="1075"/>
      <c r="G5" s="313"/>
      <c r="H5" s="147"/>
    </row>
    <row r="6" spans="1:8" s="146" customFormat="1" ht="17.25" customHeight="1" x14ac:dyDescent="0.2">
      <c r="A6" s="350"/>
      <c r="B6" s="759"/>
      <c r="C6" s="759"/>
      <c r="D6" s="759"/>
      <c r="E6" s="759"/>
      <c r="F6" s="760"/>
      <c r="G6" s="313"/>
      <c r="H6" s="147"/>
    </row>
    <row r="7" spans="1:8" s="196" customFormat="1" ht="38.450000000000003" customHeight="1" x14ac:dyDescent="0.2">
      <c r="A7" s="1078"/>
      <c r="B7" s="1111" t="s">
        <v>3169</v>
      </c>
      <c r="C7" s="619"/>
      <c r="D7" s="1137" t="s">
        <v>306</v>
      </c>
      <c r="E7" s="953" t="s">
        <v>3170</v>
      </c>
      <c r="F7" s="953" t="s">
        <v>254</v>
      </c>
      <c r="G7" s="844"/>
      <c r="H7" s="887" t="s">
        <v>309</v>
      </c>
    </row>
    <row r="8" spans="1:8" s="196" customFormat="1" ht="17.25" customHeight="1" x14ac:dyDescent="0.2">
      <c r="A8" s="1078"/>
      <c r="B8" s="953" t="s">
        <v>310</v>
      </c>
      <c r="C8" s="953" t="s">
        <v>311</v>
      </c>
      <c r="D8" s="1138"/>
      <c r="E8" s="949" t="s">
        <v>173</v>
      </c>
      <c r="F8" s="949" t="s">
        <v>167</v>
      </c>
      <c r="G8" s="619"/>
      <c r="H8" s="953" t="s">
        <v>312</v>
      </c>
    </row>
    <row r="9" spans="1:8" s="196" customFormat="1" ht="22.5" hidden="1" customHeight="1" x14ac:dyDescent="0.2">
      <c r="A9" s="1078"/>
      <c r="B9" s="1021" t="s">
        <v>3171</v>
      </c>
      <c r="C9" s="763" t="s">
        <v>3172</v>
      </c>
      <c r="D9" s="763">
        <v>45232</v>
      </c>
      <c r="E9" s="763">
        <f t="shared" ref="E9:E13" si="0">D9+7</f>
        <v>45239</v>
      </c>
      <c r="F9" s="763">
        <f t="shared" ref="F9:F13" si="1">D9+11</f>
        <v>45243</v>
      </c>
      <c r="G9" s="769"/>
      <c r="H9" s="890" t="e">
        <f>#REF!+2</f>
        <v>#REF!</v>
      </c>
    </row>
    <row r="10" spans="1:8" s="196" customFormat="1" ht="22.5" hidden="1" customHeight="1" x14ac:dyDescent="0.2">
      <c r="A10" s="1078"/>
      <c r="B10" s="1021" t="s">
        <v>2898</v>
      </c>
      <c r="C10" s="763" t="s">
        <v>3173</v>
      </c>
      <c r="D10" s="763">
        <f t="shared" ref="D10:D17" si="2">D9+7</f>
        <v>45239</v>
      </c>
      <c r="E10" s="763">
        <f t="shared" si="0"/>
        <v>45246</v>
      </c>
      <c r="F10" s="763">
        <f t="shared" si="1"/>
        <v>45250</v>
      </c>
      <c r="G10" s="769"/>
      <c r="H10" s="890" t="e">
        <f>#REF!+2</f>
        <v>#REF!</v>
      </c>
    </row>
    <row r="11" spans="1:8" s="196" customFormat="1" ht="22.5" hidden="1" customHeight="1" x14ac:dyDescent="0.2">
      <c r="A11" s="1078"/>
      <c r="B11" s="1021" t="s">
        <v>3174</v>
      </c>
      <c r="C11" s="763" t="s">
        <v>3175</v>
      </c>
      <c r="D11" s="763">
        <f t="shared" si="2"/>
        <v>45246</v>
      </c>
      <c r="E11" s="763">
        <f t="shared" si="0"/>
        <v>45253</v>
      </c>
      <c r="F11" s="763">
        <f t="shared" si="1"/>
        <v>45257</v>
      </c>
      <c r="G11" s="769"/>
      <c r="H11" s="890" t="e">
        <f>#REF!+2</f>
        <v>#REF!</v>
      </c>
    </row>
    <row r="12" spans="1:8" s="196" customFormat="1" ht="22.5" hidden="1" customHeight="1" x14ac:dyDescent="0.2">
      <c r="A12" s="1078"/>
      <c r="B12" s="1021" t="s">
        <v>3176</v>
      </c>
      <c r="C12" s="763" t="s">
        <v>3177</v>
      </c>
      <c r="D12" s="763">
        <f t="shared" si="2"/>
        <v>45253</v>
      </c>
      <c r="E12" s="763">
        <f t="shared" si="0"/>
        <v>45260</v>
      </c>
      <c r="F12" s="763">
        <f t="shared" si="1"/>
        <v>45264</v>
      </c>
      <c r="G12" s="769"/>
      <c r="H12" s="890" t="e">
        <f>#REF!+2</f>
        <v>#REF!</v>
      </c>
    </row>
    <row r="13" spans="1:8" s="196" customFormat="1" ht="22.5" hidden="1" customHeight="1" x14ac:dyDescent="0.2">
      <c r="A13" s="1078"/>
      <c r="B13" s="1021" t="s">
        <v>3178</v>
      </c>
      <c r="C13" s="763" t="s">
        <v>3179</v>
      </c>
      <c r="D13" s="763">
        <f t="shared" si="2"/>
        <v>45260</v>
      </c>
      <c r="E13" s="763">
        <f t="shared" si="0"/>
        <v>45267</v>
      </c>
      <c r="F13" s="763">
        <f t="shared" si="1"/>
        <v>45271</v>
      </c>
      <c r="G13" s="769"/>
      <c r="H13" s="890" t="e">
        <f>#REF!+2</f>
        <v>#REF!</v>
      </c>
    </row>
    <row r="14" spans="1:8" s="196" customFormat="1" ht="22.15" hidden="1" customHeight="1" x14ac:dyDescent="0.2">
      <c r="A14" s="1078"/>
      <c r="B14" s="1021" t="s">
        <v>3180</v>
      </c>
      <c r="C14" s="763" t="s">
        <v>3181</v>
      </c>
      <c r="D14" s="763">
        <f t="shared" si="2"/>
        <v>45267</v>
      </c>
      <c r="E14" s="763">
        <f t="shared" ref="E14:E17" si="3">D14+7</f>
        <v>45274</v>
      </c>
      <c r="F14" s="763">
        <f t="shared" ref="F14:F17" si="4">D14+11</f>
        <v>45278</v>
      </c>
      <c r="G14" s="769"/>
      <c r="H14" s="890" t="e">
        <f>#REF!+2</f>
        <v>#REF!</v>
      </c>
    </row>
    <row r="15" spans="1:8" s="196" customFormat="1" ht="22.5" hidden="1" customHeight="1" x14ac:dyDescent="0.2">
      <c r="A15" s="1078"/>
      <c r="B15" s="1021" t="s">
        <v>3182</v>
      </c>
      <c r="C15" s="763" t="s">
        <v>3183</v>
      </c>
      <c r="D15" s="763">
        <f t="shared" si="2"/>
        <v>45274</v>
      </c>
      <c r="E15" s="763">
        <f t="shared" si="3"/>
        <v>45281</v>
      </c>
      <c r="F15" s="763">
        <f t="shared" si="4"/>
        <v>45285</v>
      </c>
      <c r="G15" s="769"/>
      <c r="H15" s="890" t="e">
        <f>#REF!+2</f>
        <v>#REF!</v>
      </c>
    </row>
    <row r="16" spans="1:8" s="196" customFormat="1" ht="22.5" hidden="1" customHeight="1" x14ac:dyDescent="0.2">
      <c r="A16" s="1078"/>
      <c r="B16" s="1021" t="s">
        <v>3184</v>
      </c>
      <c r="C16" s="763" t="s">
        <v>3185</v>
      </c>
      <c r="D16" s="763">
        <f t="shared" si="2"/>
        <v>45281</v>
      </c>
      <c r="E16" s="763">
        <f t="shared" si="3"/>
        <v>45288</v>
      </c>
      <c r="F16" s="763">
        <f t="shared" si="4"/>
        <v>45292</v>
      </c>
      <c r="G16" s="769"/>
      <c r="H16" s="890" t="e">
        <f>#REF!+2</f>
        <v>#REF!</v>
      </c>
    </row>
    <row r="17" spans="1:8" s="196" customFormat="1" ht="22.5" hidden="1" customHeight="1" x14ac:dyDescent="0.2">
      <c r="A17" s="1078"/>
      <c r="B17" s="1021" t="s">
        <v>3186</v>
      </c>
      <c r="C17" s="763" t="s">
        <v>3187</v>
      </c>
      <c r="D17" s="763">
        <f t="shared" si="2"/>
        <v>45288</v>
      </c>
      <c r="E17" s="763">
        <f t="shared" si="3"/>
        <v>45295</v>
      </c>
      <c r="F17" s="763">
        <f t="shared" si="4"/>
        <v>45299</v>
      </c>
      <c r="G17" s="769"/>
      <c r="H17" s="890" t="e">
        <f>#REF!+2</f>
        <v>#REF!</v>
      </c>
    </row>
    <row r="18" spans="1:8" s="196" customFormat="1" ht="22.5" hidden="1" customHeight="1" x14ac:dyDescent="0.2">
      <c r="A18" s="1078"/>
      <c r="B18" s="1021" t="s">
        <v>3188</v>
      </c>
      <c r="C18" s="763" t="s">
        <v>3189</v>
      </c>
      <c r="D18" s="763">
        <v>45295</v>
      </c>
      <c r="E18" s="763">
        <f t="shared" ref="E18" si="5">D18+7</f>
        <v>45302</v>
      </c>
      <c r="F18" s="763">
        <f t="shared" ref="F18" si="6">D18+11</f>
        <v>45306</v>
      </c>
      <c r="G18" s="769"/>
      <c r="H18" s="890" t="e">
        <f>#REF!+2</f>
        <v>#REF!</v>
      </c>
    </row>
    <row r="19" spans="1:8" s="196" customFormat="1" ht="22.5" hidden="1" customHeight="1" x14ac:dyDescent="0.2">
      <c r="A19" s="1078"/>
      <c r="B19" s="1021" t="s">
        <v>3190</v>
      </c>
      <c r="C19" s="763" t="s">
        <v>3191</v>
      </c>
      <c r="D19" s="763">
        <v>45304</v>
      </c>
      <c r="E19" s="763">
        <f t="shared" ref="E19" si="7">D19+7</f>
        <v>45311</v>
      </c>
      <c r="F19" s="763">
        <f t="shared" ref="F19" si="8">D19+11</f>
        <v>45315</v>
      </c>
      <c r="G19" s="769"/>
      <c r="H19" s="890" t="e">
        <f>#REF!+2</f>
        <v>#REF!</v>
      </c>
    </row>
    <row r="20" spans="1:8" s="196" customFormat="1" ht="22.5" hidden="1" customHeight="1" x14ac:dyDescent="0.2">
      <c r="A20" s="1078"/>
      <c r="B20" s="1021" t="s">
        <v>2908</v>
      </c>
      <c r="C20" s="763" t="s">
        <v>3192</v>
      </c>
      <c r="D20" s="763">
        <v>45326</v>
      </c>
      <c r="E20" s="763">
        <f t="shared" ref="E20:E22" si="9">D20+7</f>
        <v>45333</v>
      </c>
      <c r="F20" s="763">
        <f t="shared" ref="F20:F22" si="10">D20+11</f>
        <v>45337</v>
      </c>
      <c r="G20" s="769"/>
      <c r="H20" s="890" t="e">
        <f>#REF!+2</f>
        <v>#REF!</v>
      </c>
    </row>
    <row r="21" spans="1:8" s="196" customFormat="1" ht="22.5" hidden="1" customHeight="1" x14ac:dyDescent="0.2">
      <c r="A21" s="1078"/>
      <c r="B21" s="1021" t="s">
        <v>3193</v>
      </c>
      <c r="C21" s="763" t="s">
        <v>3194</v>
      </c>
      <c r="D21" s="763">
        <v>45334</v>
      </c>
      <c r="E21" s="763">
        <f t="shared" si="9"/>
        <v>45341</v>
      </c>
      <c r="F21" s="763">
        <f t="shared" si="10"/>
        <v>45345</v>
      </c>
      <c r="G21" s="769"/>
      <c r="H21" s="890" t="e">
        <f>#REF!+2</f>
        <v>#REF!</v>
      </c>
    </row>
    <row r="22" spans="1:8" s="196" customFormat="1" ht="22.5" hidden="1" customHeight="1" x14ac:dyDescent="0.2">
      <c r="A22" s="1078"/>
      <c r="B22" s="1021" t="s">
        <v>2914</v>
      </c>
      <c r="C22" s="763" t="s">
        <v>3195</v>
      </c>
      <c r="D22" s="763">
        <v>45346</v>
      </c>
      <c r="E22" s="763">
        <f t="shared" si="9"/>
        <v>45353</v>
      </c>
      <c r="F22" s="763">
        <f t="shared" si="10"/>
        <v>45357</v>
      </c>
      <c r="G22" s="769"/>
      <c r="H22" s="890" t="e">
        <f>#REF!+2</f>
        <v>#REF!</v>
      </c>
    </row>
    <row r="23" spans="1:8" s="196" customFormat="1" ht="22.5" hidden="1" customHeight="1" x14ac:dyDescent="0.2">
      <c r="A23" s="1078"/>
      <c r="B23" s="1021" t="s">
        <v>3171</v>
      </c>
      <c r="C23" s="763" t="s">
        <v>3196</v>
      </c>
      <c r="D23" s="763">
        <v>45356</v>
      </c>
      <c r="E23" s="763">
        <f t="shared" ref="E23:E25" si="11">D23+7</f>
        <v>45363</v>
      </c>
      <c r="F23" s="763">
        <f t="shared" ref="F23:F25" si="12">D23+11</f>
        <v>45367</v>
      </c>
      <c r="G23" s="769"/>
      <c r="H23" s="890" t="e">
        <f>#REF!+2</f>
        <v>#REF!</v>
      </c>
    </row>
    <row r="24" spans="1:8" s="196" customFormat="1" ht="22.5" hidden="1" customHeight="1" x14ac:dyDescent="0.2">
      <c r="A24" s="1078"/>
      <c r="B24" s="1021" t="s">
        <v>2898</v>
      </c>
      <c r="C24" s="763" t="s">
        <v>3197</v>
      </c>
      <c r="D24" s="763">
        <v>45360</v>
      </c>
      <c r="E24" s="763">
        <f t="shared" si="11"/>
        <v>45367</v>
      </c>
      <c r="F24" s="763">
        <f t="shared" si="12"/>
        <v>45371</v>
      </c>
      <c r="G24" s="774"/>
      <c r="H24" s="890" t="e">
        <f>#REF!+2</f>
        <v>#REF!</v>
      </c>
    </row>
    <row r="25" spans="1:8" s="196" customFormat="1" ht="22.5" hidden="1" customHeight="1" x14ac:dyDescent="0.2">
      <c r="A25" s="1078"/>
      <c r="B25" s="1021" t="s">
        <v>3174</v>
      </c>
      <c r="C25" s="763" t="s">
        <v>3198</v>
      </c>
      <c r="D25" s="763">
        <v>45377</v>
      </c>
      <c r="E25" s="763">
        <f t="shared" si="11"/>
        <v>45384</v>
      </c>
      <c r="F25" s="763">
        <f t="shared" si="12"/>
        <v>45388</v>
      </c>
      <c r="G25" s="769"/>
      <c r="H25" s="890" t="e">
        <f>#REF!+2</f>
        <v>#REF!</v>
      </c>
    </row>
    <row r="26" spans="1:8" s="196" customFormat="1" ht="22.5" hidden="1" customHeight="1" x14ac:dyDescent="0.2">
      <c r="A26" s="1078"/>
      <c r="B26" s="986" t="s">
        <v>3176</v>
      </c>
      <c r="C26" s="965" t="s">
        <v>3199</v>
      </c>
      <c r="D26" s="965">
        <v>45392</v>
      </c>
      <c r="E26" s="763">
        <f t="shared" ref="E26" si="13">D26+7</f>
        <v>45399</v>
      </c>
      <c r="F26" s="763">
        <f t="shared" ref="F26" si="14">D26+11</f>
        <v>45403</v>
      </c>
      <c r="G26" s="769"/>
      <c r="H26" s="763" t="e">
        <f>#REF!+2</f>
        <v>#REF!</v>
      </c>
    </row>
    <row r="27" spans="1:8" s="196" customFormat="1" ht="22.5" hidden="1" customHeight="1" x14ac:dyDescent="0.2">
      <c r="A27" s="1078"/>
      <c r="B27" s="986" t="s">
        <v>3200</v>
      </c>
      <c r="C27" s="965" t="s">
        <v>3201</v>
      </c>
      <c r="D27" s="965">
        <v>45385</v>
      </c>
      <c r="E27" s="763">
        <f t="shared" ref="E27" si="15">D27+7</f>
        <v>45392</v>
      </c>
      <c r="F27" s="763">
        <f t="shared" ref="F27" si="16">D27+11</f>
        <v>45396</v>
      </c>
      <c r="G27" s="769"/>
      <c r="H27" s="763" t="e">
        <f>#REF!+2</f>
        <v>#REF!</v>
      </c>
    </row>
    <row r="28" spans="1:8" s="196" customFormat="1" ht="22.5" hidden="1" customHeight="1" x14ac:dyDescent="0.2">
      <c r="A28" s="1078"/>
      <c r="B28" s="986" t="s">
        <v>3180</v>
      </c>
      <c r="C28" s="965" t="s">
        <v>3202</v>
      </c>
      <c r="D28" s="965">
        <v>45397</v>
      </c>
      <c r="E28" s="763">
        <f t="shared" ref="E28" si="17">D28+7</f>
        <v>45404</v>
      </c>
      <c r="F28" s="763">
        <f t="shared" ref="F28" si="18">D28+11</f>
        <v>45408</v>
      </c>
      <c r="G28" s="769"/>
      <c r="H28" s="763" t="e">
        <f>#REF!+2</f>
        <v>#REF!</v>
      </c>
    </row>
    <row r="29" spans="1:8" s="196" customFormat="1" ht="22.5" hidden="1" customHeight="1" x14ac:dyDescent="0.2">
      <c r="A29" s="1078"/>
      <c r="B29" s="986" t="s">
        <v>3182</v>
      </c>
      <c r="C29" s="965" t="s">
        <v>3203</v>
      </c>
      <c r="D29" s="965">
        <v>45399</v>
      </c>
      <c r="E29" s="763">
        <f t="shared" ref="E29:E34" si="19">D29+7</f>
        <v>45406</v>
      </c>
      <c r="F29" s="763">
        <f t="shared" ref="F29:F34" si="20">D29+11</f>
        <v>45410</v>
      </c>
      <c r="G29" s="769"/>
      <c r="H29" s="763" t="e">
        <f>#REF!+2</f>
        <v>#REF!</v>
      </c>
    </row>
    <row r="30" spans="1:8" s="196" customFormat="1" ht="22.5" hidden="1" customHeight="1" x14ac:dyDescent="0.2">
      <c r="A30" s="1078"/>
      <c r="B30" s="986" t="s">
        <v>3184</v>
      </c>
      <c r="C30" s="965" t="s">
        <v>3204</v>
      </c>
      <c r="D30" s="965">
        <v>45408</v>
      </c>
      <c r="E30" s="763">
        <f t="shared" si="19"/>
        <v>45415</v>
      </c>
      <c r="F30" s="763">
        <f t="shared" si="20"/>
        <v>45419</v>
      </c>
      <c r="G30" s="769"/>
      <c r="H30" s="763" t="e">
        <f>#REF!+2</f>
        <v>#REF!</v>
      </c>
    </row>
    <row r="31" spans="1:8" s="196" customFormat="1" ht="22.5" hidden="1" customHeight="1" x14ac:dyDescent="0.2">
      <c r="A31" s="1078"/>
      <c r="B31" s="986" t="s">
        <v>3186</v>
      </c>
      <c r="C31" s="965" t="s">
        <v>3205</v>
      </c>
      <c r="D31" s="965">
        <v>45415</v>
      </c>
      <c r="E31" s="763">
        <f t="shared" si="19"/>
        <v>45422</v>
      </c>
      <c r="F31" s="763">
        <f t="shared" si="20"/>
        <v>45426</v>
      </c>
      <c r="G31" s="769"/>
      <c r="H31" s="763" t="e">
        <f>#REF!+2</f>
        <v>#REF!</v>
      </c>
    </row>
    <row r="32" spans="1:8" s="196" customFormat="1" ht="22.5" hidden="1" customHeight="1" x14ac:dyDescent="0.2">
      <c r="A32" s="1078"/>
      <c r="B32" s="986" t="s">
        <v>3188</v>
      </c>
      <c r="C32" s="965" t="s">
        <v>3206</v>
      </c>
      <c r="D32" s="965">
        <v>45425</v>
      </c>
      <c r="E32" s="763">
        <f t="shared" si="19"/>
        <v>45432</v>
      </c>
      <c r="F32" s="763">
        <f t="shared" si="20"/>
        <v>45436</v>
      </c>
      <c r="G32" s="769"/>
      <c r="H32" s="763">
        <v>45395</v>
      </c>
    </row>
    <row r="33" spans="1:8" s="196" customFormat="1" ht="22.5" hidden="1" customHeight="1" x14ac:dyDescent="0.2">
      <c r="A33" s="1078"/>
      <c r="B33" s="986" t="s">
        <v>3190</v>
      </c>
      <c r="C33" s="965" t="s">
        <v>3207</v>
      </c>
      <c r="D33" s="965">
        <v>45428</v>
      </c>
      <c r="E33" s="763">
        <f t="shared" si="19"/>
        <v>45435</v>
      </c>
      <c r="F33" s="763">
        <f t="shared" si="20"/>
        <v>45439</v>
      </c>
      <c r="G33" s="769"/>
      <c r="H33" s="763">
        <f>H32+7</f>
        <v>45402</v>
      </c>
    </row>
    <row r="34" spans="1:8" s="196" customFormat="1" ht="22.5" hidden="1" customHeight="1" x14ac:dyDescent="0.2">
      <c r="A34" s="1078"/>
      <c r="B34" s="945" t="s">
        <v>368</v>
      </c>
      <c r="C34" s="965" t="s">
        <v>3208</v>
      </c>
      <c r="D34" s="805">
        <v>45407</v>
      </c>
      <c r="E34" s="805">
        <f t="shared" si="19"/>
        <v>45414</v>
      </c>
      <c r="F34" s="805">
        <f t="shared" si="20"/>
        <v>45418</v>
      </c>
      <c r="G34" s="769"/>
      <c r="H34" s="763">
        <f t="shared" ref="H34:H85" si="21">H33+7</f>
        <v>45409</v>
      </c>
    </row>
    <row r="35" spans="1:8" s="196" customFormat="1" ht="22.5" hidden="1" customHeight="1" x14ac:dyDescent="0.2">
      <c r="A35" s="1078"/>
      <c r="B35" s="945" t="s">
        <v>368</v>
      </c>
      <c r="C35" s="965" t="s">
        <v>3209</v>
      </c>
      <c r="D35" s="805">
        <v>45407</v>
      </c>
      <c r="E35" s="805">
        <f t="shared" ref="E35:E39" si="22">D35+7</f>
        <v>45414</v>
      </c>
      <c r="F35" s="805">
        <f t="shared" ref="F35:F39" si="23">D35+11</f>
        <v>45418</v>
      </c>
      <c r="G35" s="769"/>
      <c r="H35" s="763">
        <f t="shared" si="21"/>
        <v>45416</v>
      </c>
    </row>
    <row r="36" spans="1:8" s="196" customFormat="1" ht="20.100000000000001" hidden="1" customHeight="1" x14ac:dyDescent="0.2">
      <c r="A36" s="1078" t="s">
        <v>3210</v>
      </c>
      <c r="B36" s="986" t="s">
        <v>3056</v>
      </c>
      <c r="C36" s="965" t="s">
        <v>3211</v>
      </c>
      <c r="D36" s="965">
        <v>45431</v>
      </c>
      <c r="E36" s="763">
        <f t="shared" si="22"/>
        <v>45438</v>
      </c>
      <c r="F36" s="763">
        <f t="shared" si="23"/>
        <v>45442</v>
      </c>
      <c r="G36" s="769"/>
      <c r="H36" s="763">
        <f t="shared" si="21"/>
        <v>45423</v>
      </c>
    </row>
    <row r="37" spans="1:8" s="196" customFormat="1" ht="20.100000000000001" hidden="1" customHeight="1" x14ac:dyDescent="0.2">
      <c r="A37" s="1078"/>
      <c r="B37" s="986" t="s">
        <v>2908</v>
      </c>
      <c r="C37" s="965" t="s">
        <v>3212</v>
      </c>
      <c r="D37" s="965">
        <v>45441</v>
      </c>
      <c r="E37" s="763">
        <f t="shared" si="22"/>
        <v>45448</v>
      </c>
      <c r="F37" s="763">
        <f t="shared" si="23"/>
        <v>45452</v>
      </c>
      <c r="G37" s="769"/>
      <c r="H37" s="763">
        <f t="shared" si="21"/>
        <v>45430</v>
      </c>
    </row>
    <row r="38" spans="1:8" s="196" customFormat="1" ht="20.100000000000001" hidden="1" customHeight="1" x14ac:dyDescent="0.2">
      <c r="A38" s="1078"/>
      <c r="B38" s="986" t="s">
        <v>3193</v>
      </c>
      <c r="C38" s="965" t="s">
        <v>3213</v>
      </c>
      <c r="D38" s="965">
        <v>45441</v>
      </c>
      <c r="E38" s="763">
        <f t="shared" si="22"/>
        <v>45448</v>
      </c>
      <c r="F38" s="763">
        <f t="shared" si="23"/>
        <v>45452</v>
      </c>
      <c r="G38" s="769"/>
      <c r="H38" s="763">
        <f t="shared" si="21"/>
        <v>45437</v>
      </c>
    </row>
    <row r="39" spans="1:8" s="196" customFormat="1" ht="20.100000000000001" hidden="1" customHeight="1" x14ac:dyDescent="0.2">
      <c r="A39" s="1078"/>
      <c r="B39" s="945" t="s">
        <v>344</v>
      </c>
      <c r="C39" s="965" t="s">
        <v>3214</v>
      </c>
      <c r="D39" s="805">
        <v>45451</v>
      </c>
      <c r="E39" s="805">
        <f t="shared" si="22"/>
        <v>45458</v>
      </c>
      <c r="F39" s="805">
        <f t="shared" si="23"/>
        <v>45462</v>
      </c>
      <c r="G39" s="769"/>
      <c r="H39" s="763">
        <f t="shared" si="21"/>
        <v>45444</v>
      </c>
    </row>
    <row r="40" spans="1:8" s="196" customFormat="1" ht="20.100000000000001" hidden="1" customHeight="1" x14ac:dyDescent="0.2">
      <c r="A40" s="1078" t="s">
        <v>3210</v>
      </c>
      <c r="B40" s="986" t="s">
        <v>2914</v>
      </c>
      <c r="C40" s="965" t="s">
        <v>3215</v>
      </c>
      <c r="D40" s="965">
        <v>45462</v>
      </c>
      <c r="E40" s="763">
        <f t="shared" ref="E40:E43" si="24">D40+7</f>
        <v>45469</v>
      </c>
      <c r="F40" s="763">
        <f t="shared" ref="F40:F43" si="25">D40+11</f>
        <v>45473</v>
      </c>
      <c r="G40" s="769"/>
      <c r="H40" s="763">
        <f t="shared" si="21"/>
        <v>45451</v>
      </c>
    </row>
    <row r="41" spans="1:8" s="196" customFormat="1" ht="20.100000000000001" hidden="1" customHeight="1" x14ac:dyDescent="0.2">
      <c r="A41" s="1078"/>
      <c r="B41" s="986" t="s">
        <v>2898</v>
      </c>
      <c r="C41" s="965" t="s">
        <v>3216</v>
      </c>
      <c r="D41" s="965">
        <v>45471</v>
      </c>
      <c r="E41" s="763">
        <f t="shared" si="24"/>
        <v>45478</v>
      </c>
      <c r="F41" s="763">
        <f t="shared" si="25"/>
        <v>45482</v>
      </c>
      <c r="G41" s="769"/>
      <c r="H41" s="763">
        <f t="shared" si="21"/>
        <v>45458</v>
      </c>
    </row>
    <row r="42" spans="1:8" s="196" customFormat="1" ht="20.100000000000001" hidden="1" customHeight="1" x14ac:dyDescent="0.2">
      <c r="A42" s="1078"/>
      <c r="B42" s="986" t="s">
        <v>3063</v>
      </c>
      <c r="C42" s="965" t="s">
        <v>3217</v>
      </c>
      <c r="D42" s="965">
        <v>45478</v>
      </c>
      <c r="E42" s="763">
        <f t="shared" si="24"/>
        <v>45485</v>
      </c>
      <c r="F42" s="763">
        <f t="shared" si="25"/>
        <v>45489</v>
      </c>
      <c r="G42" s="769"/>
      <c r="H42" s="763">
        <f t="shared" si="21"/>
        <v>45465</v>
      </c>
    </row>
    <row r="43" spans="1:8" s="196" customFormat="1" ht="20.100000000000001" hidden="1" customHeight="1" x14ac:dyDescent="0.2">
      <c r="A43" s="1078"/>
      <c r="B43" s="986" t="s">
        <v>3218</v>
      </c>
      <c r="C43" s="965" t="s">
        <v>3219</v>
      </c>
      <c r="D43" s="965">
        <v>45484</v>
      </c>
      <c r="E43" s="763">
        <f t="shared" si="24"/>
        <v>45491</v>
      </c>
      <c r="F43" s="763">
        <f t="shared" si="25"/>
        <v>45495</v>
      </c>
      <c r="G43" s="769"/>
      <c r="H43" s="763">
        <f t="shared" si="21"/>
        <v>45472</v>
      </c>
    </row>
    <row r="44" spans="1:8" s="196" customFormat="1" ht="20.100000000000001" hidden="1" customHeight="1" x14ac:dyDescent="0.2">
      <c r="A44" s="1078"/>
      <c r="B44" s="986" t="s">
        <v>3066</v>
      </c>
      <c r="C44" s="965" t="s">
        <v>3220</v>
      </c>
      <c r="D44" s="965">
        <v>45500</v>
      </c>
      <c r="E44" s="763">
        <f t="shared" ref="E44:E46" si="26">D44+7</f>
        <v>45507</v>
      </c>
      <c r="F44" s="886" t="s">
        <v>344</v>
      </c>
      <c r="G44" s="769"/>
      <c r="H44" s="763">
        <f t="shared" si="21"/>
        <v>45479</v>
      </c>
    </row>
    <row r="45" spans="1:8" s="196" customFormat="1" ht="20.100000000000001" hidden="1" customHeight="1" x14ac:dyDescent="0.2">
      <c r="A45" s="1078"/>
      <c r="B45" s="986" t="s">
        <v>3200</v>
      </c>
      <c r="C45" s="965" t="s">
        <v>3221</v>
      </c>
      <c r="D45" s="965">
        <v>45503</v>
      </c>
      <c r="E45" s="886" t="s">
        <v>344</v>
      </c>
      <c r="F45" s="763">
        <f t="shared" ref="F45:F46" si="27">D45+11</f>
        <v>45514</v>
      </c>
      <c r="G45" s="769"/>
      <c r="H45" s="763">
        <f t="shared" si="21"/>
        <v>45486</v>
      </c>
    </row>
    <row r="46" spans="1:8" s="196" customFormat="1" ht="20.100000000000001" hidden="1" customHeight="1" x14ac:dyDescent="0.2">
      <c r="A46" s="1078"/>
      <c r="B46" s="986" t="s">
        <v>3176</v>
      </c>
      <c r="C46" s="965" t="s">
        <v>3222</v>
      </c>
      <c r="D46" s="965">
        <v>45512</v>
      </c>
      <c r="E46" s="763">
        <f t="shared" si="26"/>
        <v>45519</v>
      </c>
      <c r="F46" s="763">
        <f t="shared" si="27"/>
        <v>45523</v>
      </c>
      <c r="G46" s="769"/>
      <c r="H46" s="763">
        <f t="shared" si="21"/>
        <v>45493</v>
      </c>
    </row>
    <row r="47" spans="1:8" s="196" customFormat="1" ht="20.100000000000001" hidden="1" customHeight="1" x14ac:dyDescent="0.2">
      <c r="A47" s="1078"/>
      <c r="B47" s="986" t="s">
        <v>3180</v>
      </c>
      <c r="C47" s="965" t="s">
        <v>3223</v>
      </c>
      <c r="D47" s="965">
        <v>45526</v>
      </c>
      <c r="E47" s="763">
        <f t="shared" ref="E47:E51" si="28">D47+7</f>
        <v>45533</v>
      </c>
      <c r="F47" s="886" t="s">
        <v>344</v>
      </c>
      <c r="G47" s="769"/>
      <c r="H47" s="763">
        <f t="shared" si="21"/>
        <v>45500</v>
      </c>
    </row>
    <row r="48" spans="1:8" s="196" customFormat="1" ht="20.100000000000001" hidden="1" customHeight="1" x14ac:dyDescent="0.2">
      <c r="A48" s="1078"/>
      <c r="B48" s="986" t="s">
        <v>3182</v>
      </c>
      <c r="C48" s="965" t="s">
        <v>3224</v>
      </c>
      <c r="D48" s="886" t="s">
        <v>344</v>
      </c>
      <c r="E48" s="805" t="e">
        <f t="shared" si="28"/>
        <v>#VALUE!</v>
      </c>
      <c r="F48" s="805" t="e">
        <f t="shared" ref="F48:F51" si="29">D48+11</f>
        <v>#VALUE!</v>
      </c>
      <c r="G48" s="769"/>
      <c r="H48" s="763">
        <f t="shared" si="21"/>
        <v>45507</v>
      </c>
    </row>
    <row r="49" spans="1:8" s="196" customFormat="1" ht="20.100000000000001" hidden="1" customHeight="1" x14ac:dyDescent="0.2">
      <c r="A49" s="1078"/>
      <c r="B49" s="986" t="s">
        <v>3184</v>
      </c>
      <c r="C49" s="965" t="s">
        <v>3225</v>
      </c>
      <c r="D49" s="965">
        <v>45532</v>
      </c>
      <c r="E49" s="763">
        <f t="shared" si="28"/>
        <v>45539</v>
      </c>
      <c r="F49" s="763">
        <f t="shared" si="29"/>
        <v>45543</v>
      </c>
      <c r="G49" s="769"/>
      <c r="H49" s="763">
        <f t="shared" si="21"/>
        <v>45514</v>
      </c>
    </row>
    <row r="50" spans="1:8" s="196" customFormat="1" ht="20.100000000000001" hidden="1" customHeight="1" x14ac:dyDescent="0.2">
      <c r="A50" s="1078"/>
      <c r="B50" s="986" t="s">
        <v>3186</v>
      </c>
      <c r="C50" s="965" t="s">
        <v>3226</v>
      </c>
      <c r="D50" s="965">
        <v>45535</v>
      </c>
      <c r="E50" s="763">
        <f t="shared" si="28"/>
        <v>45542</v>
      </c>
      <c r="F50" s="763">
        <f t="shared" si="29"/>
        <v>45546</v>
      </c>
      <c r="G50" s="769"/>
      <c r="H50" s="763">
        <f t="shared" si="21"/>
        <v>45521</v>
      </c>
    </row>
    <row r="51" spans="1:8" s="196" customFormat="1" ht="20.100000000000001" hidden="1" customHeight="1" x14ac:dyDescent="0.2">
      <c r="A51" s="1078"/>
      <c r="B51" s="986" t="s">
        <v>3056</v>
      </c>
      <c r="C51" s="965" t="s">
        <v>3227</v>
      </c>
      <c r="D51" s="965">
        <v>45542</v>
      </c>
      <c r="E51" s="763">
        <f t="shared" si="28"/>
        <v>45549</v>
      </c>
      <c r="F51" s="763">
        <f t="shared" si="29"/>
        <v>45553</v>
      </c>
      <c r="G51" s="769"/>
      <c r="H51" s="763">
        <f t="shared" si="21"/>
        <v>45528</v>
      </c>
    </row>
    <row r="52" spans="1:8" s="196" customFormat="1" ht="20.100000000000001" hidden="1" customHeight="1" x14ac:dyDescent="0.2">
      <c r="A52" s="1078"/>
      <c r="B52" s="986" t="s">
        <v>3190</v>
      </c>
      <c r="C52" s="965" t="s">
        <v>3228</v>
      </c>
      <c r="D52" s="965">
        <v>45551</v>
      </c>
      <c r="E52" s="763">
        <f t="shared" ref="E52:E54" si="30">D52+7</f>
        <v>45558</v>
      </c>
      <c r="F52" s="763">
        <f t="shared" ref="F52:F54" si="31">D52+11</f>
        <v>45562</v>
      </c>
      <c r="G52" s="769"/>
      <c r="H52" s="763">
        <f t="shared" si="21"/>
        <v>45535</v>
      </c>
    </row>
    <row r="53" spans="1:8" s="196" customFormat="1" ht="20.100000000000001" hidden="1" customHeight="1" x14ac:dyDescent="0.2">
      <c r="A53" s="1078"/>
      <c r="B53" s="986" t="s">
        <v>3193</v>
      </c>
      <c r="C53" s="965" t="s">
        <v>3229</v>
      </c>
      <c r="D53" s="965">
        <v>45557</v>
      </c>
      <c r="E53" s="763">
        <f t="shared" si="30"/>
        <v>45564</v>
      </c>
      <c r="F53" s="763">
        <f t="shared" si="31"/>
        <v>45568</v>
      </c>
      <c r="G53" s="769"/>
      <c r="H53" s="763">
        <f t="shared" si="21"/>
        <v>45542</v>
      </c>
    </row>
    <row r="54" spans="1:8" s="196" customFormat="1" ht="20.100000000000001" hidden="1" customHeight="1" x14ac:dyDescent="0.2">
      <c r="A54" s="1078"/>
      <c r="B54" s="986" t="s">
        <v>3230</v>
      </c>
      <c r="C54" s="965" t="s">
        <v>3231</v>
      </c>
      <c r="D54" s="965">
        <v>45564</v>
      </c>
      <c r="E54" s="763">
        <f t="shared" si="30"/>
        <v>45571</v>
      </c>
      <c r="F54" s="763">
        <f t="shared" si="31"/>
        <v>45575</v>
      </c>
      <c r="G54" s="769"/>
      <c r="H54" s="763">
        <f t="shared" si="21"/>
        <v>45549</v>
      </c>
    </row>
    <row r="55" spans="1:8" s="196" customFormat="1" ht="20.100000000000001" hidden="1" customHeight="1" x14ac:dyDescent="0.2">
      <c r="A55" s="1078"/>
      <c r="B55" s="1083" t="s">
        <v>368</v>
      </c>
      <c r="C55" s="965" t="s">
        <v>3232</v>
      </c>
      <c r="D55" s="805">
        <v>45562</v>
      </c>
      <c r="E55" s="805">
        <f t="shared" ref="E55:E59" si="32">D55+7</f>
        <v>45569</v>
      </c>
      <c r="F55" s="805">
        <f t="shared" ref="F55:F59" si="33">D55+11</f>
        <v>45573</v>
      </c>
      <c r="G55" s="769"/>
      <c r="H55" s="763">
        <f t="shared" si="21"/>
        <v>45556</v>
      </c>
    </row>
    <row r="56" spans="1:8" s="196" customFormat="1" ht="20.100000000000001" hidden="1" customHeight="1" x14ac:dyDescent="0.2">
      <c r="A56" s="1078"/>
      <c r="B56" s="986" t="s">
        <v>2914</v>
      </c>
      <c r="C56" s="965" t="s">
        <v>3233</v>
      </c>
      <c r="D56" s="965">
        <v>45571</v>
      </c>
      <c r="E56" s="763">
        <f t="shared" si="32"/>
        <v>45578</v>
      </c>
      <c r="F56" s="763">
        <f t="shared" si="33"/>
        <v>45582</v>
      </c>
      <c r="G56" s="769"/>
      <c r="H56" s="763">
        <f t="shared" si="21"/>
        <v>45563</v>
      </c>
    </row>
    <row r="57" spans="1:8" s="196" customFormat="1" ht="20.100000000000001" hidden="1" customHeight="1" x14ac:dyDescent="0.2">
      <c r="A57" s="1078"/>
      <c r="B57" s="986" t="s">
        <v>2898</v>
      </c>
      <c r="C57" s="965" t="s">
        <v>3234</v>
      </c>
      <c r="D57" s="965">
        <v>45580</v>
      </c>
      <c r="E57" s="763">
        <f t="shared" si="32"/>
        <v>45587</v>
      </c>
      <c r="F57" s="763">
        <f t="shared" si="33"/>
        <v>45591</v>
      </c>
      <c r="G57" s="769"/>
      <c r="H57" s="763">
        <f t="shared" si="21"/>
        <v>45570</v>
      </c>
    </row>
    <row r="58" spans="1:8" s="196" customFormat="1" ht="20.100000000000001" hidden="1" customHeight="1" x14ac:dyDescent="0.2">
      <c r="A58" s="1078"/>
      <c r="B58" s="986" t="s">
        <v>3063</v>
      </c>
      <c r="C58" s="965" t="s">
        <v>3235</v>
      </c>
      <c r="D58" s="965">
        <v>45589</v>
      </c>
      <c r="E58" s="763">
        <f t="shared" si="32"/>
        <v>45596</v>
      </c>
      <c r="F58" s="763">
        <f t="shared" si="33"/>
        <v>45600</v>
      </c>
      <c r="G58" s="769"/>
      <c r="H58" s="763">
        <f t="shared" si="21"/>
        <v>45577</v>
      </c>
    </row>
    <row r="59" spans="1:8" s="196" customFormat="1" ht="20.100000000000001" hidden="1" customHeight="1" x14ac:dyDescent="0.2">
      <c r="A59" s="1078"/>
      <c r="B59" s="986" t="s">
        <v>3218</v>
      </c>
      <c r="C59" s="965" t="s">
        <v>3236</v>
      </c>
      <c r="D59" s="965">
        <v>45595</v>
      </c>
      <c r="E59" s="763">
        <f t="shared" si="32"/>
        <v>45602</v>
      </c>
      <c r="F59" s="763">
        <f t="shared" si="33"/>
        <v>45606</v>
      </c>
      <c r="G59" s="769"/>
      <c r="H59" s="763">
        <f t="shared" si="21"/>
        <v>45584</v>
      </c>
    </row>
    <row r="60" spans="1:8" s="196" customFormat="1" ht="20.100000000000001" hidden="1" customHeight="1" x14ac:dyDescent="0.2">
      <c r="A60" s="1078"/>
      <c r="B60" s="986" t="s">
        <v>3066</v>
      </c>
      <c r="C60" s="965" t="s">
        <v>3237</v>
      </c>
      <c r="D60" s="965">
        <v>45608</v>
      </c>
      <c r="E60" s="763">
        <f t="shared" ref="E60:E63" si="34">D60+7</f>
        <v>45615</v>
      </c>
      <c r="F60" s="886" t="s">
        <v>344</v>
      </c>
      <c r="G60" s="769"/>
      <c r="H60" s="763">
        <f t="shared" si="21"/>
        <v>45591</v>
      </c>
    </row>
    <row r="61" spans="1:8" s="196" customFormat="1" ht="20.100000000000001" hidden="1" customHeight="1" x14ac:dyDescent="0.2">
      <c r="A61" s="1078"/>
      <c r="B61" s="986" t="s">
        <v>3200</v>
      </c>
      <c r="C61" s="965" t="s">
        <v>3238</v>
      </c>
      <c r="D61" s="965">
        <v>45612</v>
      </c>
      <c r="E61" s="763">
        <f t="shared" si="34"/>
        <v>45619</v>
      </c>
      <c r="F61" s="763">
        <f t="shared" ref="F61:F63" si="35">D61+11</f>
        <v>45623</v>
      </c>
      <c r="G61" s="769"/>
      <c r="H61" s="763">
        <f t="shared" si="21"/>
        <v>45598</v>
      </c>
    </row>
    <row r="62" spans="1:8" s="196" customFormat="1" ht="20.100000000000001" hidden="1" customHeight="1" x14ac:dyDescent="0.2">
      <c r="A62" s="1078"/>
      <c r="B62" s="1083" t="s">
        <v>368</v>
      </c>
      <c r="C62" s="965" t="s">
        <v>3239</v>
      </c>
      <c r="D62" s="805">
        <v>45588</v>
      </c>
      <c r="E62" s="805">
        <f t="shared" si="34"/>
        <v>45595</v>
      </c>
      <c r="F62" s="805">
        <f t="shared" si="35"/>
        <v>45599</v>
      </c>
      <c r="G62" s="769"/>
      <c r="H62" s="763">
        <f t="shared" si="21"/>
        <v>45605</v>
      </c>
    </row>
    <row r="63" spans="1:8" s="196" customFormat="1" ht="20.100000000000001" hidden="1" customHeight="1" x14ac:dyDescent="0.2">
      <c r="A63" s="1078"/>
      <c r="B63" s="986" t="s">
        <v>3176</v>
      </c>
      <c r="C63" s="965" t="s">
        <v>3240</v>
      </c>
      <c r="D63" s="965">
        <v>45626</v>
      </c>
      <c r="E63" s="763">
        <f t="shared" si="34"/>
        <v>45633</v>
      </c>
      <c r="F63" s="763">
        <f t="shared" si="35"/>
        <v>45637</v>
      </c>
      <c r="G63" s="769"/>
      <c r="H63" s="763">
        <f t="shared" si="21"/>
        <v>45612</v>
      </c>
    </row>
    <row r="64" spans="1:8" s="196" customFormat="1" ht="20.100000000000001" hidden="1" customHeight="1" x14ac:dyDescent="0.2">
      <c r="A64" s="1078"/>
      <c r="B64" s="986" t="s">
        <v>3180</v>
      </c>
      <c r="C64" s="965" t="s">
        <v>3241</v>
      </c>
      <c r="D64" s="965">
        <v>45632</v>
      </c>
      <c r="E64" s="763">
        <f t="shared" ref="E64:E65" si="36">D64+7</f>
        <v>45639</v>
      </c>
      <c r="F64" s="763">
        <f t="shared" ref="F64:F65" si="37">D64+11</f>
        <v>45643</v>
      </c>
      <c r="G64" s="769"/>
      <c r="H64" s="763">
        <f t="shared" si="21"/>
        <v>45619</v>
      </c>
    </row>
    <row r="65" spans="1:8" s="196" customFormat="1" ht="20.100000000000001" hidden="1" customHeight="1" x14ac:dyDescent="0.2">
      <c r="A65" s="1078"/>
      <c r="B65" s="986" t="s">
        <v>3186</v>
      </c>
      <c r="C65" s="965" t="s">
        <v>3242</v>
      </c>
      <c r="D65" s="965">
        <v>45648</v>
      </c>
      <c r="E65" s="763">
        <f t="shared" si="36"/>
        <v>45655</v>
      </c>
      <c r="F65" s="763">
        <f t="shared" si="37"/>
        <v>45659</v>
      </c>
      <c r="G65" s="769"/>
      <c r="H65" s="763">
        <f t="shared" si="21"/>
        <v>45626</v>
      </c>
    </row>
    <row r="66" spans="1:8" s="196" customFormat="1" ht="20.100000000000001" hidden="1" customHeight="1" x14ac:dyDescent="0.2">
      <c r="A66" s="1078"/>
      <c r="B66" s="986" t="s">
        <v>3184</v>
      </c>
      <c r="C66" s="965" t="s">
        <v>3243</v>
      </c>
      <c r="D66" s="965">
        <v>45646</v>
      </c>
      <c r="E66" s="763">
        <f t="shared" ref="E66:E70" si="38">D66+7</f>
        <v>45653</v>
      </c>
      <c r="F66" s="763">
        <f t="shared" ref="F66:F70" si="39">D66+11</f>
        <v>45657</v>
      </c>
      <c r="G66" s="769"/>
      <c r="H66" s="763">
        <f t="shared" si="21"/>
        <v>45633</v>
      </c>
    </row>
    <row r="67" spans="1:8" s="196" customFormat="1" ht="20.100000000000001" hidden="1" customHeight="1" x14ac:dyDescent="0.2">
      <c r="A67" s="1078"/>
      <c r="B67" s="1083" t="s">
        <v>368</v>
      </c>
      <c r="C67" s="965" t="s">
        <v>3244</v>
      </c>
      <c r="D67" s="805">
        <v>45588</v>
      </c>
      <c r="E67" s="805">
        <f t="shared" si="38"/>
        <v>45595</v>
      </c>
      <c r="F67" s="805">
        <f t="shared" si="39"/>
        <v>45599</v>
      </c>
      <c r="G67" s="769"/>
      <c r="H67" s="763">
        <f t="shared" si="21"/>
        <v>45640</v>
      </c>
    </row>
    <row r="68" spans="1:8" s="196" customFormat="1" ht="20.100000000000001" hidden="1" customHeight="1" x14ac:dyDescent="0.2">
      <c r="A68" s="1078"/>
      <c r="B68" s="986" t="s">
        <v>3056</v>
      </c>
      <c r="C68" s="965" t="s">
        <v>3245</v>
      </c>
      <c r="D68" s="965">
        <v>45660</v>
      </c>
      <c r="E68" s="763">
        <f t="shared" si="38"/>
        <v>45667</v>
      </c>
      <c r="F68" s="763">
        <f t="shared" si="39"/>
        <v>45671</v>
      </c>
      <c r="G68" s="769"/>
      <c r="H68" s="763">
        <f t="shared" si="21"/>
        <v>45647</v>
      </c>
    </row>
    <row r="69" spans="1:8" s="196" customFormat="1" ht="20.100000000000001" hidden="1" customHeight="1" x14ac:dyDescent="0.2">
      <c r="A69" s="1078"/>
      <c r="B69" s="1083" t="s">
        <v>368</v>
      </c>
      <c r="C69" s="965" t="s">
        <v>3246</v>
      </c>
      <c r="D69" s="805">
        <v>45588</v>
      </c>
      <c r="E69" s="805">
        <f t="shared" ref="E69" si="40">D69+7</f>
        <v>45595</v>
      </c>
      <c r="F69" s="805">
        <f t="shared" ref="F69" si="41">D69+11</f>
        <v>45599</v>
      </c>
      <c r="G69" s="769"/>
      <c r="H69" s="763">
        <f t="shared" si="21"/>
        <v>45654</v>
      </c>
    </row>
    <row r="70" spans="1:8" s="196" customFormat="1" ht="20.100000000000001" hidden="1" customHeight="1" x14ac:dyDescent="0.2">
      <c r="A70" s="1078"/>
      <c r="B70" s="986" t="s">
        <v>3190</v>
      </c>
      <c r="C70" s="965" t="s">
        <v>3247</v>
      </c>
      <c r="D70" s="965">
        <v>45667</v>
      </c>
      <c r="E70" s="763">
        <f t="shared" si="38"/>
        <v>45674</v>
      </c>
      <c r="F70" s="763">
        <f t="shared" si="39"/>
        <v>45678</v>
      </c>
      <c r="G70" s="769"/>
      <c r="H70" s="763">
        <v>45668</v>
      </c>
    </row>
    <row r="71" spans="1:8" s="196" customFormat="1" ht="20.100000000000001" hidden="1" customHeight="1" x14ac:dyDescent="0.2">
      <c r="A71" s="1078"/>
      <c r="B71" s="986" t="s">
        <v>3193</v>
      </c>
      <c r="C71" s="965" t="s">
        <v>3248</v>
      </c>
      <c r="D71" s="965">
        <v>45679</v>
      </c>
      <c r="E71" s="763">
        <f t="shared" ref="E71:E72" si="42">D71+7</f>
        <v>45686</v>
      </c>
      <c r="F71" s="763">
        <f t="shared" ref="F71:F72" si="43">D71+11</f>
        <v>45690</v>
      </c>
      <c r="G71" s="769"/>
      <c r="H71" s="763">
        <f t="shared" si="21"/>
        <v>45675</v>
      </c>
    </row>
    <row r="72" spans="1:8" s="196" customFormat="1" ht="20.100000000000001" hidden="1" customHeight="1" x14ac:dyDescent="0.2">
      <c r="A72" s="1078"/>
      <c r="B72" s="986" t="s">
        <v>3230</v>
      </c>
      <c r="C72" s="965" t="s">
        <v>3249</v>
      </c>
      <c r="D72" s="965">
        <v>45688</v>
      </c>
      <c r="E72" s="763">
        <f t="shared" si="42"/>
        <v>45695</v>
      </c>
      <c r="F72" s="763">
        <f t="shared" si="43"/>
        <v>45699</v>
      </c>
      <c r="G72" s="769"/>
      <c r="H72" s="763">
        <f t="shared" si="21"/>
        <v>45682</v>
      </c>
    </row>
    <row r="73" spans="1:8" s="196" customFormat="1" ht="20.100000000000001" hidden="1" customHeight="1" x14ac:dyDescent="0.2">
      <c r="A73" s="1078"/>
      <c r="B73" s="986" t="s">
        <v>2914</v>
      </c>
      <c r="C73" s="965" t="s">
        <v>3250</v>
      </c>
      <c r="D73" s="965">
        <v>45693</v>
      </c>
      <c r="E73" s="763">
        <f t="shared" ref="E73:E76" si="44">D73+7</f>
        <v>45700</v>
      </c>
      <c r="F73" s="763">
        <f t="shared" ref="F73:F76" si="45">D73+11</f>
        <v>45704</v>
      </c>
      <c r="G73" s="769"/>
      <c r="H73" s="763">
        <f t="shared" si="21"/>
        <v>45689</v>
      </c>
    </row>
    <row r="74" spans="1:8" s="196" customFormat="1" ht="20.100000000000001" hidden="1" customHeight="1" x14ac:dyDescent="0.2">
      <c r="A74" s="1078"/>
      <c r="B74" s="986" t="s">
        <v>2898</v>
      </c>
      <c r="C74" s="965" t="s">
        <v>3251</v>
      </c>
      <c r="D74" s="965">
        <v>45701</v>
      </c>
      <c r="E74" s="763">
        <f t="shared" si="44"/>
        <v>45708</v>
      </c>
      <c r="F74" s="763">
        <f t="shared" si="45"/>
        <v>45712</v>
      </c>
      <c r="G74" s="769"/>
      <c r="H74" s="763">
        <f t="shared" si="21"/>
        <v>45696</v>
      </c>
    </row>
    <row r="75" spans="1:8" s="196" customFormat="1" ht="20.100000000000001" customHeight="1" x14ac:dyDescent="0.2">
      <c r="A75" s="1078"/>
      <c r="B75" s="986" t="s">
        <v>3063</v>
      </c>
      <c r="C75" s="965" t="s">
        <v>3252</v>
      </c>
      <c r="D75" s="965">
        <v>45713</v>
      </c>
      <c r="E75" s="763">
        <f t="shared" si="44"/>
        <v>45720</v>
      </c>
      <c r="F75" s="763">
        <f t="shared" si="45"/>
        <v>45724</v>
      </c>
      <c r="G75" s="769"/>
      <c r="H75" s="763">
        <f t="shared" si="21"/>
        <v>45703</v>
      </c>
    </row>
    <row r="76" spans="1:8" s="196" customFormat="1" ht="20.100000000000001" customHeight="1" x14ac:dyDescent="0.2">
      <c r="A76" s="1078"/>
      <c r="B76" s="986" t="s">
        <v>3218</v>
      </c>
      <c r="C76" s="965" t="s">
        <v>3253</v>
      </c>
      <c r="D76" s="965">
        <v>45713</v>
      </c>
      <c r="E76" s="763">
        <f t="shared" si="44"/>
        <v>45720</v>
      </c>
      <c r="F76" s="763">
        <f t="shared" si="45"/>
        <v>45724</v>
      </c>
      <c r="G76" s="769"/>
      <c r="H76" s="763">
        <f t="shared" si="21"/>
        <v>45710</v>
      </c>
    </row>
    <row r="77" spans="1:8" s="196" customFormat="1" ht="20.100000000000001" customHeight="1" x14ac:dyDescent="0.2">
      <c r="A77" s="1078"/>
      <c r="B77" s="986" t="s">
        <v>3188</v>
      </c>
      <c r="C77" s="965" t="s">
        <v>3254</v>
      </c>
      <c r="D77" s="965">
        <v>45349</v>
      </c>
      <c r="E77" s="763">
        <f t="shared" ref="E77" si="46">D77+7</f>
        <v>45356</v>
      </c>
      <c r="F77" s="763">
        <f t="shared" ref="F77" si="47">D77+11</f>
        <v>45360</v>
      </c>
      <c r="G77" s="769"/>
      <c r="H77" s="763">
        <f t="shared" si="21"/>
        <v>45717</v>
      </c>
    </row>
    <row r="78" spans="1:8" s="196" customFormat="1" ht="20.100000000000001" customHeight="1" x14ac:dyDescent="0.2">
      <c r="A78" s="1078"/>
      <c r="B78" s="986" t="s">
        <v>3200</v>
      </c>
      <c r="C78" s="965" t="s">
        <v>4268</v>
      </c>
      <c r="D78" s="965">
        <v>45722</v>
      </c>
      <c r="E78" s="763">
        <f t="shared" ref="E78:E80" si="48">D78+7</f>
        <v>45729</v>
      </c>
      <c r="F78" s="763">
        <f t="shared" ref="F78:F80" si="49">D78+11</f>
        <v>45733</v>
      </c>
      <c r="G78" s="769"/>
      <c r="H78" s="763">
        <f t="shared" si="21"/>
        <v>45724</v>
      </c>
    </row>
    <row r="79" spans="1:8" s="196" customFormat="1" ht="20.100000000000001" customHeight="1" x14ac:dyDescent="0.2">
      <c r="A79" s="1078"/>
      <c r="B79" s="986" t="s">
        <v>3182</v>
      </c>
      <c r="C79" s="965" t="s">
        <v>4283</v>
      </c>
      <c r="D79" s="965">
        <v>45729</v>
      </c>
      <c r="E79" s="763">
        <f t="shared" si="48"/>
        <v>45736</v>
      </c>
      <c r="F79" s="763">
        <f t="shared" si="49"/>
        <v>45740</v>
      </c>
      <c r="G79" s="769"/>
      <c r="H79" s="763">
        <f t="shared" si="21"/>
        <v>45731</v>
      </c>
    </row>
    <row r="80" spans="1:8" s="196" customFormat="1" ht="20.100000000000001" customHeight="1" x14ac:dyDescent="0.2">
      <c r="A80" s="1078"/>
      <c r="B80" s="986" t="s">
        <v>3176</v>
      </c>
      <c r="C80" s="965" t="s">
        <v>4284</v>
      </c>
      <c r="D80" s="965">
        <v>45736</v>
      </c>
      <c r="E80" s="763">
        <f t="shared" si="48"/>
        <v>45743</v>
      </c>
      <c r="F80" s="763">
        <f t="shared" si="49"/>
        <v>45747</v>
      </c>
      <c r="G80" s="769"/>
      <c r="H80" s="763">
        <f t="shared" si="21"/>
        <v>45738</v>
      </c>
    </row>
    <row r="81" spans="1:8" s="196" customFormat="1" ht="20.100000000000001" customHeight="1" x14ac:dyDescent="0.2">
      <c r="A81" s="1078"/>
      <c r="B81" s="986" t="s">
        <v>3180</v>
      </c>
      <c r="C81" s="965" t="s">
        <v>4285</v>
      </c>
      <c r="D81" s="965">
        <v>45743</v>
      </c>
      <c r="E81" s="763">
        <f t="shared" ref="E81:E84" si="50">D81+7</f>
        <v>45750</v>
      </c>
      <c r="F81" s="763">
        <f t="shared" ref="F81:F84" si="51">D81+11</f>
        <v>45754</v>
      </c>
      <c r="G81" s="769"/>
      <c r="H81" s="763">
        <f t="shared" si="21"/>
        <v>45745</v>
      </c>
    </row>
    <row r="82" spans="1:8" s="196" customFormat="1" ht="20.100000000000001" customHeight="1" x14ac:dyDescent="0.2">
      <c r="A82" s="1078"/>
      <c r="B82" s="986" t="s">
        <v>3184</v>
      </c>
      <c r="C82" s="965" t="s">
        <v>4432</v>
      </c>
      <c r="D82" s="965">
        <v>45750</v>
      </c>
      <c r="E82" s="763">
        <f t="shared" si="50"/>
        <v>45757</v>
      </c>
      <c r="F82" s="763">
        <f t="shared" si="51"/>
        <v>45761</v>
      </c>
      <c r="G82" s="769"/>
      <c r="H82" s="763">
        <f t="shared" si="21"/>
        <v>45752</v>
      </c>
    </row>
    <row r="83" spans="1:8" s="196" customFormat="1" ht="20.100000000000001" customHeight="1" x14ac:dyDescent="0.2">
      <c r="A83" s="1078"/>
      <c r="B83" s="986" t="s">
        <v>3186</v>
      </c>
      <c r="C83" s="965" t="s">
        <v>4433</v>
      </c>
      <c r="D83" s="965">
        <v>45757</v>
      </c>
      <c r="E83" s="763">
        <f t="shared" si="50"/>
        <v>45764</v>
      </c>
      <c r="F83" s="763">
        <f t="shared" si="51"/>
        <v>45768</v>
      </c>
      <c r="G83" s="769"/>
      <c r="H83" s="763">
        <f t="shared" si="21"/>
        <v>45759</v>
      </c>
    </row>
    <row r="84" spans="1:8" s="196" customFormat="1" ht="20.100000000000001" customHeight="1" x14ac:dyDescent="0.2">
      <c r="A84" s="1078"/>
      <c r="B84" s="986" t="s">
        <v>3056</v>
      </c>
      <c r="C84" s="965" t="s">
        <v>4434</v>
      </c>
      <c r="D84" s="965">
        <v>45764</v>
      </c>
      <c r="E84" s="763">
        <f t="shared" si="50"/>
        <v>45771</v>
      </c>
      <c r="F84" s="763">
        <f t="shared" si="51"/>
        <v>45775</v>
      </c>
      <c r="G84" s="769"/>
      <c r="H84" s="763">
        <f t="shared" si="21"/>
        <v>45766</v>
      </c>
    </row>
    <row r="85" spans="1:8" s="196" customFormat="1" ht="20.100000000000001" customHeight="1" x14ac:dyDescent="0.2">
      <c r="A85" s="1078"/>
      <c r="B85" s="1083" t="s">
        <v>368</v>
      </c>
      <c r="C85" s="965" t="s">
        <v>4435</v>
      </c>
      <c r="D85" s="805"/>
      <c r="E85" s="805"/>
      <c r="F85" s="805"/>
      <c r="G85" s="769"/>
      <c r="H85" s="763">
        <f t="shared" si="21"/>
        <v>45773</v>
      </c>
    </row>
    <row r="86" spans="1:8" s="159" customFormat="1" ht="17.25" customHeight="1" x14ac:dyDescent="0.2">
      <c r="A86" s="350"/>
      <c r="B86" s="681" t="s">
        <v>1304</v>
      </c>
      <c r="C86" s="682"/>
      <c r="D86" s="682"/>
      <c r="E86" s="682"/>
      <c r="F86" s="682"/>
      <c r="G86" s="682"/>
      <c r="H86" s="145"/>
    </row>
    <row r="87" spans="1:8" s="159" customFormat="1" ht="17.25" customHeight="1" x14ac:dyDescent="0.2">
      <c r="A87" s="337"/>
      <c r="B87" s="681"/>
      <c r="C87" s="682"/>
      <c r="D87" s="682"/>
      <c r="E87" s="682"/>
      <c r="F87" s="682"/>
      <c r="G87" s="682"/>
      <c r="H87" s="145"/>
    </row>
    <row r="88" spans="1:8" s="159" customFormat="1" ht="17.25" customHeight="1" x14ac:dyDescent="0.2">
      <c r="A88" s="338"/>
      <c r="B88" s="681"/>
      <c r="C88" s="682"/>
      <c r="D88" s="682"/>
      <c r="E88" s="682" t="s">
        <v>1985</v>
      </c>
      <c r="F88" s="681"/>
      <c r="G88" s="681"/>
      <c r="H88" s="195"/>
    </row>
    <row r="89" spans="1:8" s="159" customFormat="1" ht="17.25" customHeight="1" thickBot="1" x14ac:dyDescent="0.25">
      <c r="A89" s="338"/>
      <c r="B89" s="683"/>
      <c r="C89" s="681"/>
      <c r="D89" s="681"/>
      <c r="E89" s="681"/>
      <c r="F89" s="681"/>
      <c r="G89" s="681"/>
      <c r="H89" s="197"/>
    </row>
    <row r="90" spans="1:8" s="147" customFormat="1" ht="18.75" customHeight="1" x14ac:dyDescent="0.2">
      <c r="A90" s="869"/>
      <c r="B90" s="776"/>
      <c r="C90" s="777"/>
      <c r="D90" s="778"/>
      <c r="E90" s="779"/>
      <c r="F90" s="780"/>
      <c r="G90" s="781"/>
      <c r="H90" s="782"/>
    </row>
    <row r="91" spans="1:8" s="147" customFormat="1" ht="18.75" customHeight="1" x14ac:dyDescent="0.2">
      <c r="A91" s="869"/>
      <c r="B91" s="783" t="s">
        <v>447</v>
      </c>
      <c r="C91" s="145"/>
      <c r="D91" s="147" t="s">
        <v>448</v>
      </c>
      <c r="G91" s="147" t="s">
        <v>449</v>
      </c>
      <c r="H91" s="784"/>
    </row>
    <row r="92" spans="1:8" s="147" customFormat="1" ht="18.75" customHeight="1" x14ac:dyDescent="0.2">
      <c r="A92" s="869"/>
      <c r="B92" s="785" t="s">
        <v>450</v>
      </c>
      <c r="C92" s="786" t="s">
        <v>451</v>
      </c>
      <c r="D92" s="133" t="s">
        <v>452</v>
      </c>
      <c r="F92" s="786" t="s">
        <v>453</v>
      </c>
      <c r="G92" s="145" t="s">
        <v>454</v>
      </c>
      <c r="H92" s="787" t="s">
        <v>455</v>
      </c>
    </row>
    <row r="93" spans="1:8" s="147" customFormat="1" ht="18.75" customHeight="1" x14ac:dyDescent="0.2">
      <c r="A93" s="869"/>
      <c r="B93" s="785" t="s">
        <v>456</v>
      </c>
      <c r="C93" s="786" t="s">
        <v>457</v>
      </c>
      <c r="D93" s="133" t="s">
        <v>458</v>
      </c>
      <c r="E93" s="148" t="s">
        <v>459</v>
      </c>
      <c r="F93" s="790" t="s">
        <v>460</v>
      </c>
      <c r="G93" s="145" t="s">
        <v>461</v>
      </c>
      <c r="H93" s="787" t="s">
        <v>462</v>
      </c>
    </row>
    <row r="94" spans="1:8" s="147" customFormat="1" ht="18.75" customHeight="1" x14ac:dyDescent="0.2">
      <c r="A94" s="869"/>
      <c r="B94" s="788" t="s">
        <v>463</v>
      </c>
      <c r="C94" s="789" t="s">
        <v>464</v>
      </c>
      <c r="D94" s="133" t="s">
        <v>465</v>
      </c>
      <c r="E94" s="148" t="s">
        <v>466</v>
      </c>
      <c r="F94" s="790" t="s">
        <v>467</v>
      </c>
      <c r="G94" s="591" t="s">
        <v>468</v>
      </c>
      <c r="H94" s="791" t="s">
        <v>469</v>
      </c>
    </row>
    <row r="95" spans="1:8" s="147" customFormat="1" ht="18.75" customHeight="1" x14ac:dyDescent="0.2">
      <c r="B95" s="788" t="s">
        <v>470</v>
      </c>
      <c r="C95" s="789" t="s">
        <v>471</v>
      </c>
      <c r="D95" s="133" t="s">
        <v>472</v>
      </c>
      <c r="E95" s="148" t="s">
        <v>473</v>
      </c>
      <c r="F95" s="790" t="s">
        <v>474</v>
      </c>
      <c r="G95" s="591" t="s">
        <v>475</v>
      </c>
      <c r="H95" s="791" t="s">
        <v>476</v>
      </c>
    </row>
    <row r="96" spans="1:8" s="147" customFormat="1" ht="18.75" customHeight="1" x14ac:dyDescent="0.2">
      <c r="B96" s="788" t="s">
        <v>477</v>
      </c>
      <c r="C96" s="789" t="s">
        <v>478</v>
      </c>
      <c r="D96" s="133" t="s">
        <v>479</v>
      </c>
      <c r="E96" s="148" t="s">
        <v>480</v>
      </c>
      <c r="F96" s="790" t="s">
        <v>481</v>
      </c>
      <c r="G96" s="591" t="s">
        <v>482</v>
      </c>
      <c r="H96" s="791" t="s">
        <v>483</v>
      </c>
    </row>
    <row r="97" spans="2:8" s="147" customFormat="1" ht="18.75" customHeight="1" x14ac:dyDescent="0.2">
      <c r="B97" s="788" t="s">
        <v>484</v>
      </c>
      <c r="C97" s="789" t="s">
        <v>485</v>
      </c>
      <c r="D97" s="133" t="s">
        <v>486</v>
      </c>
      <c r="E97" s="148" t="s">
        <v>487</v>
      </c>
      <c r="F97" s="790" t="s">
        <v>488</v>
      </c>
      <c r="G97" s="591" t="s">
        <v>489</v>
      </c>
      <c r="H97" s="791" t="s">
        <v>490</v>
      </c>
    </row>
    <row r="98" spans="2:8" s="147" customFormat="1" ht="18.75" customHeight="1" x14ac:dyDescent="0.2">
      <c r="B98" s="788" t="s">
        <v>491</v>
      </c>
      <c r="C98" s="789" t="s">
        <v>492</v>
      </c>
      <c r="D98" s="133" t="s">
        <v>493</v>
      </c>
      <c r="E98" s="148" t="s">
        <v>494</v>
      </c>
      <c r="F98" s="744" t="s">
        <v>495</v>
      </c>
      <c r="G98" s="591" t="s">
        <v>496</v>
      </c>
      <c r="H98" s="792" t="s">
        <v>497</v>
      </c>
    </row>
    <row r="99" spans="2:8" s="147" customFormat="1" ht="18.75" customHeight="1" x14ac:dyDescent="0.2">
      <c r="B99" s="788" t="s">
        <v>498</v>
      </c>
      <c r="C99" s="789" t="s">
        <v>499</v>
      </c>
      <c r="D99" s="133"/>
      <c r="E99" s="145"/>
      <c r="F99" s="591"/>
      <c r="H99" s="793"/>
    </row>
    <row r="100" spans="2:8" ht="17.25" customHeight="1" thickBot="1" x14ac:dyDescent="0.25">
      <c r="B100" s="794"/>
      <c r="C100" s="795"/>
      <c r="D100" s="795"/>
      <c r="E100" s="796"/>
      <c r="F100" s="796"/>
      <c r="G100" s="796"/>
      <c r="H100" s="797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92" r:id="rId14" xr:uid="{6F1BEAB0-D109-4F30-8316-6DFDAAC9422C}"/>
    <hyperlink ref="C92" r:id="rId15" xr:uid="{1056AA94-8D0B-45E5-8F3F-FBB9D41AC220}"/>
    <hyperlink ref="H97" r:id="rId16" xr:uid="{1BAE1563-36FA-4199-A7FD-BE12C1E2CE7E}"/>
    <hyperlink ref="H96" r:id="rId17" xr:uid="{D2F4DBD6-18A6-4165-9706-BA8C096FAB73}"/>
    <hyperlink ref="C96" r:id="rId18" xr:uid="{A2E56154-5A74-45CF-BD28-E27D2EA0561D}"/>
    <hyperlink ref="C97" r:id="rId19" xr:uid="{10B60004-E726-4CF6-86A3-4150AB869C56}"/>
    <hyperlink ref="C94" r:id="rId20" xr:uid="{53B0B87E-FFB4-4D98-80B9-8A9EAA2D8569}"/>
    <hyperlink ref="C93" r:id="rId21" xr:uid="{D062E6DC-BF2B-484D-B234-DF7D891D377E}"/>
    <hyperlink ref="C99" r:id="rId22" xr:uid="{54C63954-EAA2-4DCA-BA72-6FFF057797D3}"/>
    <hyperlink ref="H95" r:id="rId23" xr:uid="{2A9DABD8-37B7-422B-BE3C-0F117594831C}"/>
    <hyperlink ref="H98" r:id="rId24" xr:uid="{C090AC09-4448-41AC-AC53-24C8AD250EE0}"/>
    <hyperlink ref="C95" r:id="rId25" xr:uid="{63420CA1-B852-41F6-A9DC-393B55DEA3B5}"/>
    <hyperlink ref="F92" r:id="rId26" xr:uid="{27961A9E-A05C-4770-9ADD-0E95033DCC1C}"/>
    <hyperlink ref="F97" r:id="rId27" xr:uid="{FE66775B-D0DB-48C2-82DA-AD740E7D666A}"/>
    <hyperlink ref="F93" r:id="rId28" xr:uid="{6E3A786B-D65D-4342-B766-F5C277D6A6B0}"/>
    <hyperlink ref="F94" r:id="rId29" xr:uid="{EF5DECAE-C8D2-42F3-8042-8060BC778CCF}"/>
    <hyperlink ref="F95" r:id="rId30" xr:uid="{3913BB8D-3A24-4F37-B065-71F7C4477526}"/>
    <hyperlink ref="F96" r:id="rId31" xr:uid="{92E4165A-5A15-447B-A841-5EC77BAD7B78}"/>
    <hyperlink ref="H93" r:id="rId32" xr:uid="{33227E9B-2FAA-4F74-8881-6C292B2BFC46}"/>
    <hyperlink ref="H94" r:id="rId33" xr:uid="{B5DC0974-34C2-466A-B87B-7B8EEABA7DCE}"/>
    <hyperlink ref="F98" r:id="rId34" xr:uid="{4FA04BEC-3DBB-46E8-84A2-376018BB57CA}"/>
  </hyperlinks>
  <pageMargins left="0.7" right="0.7" top="0.75" bottom="0.75" header="0.3" footer="0.3"/>
  <pageSetup paperSize="9" scale="65" orientation="landscape" r:id="rId35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84"/>
  <sheetViews>
    <sheetView showGridLines="0" topLeftCell="A4" zoomScale="115" zoomScaleNormal="115" zoomScaleSheetLayoutView="80" workbookViewId="0"/>
  </sheetViews>
  <sheetFormatPr defaultColWidth="9.140625" defaultRowHeight="13.5" x14ac:dyDescent="0.2"/>
  <cols>
    <col min="1" max="1" width="17.85546875" style="1049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 x14ac:dyDescent="0.25"/>
    <row r="2" spans="1:11" ht="20.100000000000001" customHeight="1" thickBot="1" x14ac:dyDescent="0.25">
      <c r="B2" s="1129" t="s">
        <v>116</v>
      </c>
      <c r="C2" s="1129"/>
      <c r="D2" s="1129"/>
      <c r="E2" s="1129"/>
      <c r="F2" s="1129"/>
      <c r="H2" s="990" t="s">
        <v>304</v>
      </c>
    </row>
    <row r="3" spans="1:11" ht="15.75" customHeight="1" thickBot="1" x14ac:dyDescent="0.25"/>
    <row r="4" spans="1:11" ht="30" customHeight="1" thickBot="1" x14ac:dyDescent="0.25">
      <c r="B4" s="1130" t="s">
        <v>4307</v>
      </c>
      <c r="C4" s="1131"/>
      <c r="D4" s="1131"/>
      <c r="E4" s="1131"/>
      <c r="F4" s="1132"/>
    </row>
    <row r="5" spans="1:11" ht="20.100000000000001" customHeight="1" x14ac:dyDescent="0.2">
      <c r="B5" s="1133"/>
      <c r="C5" s="1133"/>
      <c r="D5" s="1133"/>
      <c r="E5" s="1133"/>
      <c r="F5" s="1133"/>
    </row>
    <row r="6" spans="1:11" ht="20.100000000000001" hidden="1" customHeight="1" x14ac:dyDescent="0.2">
      <c r="B6" s="1134" t="s">
        <v>305</v>
      </c>
      <c r="C6" s="1134"/>
      <c r="D6" s="1134"/>
      <c r="E6" s="1134"/>
      <c r="F6" s="1134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4"/>
      <c r="B8" s="1135" t="s">
        <v>4343</v>
      </c>
      <c r="C8" s="1136"/>
      <c r="D8" s="1137" t="s">
        <v>306</v>
      </c>
      <c r="E8" s="953" t="s">
        <v>308</v>
      </c>
      <c r="F8" s="331"/>
      <c r="G8" s="889"/>
      <c r="H8" s="1"/>
      <c r="K8" s="149"/>
    </row>
    <row r="9" spans="1:11" ht="20.100000000000001" hidden="1" customHeight="1" x14ac:dyDescent="0.2">
      <c r="A9" s="824"/>
      <c r="B9" s="953" t="s">
        <v>310</v>
      </c>
      <c r="C9" s="953" t="s">
        <v>311</v>
      </c>
      <c r="D9" s="1138"/>
      <c r="E9" s="949" t="s">
        <v>159</v>
      </c>
      <c r="F9" s="331"/>
      <c r="G9" s="952" t="s">
        <v>312</v>
      </c>
      <c r="H9" s="952" t="s">
        <v>313</v>
      </c>
      <c r="K9" s="149"/>
    </row>
    <row r="10" spans="1:11" ht="15.75" hidden="1" customHeight="1" x14ac:dyDescent="0.2">
      <c r="A10" s="824"/>
      <c r="B10" s="815" t="s">
        <v>314</v>
      </c>
      <c r="C10" s="822" t="s">
        <v>315</v>
      </c>
      <c r="D10" s="763">
        <v>45309</v>
      </c>
      <c r="E10" s="763">
        <f t="shared" ref="E10:E27" si="0">D10+3</f>
        <v>45312</v>
      </c>
      <c r="F10" s="331"/>
      <c r="G10" s="763">
        <v>45305</v>
      </c>
      <c r="H10" s="155"/>
      <c r="K10" s="149"/>
    </row>
    <row r="11" spans="1:11" ht="15.75" hidden="1" customHeight="1" x14ac:dyDescent="0.2">
      <c r="A11" s="824"/>
      <c r="B11" s="815" t="s">
        <v>316</v>
      </c>
      <c r="C11" s="822" t="s">
        <v>317</v>
      </c>
      <c r="D11" s="763">
        <v>45313</v>
      </c>
      <c r="E11" s="763">
        <f t="shared" si="0"/>
        <v>45316</v>
      </c>
      <c r="F11" s="331"/>
      <c r="G11" s="763">
        <f t="shared" ref="G11:G63" si="1">G10+7</f>
        <v>45312</v>
      </c>
      <c r="H11" s="155"/>
      <c r="K11" s="149"/>
    </row>
    <row r="12" spans="1:11" ht="15.75" hidden="1" customHeight="1" x14ac:dyDescent="0.2">
      <c r="A12" s="824"/>
      <c r="B12" s="815" t="s">
        <v>318</v>
      </c>
      <c r="C12" s="822" t="s">
        <v>319</v>
      </c>
      <c r="D12" s="763">
        <v>45318</v>
      </c>
      <c r="E12" s="763">
        <f t="shared" si="0"/>
        <v>45321</v>
      </c>
      <c r="F12" s="331"/>
      <c r="G12" s="763">
        <f t="shared" si="1"/>
        <v>45319</v>
      </c>
      <c r="H12" s="155"/>
      <c r="K12" s="149"/>
    </row>
    <row r="13" spans="1:11" ht="17.25" hidden="1" customHeight="1" x14ac:dyDescent="0.2">
      <c r="A13" s="824"/>
      <c r="B13" s="815" t="s">
        <v>320</v>
      </c>
      <c r="C13" s="822" t="s">
        <v>321</v>
      </c>
      <c r="D13" s="763">
        <v>45327</v>
      </c>
      <c r="E13" s="763">
        <f t="shared" si="0"/>
        <v>45330</v>
      </c>
      <c r="F13" s="331"/>
      <c r="G13" s="763">
        <v>45326</v>
      </c>
      <c r="H13" s="155"/>
      <c r="K13" s="149"/>
    </row>
    <row r="14" spans="1:11" ht="17.25" hidden="1" customHeight="1" x14ac:dyDescent="0.2">
      <c r="A14" s="824"/>
      <c r="B14" s="815" t="s">
        <v>322</v>
      </c>
      <c r="C14" s="822" t="s">
        <v>323</v>
      </c>
      <c r="D14" s="763">
        <v>45334</v>
      </c>
      <c r="E14" s="763">
        <f t="shared" si="0"/>
        <v>45337</v>
      </c>
      <c r="F14" s="331"/>
      <c r="G14" s="763">
        <f t="shared" si="1"/>
        <v>45333</v>
      </c>
      <c r="H14" s="155"/>
      <c r="K14" s="149"/>
    </row>
    <row r="15" spans="1:11" ht="17.25" hidden="1" customHeight="1" x14ac:dyDescent="0.2">
      <c r="A15" s="824" t="s">
        <v>324</v>
      </c>
      <c r="B15" s="815" t="s">
        <v>325</v>
      </c>
      <c r="C15" s="822" t="s">
        <v>326</v>
      </c>
      <c r="D15" s="763">
        <v>45339</v>
      </c>
      <c r="E15" s="763">
        <f t="shared" si="0"/>
        <v>45342</v>
      </c>
      <c r="F15" s="331"/>
      <c r="G15" s="763">
        <f t="shared" si="1"/>
        <v>45340</v>
      </c>
      <c r="H15" s="155"/>
      <c r="K15" s="149"/>
    </row>
    <row r="16" spans="1:11" ht="17.25" hidden="1" customHeight="1" x14ac:dyDescent="0.2">
      <c r="A16" s="824" t="s">
        <v>327</v>
      </c>
      <c r="B16" s="815" t="s">
        <v>328</v>
      </c>
      <c r="C16" s="822" t="s">
        <v>329</v>
      </c>
      <c r="D16" s="763">
        <v>45346</v>
      </c>
      <c r="E16" s="763">
        <f t="shared" si="0"/>
        <v>45349</v>
      </c>
      <c r="F16" s="331"/>
      <c r="G16" s="763">
        <f t="shared" si="1"/>
        <v>45347</v>
      </c>
      <c r="H16" s="155"/>
      <c r="K16" s="149"/>
    </row>
    <row r="17" spans="1:11" ht="17.25" hidden="1" customHeight="1" x14ac:dyDescent="0.2">
      <c r="A17" s="824"/>
      <c r="B17" s="815" t="s">
        <v>316</v>
      </c>
      <c r="C17" s="822" t="s">
        <v>330</v>
      </c>
      <c r="D17" s="763">
        <v>45354</v>
      </c>
      <c r="E17" s="763">
        <f t="shared" si="0"/>
        <v>45357</v>
      </c>
      <c r="F17" s="331"/>
      <c r="G17" s="763">
        <f t="shared" si="1"/>
        <v>45354</v>
      </c>
      <c r="H17" s="155"/>
      <c r="K17" s="149"/>
    </row>
    <row r="18" spans="1:11" ht="17.25" hidden="1" customHeight="1" x14ac:dyDescent="0.2">
      <c r="A18" s="824"/>
      <c r="B18" s="815" t="s">
        <v>318</v>
      </c>
      <c r="C18" s="822" t="s">
        <v>331</v>
      </c>
      <c r="D18" s="763">
        <v>45361</v>
      </c>
      <c r="E18" s="763">
        <f t="shared" si="0"/>
        <v>45364</v>
      </c>
      <c r="F18" s="331"/>
      <c r="G18" s="763">
        <f t="shared" si="1"/>
        <v>45361</v>
      </c>
      <c r="H18" s="155"/>
      <c r="K18" s="149"/>
    </row>
    <row r="19" spans="1:11" ht="17.25" hidden="1" customHeight="1" x14ac:dyDescent="0.2">
      <c r="A19" s="824"/>
      <c r="B19" s="911" t="s">
        <v>320</v>
      </c>
      <c r="C19" s="910" t="s">
        <v>332</v>
      </c>
      <c r="D19" s="763">
        <v>45369</v>
      </c>
      <c r="E19" s="763">
        <f t="shared" si="0"/>
        <v>45372</v>
      </c>
      <c r="F19" s="331"/>
      <c r="G19" s="763">
        <f t="shared" si="1"/>
        <v>45368</v>
      </c>
      <c r="H19" s="155"/>
      <c r="K19" s="149"/>
    </row>
    <row r="20" spans="1:11" ht="17.25" hidden="1" customHeight="1" x14ac:dyDescent="0.2">
      <c r="A20" s="824"/>
      <c r="B20" s="911" t="s">
        <v>322</v>
      </c>
      <c r="C20" s="910" t="s">
        <v>333</v>
      </c>
      <c r="D20" s="763">
        <v>45377</v>
      </c>
      <c r="E20" s="763">
        <f t="shared" si="0"/>
        <v>45380</v>
      </c>
      <c r="F20" s="331"/>
      <c r="G20" s="763">
        <f t="shared" si="1"/>
        <v>45375</v>
      </c>
      <c r="H20" s="155"/>
      <c r="K20" s="149"/>
    </row>
    <row r="21" spans="1:11" ht="17.25" hidden="1" customHeight="1" x14ac:dyDescent="0.2">
      <c r="A21" s="824"/>
      <c r="B21" s="911" t="s">
        <v>334</v>
      </c>
      <c r="C21" s="910" t="s">
        <v>335</v>
      </c>
      <c r="D21" s="763">
        <v>45382</v>
      </c>
      <c r="E21" s="763">
        <f t="shared" si="0"/>
        <v>45385</v>
      </c>
      <c r="F21" s="331"/>
      <c r="G21" s="763">
        <f t="shared" si="1"/>
        <v>45382</v>
      </c>
      <c r="H21" s="155"/>
      <c r="K21" s="149"/>
    </row>
    <row r="22" spans="1:11" ht="17.25" hidden="1" customHeight="1" x14ac:dyDescent="0.2">
      <c r="A22" s="824"/>
      <c r="B22" s="972" t="s">
        <v>328</v>
      </c>
      <c r="C22" s="965" t="s">
        <v>336</v>
      </c>
      <c r="D22" s="965">
        <v>45390</v>
      </c>
      <c r="E22" s="763">
        <f t="shared" si="0"/>
        <v>45393</v>
      </c>
      <c r="F22" s="331"/>
      <c r="G22" s="763">
        <f t="shared" si="1"/>
        <v>45389</v>
      </c>
      <c r="H22" s="155"/>
      <c r="K22" s="149"/>
    </row>
    <row r="23" spans="1:11" ht="17.25" hidden="1" customHeight="1" x14ac:dyDescent="0.2">
      <c r="A23" s="824"/>
      <c r="B23" s="972" t="s">
        <v>316</v>
      </c>
      <c r="C23" s="965" t="s">
        <v>337</v>
      </c>
      <c r="D23" s="965">
        <v>45396</v>
      </c>
      <c r="E23" s="763">
        <f t="shared" si="0"/>
        <v>45399</v>
      </c>
      <c r="F23" s="331"/>
      <c r="G23" s="763">
        <f t="shared" si="1"/>
        <v>45396</v>
      </c>
      <c r="H23" s="155"/>
      <c r="K23" s="149"/>
    </row>
    <row r="24" spans="1:11" ht="17.25" hidden="1" customHeight="1" x14ac:dyDescent="0.2">
      <c r="A24" s="824"/>
      <c r="B24" s="972" t="s">
        <v>318</v>
      </c>
      <c r="C24" s="965" t="s">
        <v>338</v>
      </c>
      <c r="D24" s="965">
        <v>45408</v>
      </c>
      <c r="E24" s="763">
        <f t="shared" si="0"/>
        <v>45411</v>
      </c>
      <c r="F24" s="331"/>
      <c r="G24" s="763">
        <f t="shared" si="1"/>
        <v>45403</v>
      </c>
      <c r="H24" s="155"/>
      <c r="K24" s="149"/>
    </row>
    <row r="25" spans="1:11" ht="17.25" hidden="1" customHeight="1" x14ac:dyDescent="0.2">
      <c r="A25" s="824"/>
      <c r="B25" s="972" t="s">
        <v>320</v>
      </c>
      <c r="C25" s="965" t="s">
        <v>339</v>
      </c>
      <c r="D25" s="965">
        <v>45415</v>
      </c>
      <c r="E25" s="763">
        <f t="shared" si="0"/>
        <v>45418</v>
      </c>
      <c r="F25" s="331"/>
      <c r="G25" s="763">
        <f t="shared" si="1"/>
        <v>45410</v>
      </c>
      <c r="H25" s="750"/>
      <c r="K25" s="149"/>
    </row>
    <row r="26" spans="1:11" ht="17.25" hidden="1" customHeight="1" x14ac:dyDescent="0.2">
      <c r="A26" s="824" t="s">
        <v>340</v>
      </c>
      <c r="B26" s="972" t="s">
        <v>334</v>
      </c>
      <c r="C26" s="965" t="s">
        <v>341</v>
      </c>
      <c r="D26" s="965">
        <v>45420</v>
      </c>
      <c r="E26" s="763">
        <f t="shared" si="0"/>
        <v>45423</v>
      </c>
      <c r="F26" s="331"/>
      <c r="G26" s="763">
        <f t="shared" si="1"/>
        <v>45417</v>
      </c>
      <c r="H26" s="155"/>
      <c r="K26" s="149"/>
    </row>
    <row r="27" spans="1:11" ht="17.25" hidden="1" customHeight="1" x14ac:dyDescent="0.2">
      <c r="A27" s="824"/>
      <c r="B27" s="972" t="s">
        <v>322</v>
      </c>
      <c r="C27" s="965" t="s">
        <v>342</v>
      </c>
      <c r="D27" s="965">
        <v>45426</v>
      </c>
      <c r="E27" s="763">
        <f t="shared" si="0"/>
        <v>45429</v>
      </c>
      <c r="F27" s="331"/>
      <c r="G27" s="763">
        <f t="shared" si="1"/>
        <v>45424</v>
      </c>
      <c r="H27" s="750"/>
      <c r="K27" s="149"/>
    </row>
    <row r="28" spans="1:11" ht="17.25" hidden="1" customHeight="1" x14ac:dyDescent="0.2">
      <c r="A28" s="824"/>
      <c r="B28" s="1042" t="s">
        <v>328</v>
      </c>
      <c r="C28" s="965" t="s">
        <v>343</v>
      </c>
      <c r="D28" s="965">
        <v>45436</v>
      </c>
      <c r="E28" s="886" t="s">
        <v>344</v>
      </c>
      <c r="F28" s="331"/>
      <c r="G28" s="763">
        <f t="shared" si="1"/>
        <v>45431</v>
      </c>
      <c r="H28" s="155"/>
      <c r="K28" s="149"/>
    </row>
    <row r="29" spans="1:11" ht="17.25" hidden="1" customHeight="1" x14ac:dyDescent="0.2">
      <c r="A29" s="824" t="s">
        <v>345</v>
      </c>
      <c r="B29" s="965" t="s">
        <v>334</v>
      </c>
      <c r="C29" s="965" t="s">
        <v>346</v>
      </c>
      <c r="D29" s="965">
        <v>45446</v>
      </c>
      <c r="E29" s="886" t="s">
        <v>344</v>
      </c>
      <c r="F29" s="331"/>
      <c r="G29" s="763">
        <f t="shared" si="1"/>
        <v>45438</v>
      </c>
      <c r="H29" s="155"/>
      <c r="K29" s="149"/>
    </row>
    <row r="30" spans="1:11" ht="17.25" hidden="1" customHeight="1" x14ac:dyDescent="0.2">
      <c r="A30" s="824" t="s">
        <v>347</v>
      </c>
      <c r="B30" s="965" t="s">
        <v>316</v>
      </c>
      <c r="C30" s="965" t="s">
        <v>348</v>
      </c>
      <c r="D30" s="965">
        <v>45450</v>
      </c>
      <c r="E30" s="763">
        <f>D30+3</f>
        <v>45453</v>
      </c>
      <c r="F30" s="331"/>
      <c r="G30" s="763">
        <f t="shared" si="1"/>
        <v>45445</v>
      </c>
      <c r="H30" s="155"/>
      <c r="K30" s="149"/>
    </row>
    <row r="31" spans="1:11" ht="17.25" hidden="1" customHeight="1" x14ac:dyDescent="0.2">
      <c r="A31" s="824" t="s">
        <v>320</v>
      </c>
      <c r="B31" s="965" t="s">
        <v>349</v>
      </c>
      <c r="C31" s="965" t="s">
        <v>350</v>
      </c>
      <c r="D31" s="965">
        <v>45460</v>
      </c>
      <c r="E31" s="886" t="s">
        <v>344</v>
      </c>
      <c r="F31" s="331"/>
      <c r="G31" s="763">
        <f t="shared" si="1"/>
        <v>45452</v>
      </c>
      <c r="H31" s="750"/>
      <c r="K31" s="149"/>
    </row>
    <row r="32" spans="1:11" ht="17.25" hidden="1" customHeight="1" x14ac:dyDescent="0.2">
      <c r="A32" s="824" t="s">
        <v>351</v>
      </c>
      <c r="B32" s="1079" t="s">
        <v>320</v>
      </c>
      <c r="C32" s="965" t="s">
        <v>352</v>
      </c>
      <c r="D32" s="965">
        <v>45464</v>
      </c>
      <c r="E32" s="886" t="s">
        <v>344</v>
      </c>
      <c r="F32" s="331"/>
      <c r="G32" s="763">
        <f t="shared" si="1"/>
        <v>45459</v>
      </c>
      <c r="H32" s="155"/>
      <c r="K32" s="149"/>
    </row>
    <row r="33" spans="1:11" ht="17.25" hidden="1" customHeight="1" x14ac:dyDescent="0.2">
      <c r="A33" s="824" t="s">
        <v>322</v>
      </c>
      <c r="B33" s="1079" t="s">
        <v>328</v>
      </c>
      <c r="C33" s="965" t="s">
        <v>353</v>
      </c>
      <c r="D33" s="965">
        <v>45473</v>
      </c>
      <c r="E33" s="886" t="s">
        <v>344</v>
      </c>
      <c r="F33" s="331"/>
      <c r="G33" s="763">
        <f t="shared" si="1"/>
        <v>45466</v>
      </c>
      <c r="H33" s="1021">
        <f>WEEKNUM(G33)</f>
        <v>26</v>
      </c>
      <c r="K33" s="149"/>
    </row>
    <row r="34" spans="1:11" ht="17.25" hidden="1" customHeight="1" x14ac:dyDescent="0.2">
      <c r="A34" s="824" t="s">
        <v>328</v>
      </c>
      <c r="B34" s="965" t="s">
        <v>322</v>
      </c>
      <c r="C34" s="965" t="s">
        <v>354</v>
      </c>
      <c r="D34" s="965">
        <v>45475</v>
      </c>
      <c r="E34" s="763">
        <f t="shared" ref="E34:E40" si="2">D34+3</f>
        <v>45478</v>
      </c>
      <c r="F34" s="331"/>
      <c r="G34" s="763">
        <f t="shared" si="1"/>
        <v>45473</v>
      </c>
      <c r="H34" s="1021">
        <f t="shared" ref="H34:H61" si="3">WEEKNUM(G34)</f>
        <v>27</v>
      </c>
      <c r="K34" s="149"/>
    </row>
    <row r="35" spans="1:11" ht="17.25" hidden="1" customHeight="1" x14ac:dyDescent="0.2">
      <c r="A35" s="824"/>
      <c r="B35" s="965" t="s">
        <v>334</v>
      </c>
      <c r="C35" s="965" t="s">
        <v>355</v>
      </c>
      <c r="D35" s="965">
        <v>45484</v>
      </c>
      <c r="E35" s="763">
        <f t="shared" si="2"/>
        <v>45487</v>
      </c>
      <c r="F35" s="331"/>
      <c r="G35" s="763">
        <f t="shared" si="1"/>
        <v>45480</v>
      </c>
      <c r="H35" s="1021">
        <f t="shared" si="3"/>
        <v>28</v>
      </c>
      <c r="K35" s="149"/>
    </row>
    <row r="36" spans="1:11" ht="17.25" hidden="1" customHeight="1" x14ac:dyDescent="0.2">
      <c r="A36" s="824"/>
      <c r="B36" s="965" t="s">
        <v>356</v>
      </c>
      <c r="C36" s="965" t="s">
        <v>357</v>
      </c>
      <c r="D36" s="965">
        <v>45489</v>
      </c>
      <c r="E36" s="763">
        <f t="shared" si="2"/>
        <v>45492</v>
      </c>
      <c r="F36" s="331"/>
      <c r="G36" s="763">
        <f t="shared" si="1"/>
        <v>45487</v>
      </c>
      <c r="H36" s="1021">
        <f t="shared" si="3"/>
        <v>29</v>
      </c>
      <c r="K36" s="149"/>
    </row>
    <row r="37" spans="1:11" ht="17.25" hidden="1" customHeight="1" x14ac:dyDescent="0.2">
      <c r="A37" s="824"/>
      <c r="B37" s="965" t="s">
        <v>349</v>
      </c>
      <c r="C37" s="965" t="s">
        <v>358</v>
      </c>
      <c r="D37" s="965">
        <v>45493</v>
      </c>
      <c r="E37" s="763">
        <f t="shared" si="2"/>
        <v>45496</v>
      </c>
      <c r="F37" s="331"/>
      <c r="G37" s="763">
        <f t="shared" si="1"/>
        <v>45494</v>
      </c>
      <c r="H37" s="1021">
        <f t="shared" si="3"/>
        <v>30</v>
      </c>
      <c r="K37" s="149"/>
    </row>
    <row r="38" spans="1:11" ht="17.25" hidden="1" customHeight="1" x14ac:dyDescent="0.2">
      <c r="A38" s="824"/>
      <c r="B38" s="965" t="s">
        <v>320</v>
      </c>
      <c r="C38" s="965" t="s">
        <v>359</v>
      </c>
      <c r="D38" s="965">
        <v>45506</v>
      </c>
      <c r="E38" s="763">
        <f t="shared" si="2"/>
        <v>45509</v>
      </c>
      <c r="F38" s="331"/>
      <c r="G38" s="763">
        <f t="shared" si="1"/>
        <v>45501</v>
      </c>
      <c r="H38" s="1021">
        <f t="shared" si="3"/>
        <v>31</v>
      </c>
      <c r="K38" s="149"/>
    </row>
    <row r="39" spans="1:11" ht="17.25" hidden="1" customHeight="1" x14ac:dyDescent="0.2">
      <c r="A39" s="824"/>
      <c r="B39" s="965" t="s">
        <v>360</v>
      </c>
      <c r="C39" s="965" t="s">
        <v>361</v>
      </c>
      <c r="D39" s="965">
        <v>45510</v>
      </c>
      <c r="E39" s="763">
        <f t="shared" si="2"/>
        <v>45513</v>
      </c>
      <c r="F39" s="331"/>
      <c r="G39" s="763">
        <f t="shared" si="1"/>
        <v>45508</v>
      </c>
      <c r="H39" s="1021">
        <f t="shared" si="3"/>
        <v>32</v>
      </c>
      <c r="K39" s="149"/>
    </row>
    <row r="40" spans="1:11" ht="17.25" hidden="1" customHeight="1" x14ac:dyDescent="0.2">
      <c r="A40" s="824"/>
      <c r="B40" s="965" t="s">
        <v>334</v>
      </c>
      <c r="C40" s="965" t="s">
        <v>362</v>
      </c>
      <c r="D40" s="965">
        <v>45515</v>
      </c>
      <c r="E40" s="763">
        <f t="shared" si="2"/>
        <v>45518</v>
      </c>
      <c r="F40" s="331"/>
      <c r="G40" s="763">
        <f t="shared" si="1"/>
        <v>45515</v>
      </c>
      <c r="H40" s="1021">
        <f t="shared" si="3"/>
        <v>33</v>
      </c>
      <c r="K40" s="149"/>
    </row>
    <row r="41" spans="1:11" ht="17.25" hidden="1" customHeight="1" x14ac:dyDescent="0.2">
      <c r="A41" s="824" t="s">
        <v>322</v>
      </c>
      <c r="B41" s="965" t="s">
        <v>322</v>
      </c>
      <c r="C41" s="965" t="s">
        <v>363</v>
      </c>
      <c r="D41" s="965">
        <v>45531</v>
      </c>
      <c r="E41" s="886" t="s">
        <v>344</v>
      </c>
      <c r="F41" s="331"/>
      <c r="G41" s="763">
        <f t="shared" si="1"/>
        <v>45522</v>
      </c>
      <c r="H41" s="1021">
        <f t="shared" si="3"/>
        <v>34</v>
      </c>
      <c r="K41" s="149"/>
    </row>
    <row r="42" spans="1:11" ht="17.25" hidden="1" customHeight="1" x14ac:dyDescent="0.2">
      <c r="A42" s="824" t="s">
        <v>356</v>
      </c>
      <c r="B42" s="965" t="s">
        <v>349</v>
      </c>
      <c r="C42" s="965" t="s">
        <v>364</v>
      </c>
      <c r="D42" s="965">
        <v>45533</v>
      </c>
      <c r="E42" s="763">
        <f>D42+3</f>
        <v>45536</v>
      </c>
      <c r="F42" s="331"/>
      <c r="G42" s="763">
        <f t="shared" si="1"/>
        <v>45529</v>
      </c>
      <c r="H42" s="1021">
        <f t="shared" si="3"/>
        <v>35</v>
      </c>
      <c r="K42" s="149"/>
    </row>
    <row r="43" spans="1:11" ht="17.25" hidden="1" customHeight="1" x14ac:dyDescent="0.2">
      <c r="A43" s="824" t="s">
        <v>349</v>
      </c>
      <c r="B43" s="965" t="s">
        <v>356</v>
      </c>
      <c r="C43" s="965" t="s">
        <v>365</v>
      </c>
      <c r="D43" s="965">
        <v>45536</v>
      </c>
      <c r="E43" s="763">
        <f>D43+3</f>
        <v>45539</v>
      </c>
      <c r="F43" s="331"/>
      <c r="G43" s="763">
        <f t="shared" si="1"/>
        <v>45536</v>
      </c>
      <c r="H43" s="1021">
        <f t="shared" si="3"/>
        <v>36</v>
      </c>
      <c r="K43" s="149"/>
    </row>
    <row r="44" spans="1:11" ht="17.25" hidden="1" customHeight="1" x14ac:dyDescent="0.2">
      <c r="A44" s="824"/>
      <c r="B44" s="965" t="s">
        <v>320</v>
      </c>
      <c r="C44" s="965" t="s">
        <v>366</v>
      </c>
      <c r="D44" s="965">
        <v>45557</v>
      </c>
      <c r="E44" s="763">
        <f>D44+3</f>
        <v>45560</v>
      </c>
      <c r="F44" s="331"/>
      <c r="G44" s="763">
        <f t="shared" si="1"/>
        <v>45543</v>
      </c>
      <c r="H44" s="1021">
        <f t="shared" si="3"/>
        <v>37</v>
      </c>
      <c r="K44" s="149"/>
    </row>
    <row r="45" spans="1:11" ht="17.25" hidden="1" customHeight="1" x14ac:dyDescent="0.2">
      <c r="A45" s="824"/>
      <c r="B45" s="965" t="s">
        <v>360</v>
      </c>
      <c r="C45" s="965" t="s">
        <v>367</v>
      </c>
      <c r="D45" s="965">
        <v>45553</v>
      </c>
      <c r="E45" s="763">
        <f>D45+3</f>
        <v>45556</v>
      </c>
      <c r="F45" s="331"/>
      <c r="G45" s="763">
        <f t="shared" si="1"/>
        <v>45550</v>
      </c>
      <c r="H45" s="1021">
        <f t="shared" si="3"/>
        <v>38</v>
      </c>
      <c r="K45" s="149"/>
    </row>
    <row r="46" spans="1:11" ht="17.25" hidden="1" customHeight="1" x14ac:dyDescent="0.2">
      <c r="A46" s="824" t="s">
        <v>334</v>
      </c>
      <c r="B46" s="1042" t="s">
        <v>368</v>
      </c>
      <c r="C46" s="965" t="s">
        <v>369</v>
      </c>
      <c r="D46" s="805"/>
      <c r="E46" s="805"/>
      <c r="F46" s="331"/>
      <c r="G46" s="763">
        <f t="shared" si="1"/>
        <v>45557</v>
      </c>
      <c r="H46" s="1021">
        <f t="shared" si="3"/>
        <v>39</v>
      </c>
      <c r="K46" s="149"/>
    </row>
    <row r="47" spans="1:11" ht="17.25" hidden="1" customHeight="1" x14ac:dyDescent="0.2">
      <c r="A47" s="824"/>
      <c r="B47" s="965" t="s">
        <v>322</v>
      </c>
      <c r="C47" s="965" t="s">
        <v>370</v>
      </c>
      <c r="D47" s="965">
        <v>45572</v>
      </c>
      <c r="E47" s="886" t="s">
        <v>344</v>
      </c>
      <c r="F47" s="331"/>
      <c r="G47" s="763">
        <v>45564</v>
      </c>
      <c r="H47" s="1021">
        <f t="shared" si="3"/>
        <v>40</v>
      </c>
      <c r="K47" s="149"/>
    </row>
    <row r="48" spans="1:11" ht="17.25" hidden="1" customHeight="1" x14ac:dyDescent="0.2">
      <c r="A48" s="824"/>
      <c r="B48" s="1042" t="s">
        <v>368</v>
      </c>
      <c r="C48" s="965" t="s">
        <v>371</v>
      </c>
      <c r="D48" s="805">
        <v>45575</v>
      </c>
      <c r="E48" s="805">
        <f>D48+3</f>
        <v>45578</v>
      </c>
      <c r="F48" s="331"/>
      <c r="G48" s="763">
        <f t="shared" si="1"/>
        <v>45571</v>
      </c>
      <c r="H48" s="1021">
        <f t="shared" si="3"/>
        <v>41</v>
      </c>
      <c r="K48" s="149"/>
    </row>
    <row r="49" spans="1:18" ht="17.25" hidden="1" customHeight="1" x14ac:dyDescent="0.2">
      <c r="A49" s="824" t="s">
        <v>372</v>
      </c>
      <c r="B49" s="965" t="s">
        <v>320</v>
      </c>
      <c r="C49" s="965" t="s">
        <v>373</v>
      </c>
      <c r="D49" s="965">
        <v>45577</v>
      </c>
      <c r="E49" s="763">
        <f>D49+3</f>
        <v>45580</v>
      </c>
      <c r="F49" s="331"/>
      <c r="G49" s="763">
        <f t="shared" si="1"/>
        <v>45578</v>
      </c>
      <c r="H49" s="1021">
        <f t="shared" si="3"/>
        <v>42</v>
      </c>
      <c r="K49" s="149"/>
    </row>
    <row r="50" spans="1:18" ht="17.25" hidden="1" customHeight="1" x14ac:dyDescent="0.2">
      <c r="A50" s="824" t="s">
        <v>320</v>
      </c>
      <c r="B50" s="965" t="s">
        <v>372</v>
      </c>
      <c r="C50" s="965" t="s">
        <v>374</v>
      </c>
      <c r="D50" s="965">
        <v>45588</v>
      </c>
      <c r="E50" s="763">
        <f>D50+3</f>
        <v>45591</v>
      </c>
      <c r="F50" s="331"/>
      <c r="G50" s="763">
        <f t="shared" si="1"/>
        <v>45585</v>
      </c>
      <c r="H50" s="1021">
        <f t="shared" si="3"/>
        <v>43</v>
      </c>
      <c r="K50" s="149"/>
    </row>
    <row r="51" spans="1:18" ht="17.25" hidden="1" customHeight="1" x14ac:dyDescent="0.2">
      <c r="A51" s="824" t="s">
        <v>375</v>
      </c>
      <c r="B51" s="965" t="s">
        <v>322</v>
      </c>
      <c r="C51" s="965" t="s">
        <v>376</v>
      </c>
      <c r="D51" s="965">
        <v>45594</v>
      </c>
      <c r="E51" s="763">
        <v>45595</v>
      </c>
      <c r="F51" s="331"/>
      <c r="G51" s="763">
        <f t="shared" si="1"/>
        <v>45592</v>
      </c>
      <c r="H51" s="1021">
        <f t="shared" si="3"/>
        <v>44</v>
      </c>
      <c r="K51" s="149"/>
    </row>
    <row r="52" spans="1:18" ht="17.25" hidden="1" customHeight="1" x14ac:dyDescent="0.2">
      <c r="A52" s="824" t="s">
        <v>377</v>
      </c>
      <c r="B52" s="965" t="s">
        <v>360</v>
      </c>
      <c r="C52" s="965" t="s">
        <v>378</v>
      </c>
      <c r="D52" s="965">
        <v>45604</v>
      </c>
      <c r="E52" s="763">
        <f>D52+3</f>
        <v>45607</v>
      </c>
      <c r="F52" s="331"/>
      <c r="G52" s="763">
        <f t="shared" si="1"/>
        <v>45599</v>
      </c>
      <c r="H52" s="1021">
        <f t="shared" si="3"/>
        <v>45</v>
      </c>
      <c r="K52" s="149"/>
    </row>
    <row r="53" spans="1:18" ht="17.25" hidden="1" customHeight="1" x14ac:dyDescent="0.2">
      <c r="A53" s="824" t="s">
        <v>349</v>
      </c>
      <c r="B53" s="965" t="s">
        <v>316</v>
      </c>
      <c r="C53" s="965" t="s">
        <v>379</v>
      </c>
      <c r="D53" s="965">
        <v>45605</v>
      </c>
      <c r="E53" s="763">
        <f>D53+3</f>
        <v>45608</v>
      </c>
      <c r="F53" s="331"/>
      <c r="G53" s="763">
        <f t="shared" si="1"/>
        <v>45606</v>
      </c>
      <c r="H53" s="1021">
        <f t="shared" si="3"/>
        <v>46</v>
      </c>
      <c r="K53" s="149"/>
    </row>
    <row r="54" spans="1:18" ht="20.100000000000001" hidden="1" customHeight="1" x14ac:dyDescent="0.2">
      <c r="A54" s="824" t="s">
        <v>380</v>
      </c>
      <c r="B54" s="965" t="s">
        <v>381</v>
      </c>
      <c r="C54" s="965" t="s">
        <v>382</v>
      </c>
      <c r="D54" s="965">
        <v>45619</v>
      </c>
      <c r="E54" s="763">
        <f>D54+3</f>
        <v>45622</v>
      </c>
      <c r="F54" s="331"/>
      <c r="G54" s="763">
        <f t="shared" si="1"/>
        <v>45613</v>
      </c>
      <c r="H54" s="1021">
        <f t="shared" si="3"/>
        <v>47</v>
      </c>
      <c r="K54" s="149"/>
    </row>
    <row r="55" spans="1:18" ht="20.100000000000001" hidden="1" customHeight="1" x14ac:dyDescent="0.2">
      <c r="A55" s="824" t="s">
        <v>372</v>
      </c>
      <c r="B55" s="965" t="s">
        <v>320</v>
      </c>
      <c r="C55" s="965" t="s">
        <v>383</v>
      </c>
      <c r="D55" s="886" t="s">
        <v>344</v>
      </c>
      <c r="E55" s="805"/>
      <c r="F55" s="331"/>
      <c r="G55" s="763">
        <f t="shared" si="1"/>
        <v>45620</v>
      </c>
      <c r="H55" s="1021">
        <f t="shared" si="3"/>
        <v>48</v>
      </c>
      <c r="K55" s="149"/>
    </row>
    <row r="56" spans="1:18" ht="20.100000000000001" hidden="1" customHeight="1" x14ac:dyDescent="0.2">
      <c r="A56" s="824" t="s">
        <v>320</v>
      </c>
      <c r="B56" s="965" t="s">
        <v>372</v>
      </c>
      <c r="C56" s="965" t="s">
        <v>384</v>
      </c>
      <c r="D56" s="965">
        <v>45632</v>
      </c>
      <c r="E56" s="763">
        <f>D56+3</f>
        <v>45635</v>
      </c>
      <c r="F56" s="331"/>
      <c r="G56" s="763">
        <f t="shared" si="1"/>
        <v>45627</v>
      </c>
      <c r="H56" s="1021">
        <f t="shared" si="3"/>
        <v>49</v>
      </c>
      <c r="K56" s="149"/>
    </row>
    <row r="57" spans="1:18" ht="20.100000000000001" hidden="1" customHeight="1" x14ac:dyDescent="0.2">
      <c r="A57" s="824" t="s">
        <v>322</v>
      </c>
      <c r="B57" s="965" t="s">
        <v>360</v>
      </c>
      <c r="C57" s="965" t="s">
        <v>385</v>
      </c>
      <c r="D57" s="886" t="s">
        <v>344</v>
      </c>
      <c r="E57" s="805"/>
      <c r="F57" s="331"/>
      <c r="G57" s="763">
        <f t="shared" si="1"/>
        <v>45634</v>
      </c>
      <c r="H57" s="1021">
        <f t="shared" si="3"/>
        <v>50</v>
      </c>
      <c r="K57" s="149"/>
    </row>
    <row r="58" spans="1:18" ht="20.100000000000001" hidden="1" customHeight="1" x14ac:dyDescent="0.2">
      <c r="A58" s="824" t="s">
        <v>360</v>
      </c>
      <c r="B58" s="965" t="s">
        <v>322</v>
      </c>
      <c r="C58" s="965" t="s">
        <v>386</v>
      </c>
      <c r="D58" s="965">
        <v>45644</v>
      </c>
      <c r="E58" s="763">
        <f>D58+3</f>
        <v>45647</v>
      </c>
      <c r="F58" s="331"/>
      <c r="G58" s="763">
        <f t="shared" si="1"/>
        <v>45641</v>
      </c>
      <c r="H58" s="1021">
        <f t="shared" si="3"/>
        <v>51</v>
      </c>
      <c r="K58" s="149"/>
    </row>
    <row r="59" spans="1:18" s="145" customFormat="1" ht="20.100000000000001" hidden="1" customHeight="1" x14ac:dyDescent="0.2">
      <c r="A59" s="824"/>
      <c r="B59" s="965" t="s">
        <v>322</v>
      </c>
      <c r="C59" s="965" t="s">
        <v>387</v>
      </c>
      <c r="D59" s="965">
        <v>45686</v>
      </c>
      <c r="E59" s="886" t="s">
        <v>344</v>
      </c>
      <c r="F59" s="331"/>
      <c r="G59" s="763">
        <v>45310</v>
      </c>
      <c r="H59" s="1021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 x14ac:dyDescent="0.2">
      <c r="A60" s="824"/>
      <c r="B60" s="965" t="s">
        <v>316</v>
      </c>
      <c r="C60" s="965" t="s">
        <v>388</v>
      </c>
      <c r="D60" s="965">
        <v>45695</v>
      </c>
      <c r="E60" s="763">
        <f>D60+3</f>
        <v>45698</v>
      </c>
      <c r="F60" s="331"/>
      <c r="G60" s="763">
        <f t="shared" si="1"/>
        <v>45317</v>
      </c>
      <c r="H60" s="1021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 x14ac:dyDescent="0.2">
      <c r="A61" s="824"/>
      <c r="B61" s="965" t="s">
        <v>320</v>
      </c>
      <c r="C61" s="965" t="s">
        <v>389</v>
      </c>
      <c r="D61" s="965">
        <v>45702</v>
      </c>
      <c r="E61" s="886" t="s">
        <v>344</v>
      </c>
      <c r="F61" s="331"/>
      <c r="G61" s="763">
        <f t="shared" si="1"/>
        <v>45324</v>
      </c>
      <c r="H61" s="1021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 x14ac:dyDescent="0.2">
      <c r="A62" s="824" t="s">
        <v>381</v>
      </c>
      <c r="B62" s="965" t="s">
        <v>316</v>
      </c>
      <c r="C62" s="965" t="s">
        <v>390</v>
      </c>
      <c r="D62" s="965">
        <v>45699</v>
      </c>
      <c r="E62" s="763">
        <f t="shared" ref="E62:E63" si="4">D62+3</f>
        <v>45702</v>
      </c>
      <c r="F62" s="331"/>
      <c r="G62" s="763">
        <f t="shared" si="1"/>
        <v>45331</v>
      </c>
      <c r="H62" s="1021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 x14ac:dyDescent="0.2">
      <c r="A63" s="824" t="s">
        <v>372</v>
      </c>
      <c r="B63" s="965" t="s">
        <v>381</v>
      </c>
      <c r="C63" s="965" t="s">
        <v>391</v>
      </c>
      <c r="D63" s="965">
        <v>45707</v>
      </c>
      <c r="E63" s="763">
        <f t="shared" si="4"/>
        <v>45710</v>
      </c>
      <c r="F63" s="331"/>
      <c r="G63" s="763">
        <f t="shared" si="1"/>
        <v>45338</v>
      </c>
      <c r="H63" s="1021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 x14ac:dyDescent="0.25">
      <c r="A64" s="1049"/>
      <c r="B64" s="164"/>
      <c r="C64" s="155"/>
      <c r="D64" s="738"/>
      <c r="E64" s="739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customHeight="1" x14ac:dyDescent="0.2">
      <c r="A65" s="1049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customHeight="1" x14ac:dyDescent="0.2">
      <c r="B66" s="1134" t="s">
        <v>393</v>
      </c>
      <c r="C66" s="1134"/>
      <c r="D66" s="1134"/>
      <c r="E66" s="1134"/>
      <c r="F66" s="1134"/>
      <c r="G66" s="217"/>
      <c r="H66" s="217"/>
      <c r="I66" s="217"/>
    </row>
    <row r="67" spans="1:18" ht="15.75" customHeight="1" x14ac:dyDescent="0.2">
      <c r="B67" s="164"/>
      <c r="C67" s="155"/>
      <c r="D67" s="1144"/>
      <c r="E67" s="1144"/>
      <c r="F67" s="1144"/>
      <c r="G67" s="1144"/>
      <c r="H67" s="1144"/>
      <c r="I67" s="1144"/>
      <c r="J67" s="1144"/>
      <c r="K67" s="1144"/>
      <c r="L67" s="1144"/>
      <c r="M67" s="1144"/>
      <c r="N67" s="1144"/>
      <c r="O67" s="750"/>
    </row>
    <row r="68" spans="1:18" ht="30" customHeight="1" x14ac:dyDescent="0.2">
      <c r="A68" s="824"/>
      <c r="B68" s="1135" t="s">
        <v>4342</v>
      </c>
      <c r="C68" s="1136"/>
      <c r="D68" s="1137" t="s">
        <v>306</v>
      </c>
      <c r="E68" s="960" t="s">
        <v>212</v>
      </c>
      <c r="F68" s="953" t="s">
        <v>152</v>
      </c>
      <c r="G68" s="953" t="s">
        <v>228</v>
      </c>
      <c r="H68" s="950" t="s">
        <v>184</v>
      </c>
      <c r="I68" s="953" t="s">
        <v>192</v>
      </c>
      <c r="J68" s="953" t="s">
        <v>204</v>
      </c>
      <c r="K68" s="953" t="s">
        <v>293</v>
      </c>
      <c r="L68" s="953" t="s">
        <v>201</v>
      </c>
      <c r="M68" s="1114"/>
      <c r="N68" s="889" t="s">
        <v>394</v>
      </c>
    </row>
    <row r="69" spans="1:18" ht="20.100000000000001" customHeight="1" x14ac:dyDescent="0.2">
      <c r="A69" s="824"/>
      <c r="B69" s="953" t="s">
        <v>310</v>
      </c>
      <c r="C69" s="953" t="s">
        <v>311</v>
      </c>
      <c r="D69" s="1138"/>
      <c r="E69" s="949" t="s">
        <v>142</v>
      </c>
      <c r="F69" s="949" t="s">
        <v>197</v>
      </c>
      <c r="G69" s="949" t="s">
        <v>395</v>
      </c>
      <c r="H69" s="949" t="s">
        <v>236</v>
      </c>
      <c r="I69" s="949" t="s">
        <v>186</v>
      </c>
      <c r="J69" s="949" t="s">
        <v>396</v>
      </c>
      <c r="K69" s="949" t="s">
        <v>298</v>
      </c>
      <c r="L69" s="949" t="s">
        <v>397</v>
      </c>
      <c r="M69" s="1113"/>
      <c r="N69" s="952" t="s">
        <v>312</v>
      </c>
      <c r="O69" s="952" t="s">
        <v>398</v>
      </c>
    </row>
    <row r="70" spans="1:18" ht="17.25" hidden="1" customHeight="1" x14ac:dyDescent="0.2">
      <c r="A70" s="824"/>
      <c r="B70" s="972" t="s">
        <v>334</v>
      </c>
      <c r="C70" s="965" t="s">
        <v>399</v>
      </c>
      <c r="D70" s="965">
        <v>45393</v>
      </c>
      <c r="E70" s="1139" t="s">
        <v>344</v>
      </c>
      <c r="F70" s="1140"/>
      <c r="G70" s="1140"/>
      <c r="H70" s="1140"/>
      <c r="I70" s="1140"/>
      <c r="J70" s="1140"/>
      <c r="K70" s="1140"/>
      <c r="L70" s="1141"/>
      <c r="M70" s="1094"/>
      <c r="N70" s="763">
        <f t="shared" ref="N70:N85" si="6">D70+25</f>
        <v>45418</v>
      </c>
      <c r="O70" s="763" t="e">
        <f t="shared" ref="O70:O85" si="7">E70+25</f>
        <v>#VALUE!</v>
      </c>
      <c r="P70" s="331"/>
      <c r="Q70" s="763">
        <v>45387</v>
      </c>
    </row>
    <row r="71" spans="1:18" ht="17.25" hidden="1" customHeight="1" x14ac:dyDescent="0.2">
      <c r="A71" s="824"/>
      <c r="B71" s="972" t="s">
        <v>328</v>
      </c>
      <c r="C71" s="965" t="s">
        <v>400</v>
      </c>
      <c r="D71" s="965">
        <v>45400</v>
      </c>
      <c r="E71" s="763">
        <f t="shared" ref="E71:E84" si="8">D71+3</f>
        <v>45403</v>
      </c>
      <c r="F71" s="1139" t="s">
        <v>344</v>
      </c>
      <c r="G71" s="1140"/>
      <c r="H71" s="1140"/>
      <c r="I71" s="1140"/>
      <c r="J71" s="1140"/>
      <c r="K71" s="1141"/>
      <c r="L71" s="763">
        <f t="shared" ref="L71:L83" si="9">D71+23</f>
        <v>45423</v>
      </c>
      <c r="M71" s="763"/>
      <c r="N71" s="763">
        <f t="shared" si="6"/>
        <v>45425</v>
      </c>
      <c r="O71" s="763">
        <f t="shared" si="7"/>
        <v>45428</v>
      </c>
      <c r="P71" s="331"/>
      <c r="Q71" s="763">
        <f t="shared" ref="N71:Q112" si="10">Q70+7</f>
        <v>45394</v>
      </c>
    </row>
    <row r="72" spans="1:18" ht="17.25" hidden="1" customHeight="1" x14ac:dyDescent="0.2">
      <c r="A72" s="824"/>
      <c r="B72" s="972" t="s">
        <v>316</v>
      </c>
      <c r="C72" s="965" t="s">
        <v>401</v>
      </c>
      <c r="D72" s="965">
        <v>45406</v>
      </c>
      <c r="E72" s="763">
        <f t="shared" si="8"/>
        <v>45409</v>
      </c>
      <c r="F72" s="763">
        <f t="shared" ref="F72:F78" si="11">D72+9</f>
        <v>45415</v>
      </c>
      <c r="G72" s="763">
        <f t="shared" ref="G72:G78" si="12">D72+12</f>
        <v>45418</v>
      </c>
      <c r="H72" s="763">
        <f t="shared" ref="H72:H83" si="13">D72+14</f>
        <v>45420</v>
      </c>
      <c r="I72" s="763">
        <f t="shared" ref="I72:I83" si="14">D72+20</f>
        <v>45426</v>
      </c>
      <c r="J72" s="763">
        <f t="shared" ref="J72:J83" si="15">D72+21</f>
        <v>45427</v>
      </c>
      <c r="K72" s="763">
        <f t="shared" ref="K72:K83" si="16">D72+22</f>
        <v>45428</v>
      </c>
      <c r="L72" s="763">
        <f t="shared" si="9"/>
        <v>45429</v>
      </c>
      <c r="M72" s="763"/>
      <c r="N72" s="763">
        <f t="shared" si="6"/>
        <v>45431</v>
      </c>
      <c r="O72" s="763">
        <f t="shared" si="7"/>
        <v>45434</v>
      </c>
      <c r="P72" s="331"/>
      <c r="Q72" s="763">
        <f t="shared" si="10"/>
        <v>45401</v>
      </c>
    </row>
    <row r="73" spans="1:18" ht="17.25" hidden="1" customHeight="1" x14ac:dyDescent="0.2">
      <c r="A73" s="824" t="s">
        <v>318</v>
      </c>
      <c r="B73" s="972" t="s">
        <v>349</v>
      </c>
      <c r="C73" s="965" t="s">
        <v>402</v>
      </c>
      <c r="D73" s="965">
        <v>45416</v>
      </c>
      <c r="E73" s="763">
        <f t="shared" si="8"/>
        <v>45419</v>
      </c>
      <c r="F73" s="763">
        <f t="shared" si="11"/>
        <v>45425</v>
      </c>
      <c r="G73" s="763">
        <f t="shared" si="12"/>
        <v>45428</v>
      </c>
      <c r="H73" s="763">
        <f t="shared" si="13"/>
        <v>45430</v>
      </c>
      <c r="I73" s="763">
        <f t="shared" si="14"/>
        <v>45436</v>
      </c>
      <c r="J73" s="763">
        <f t="shared" si="15"/>
        <v>45437</v>
      </c>
      <c r="K73" s="763">
        <f t="shared" si="16"/>
        <v>45438</v>
      </c>
      <c r="L73" s="763">
        <f t="shared" si="9"/>
        <v>45439</v>
      </c>
      <c r="M73" s="763"/>
      <c r="N73" s="763">
        <f t="shared" si="6"/>
        <v>45441</v>
      </c>
      <c r="O73" s="763">
        <f t="shared" si="7"/>
        <v>45444</v>
      </c>
      <c r="P73" s="331"/>
      <c r="Q73" s="763">
        <f t="shared" si="10"/>
        <v>45408</v>
      </c>
    </row>
    <row r="74" spans="1:18" ht="17.25" hidden="1" customHeight="1" x14ac:dyDescent="0.2">
      <c r="A74" s="824"/>
      <c r="B74" s="972" t="s">
        <v>320</v>
      </c>
      <c r="C74" s="965" t="s">
        <v>403</v>
      </c>
      <c r="D74" s="965">
        <v>45424</v>
      </c>
      <c r="E74" s="763">
        <f t="shared" si="8"/>
        <v>45427</v>
      </c>
      <c r="F74" s="763">
        <f t="shared" si="11"/>
        <v>45433</v>
      </c>
      <c r="G74" s="763">
        <f t="shared" si="12"/>
        <v>45436</v>
      </c>
      <c r="H74" s="763">
        <f t="shared" si="13"/>
        <v>45438</v>
      </c>
      <c r="I74" s="763">
        <f t="shared" si="14"/>
        <v>45444</v>
      </c>
      <c r="J74" s="763">
        <f t="shared" si="15"/>
        <v>45445</v>
      </c>
      <c r="K74" s="763">
        <f t="shared" si="16"/>
        <v>45446</v>
      </c>
      <c r="L74" s="763">
        <f t="shared" si="9"/>
        <v>45447</v>
      </c>
      <c r="M74" s="763"/>
      <c r="N74" s="763">
        <f t="shared" si="6"/>
        <v>45449</v>
      </c>
      <c r="O74" s="763">
        <f t="shared" si="7"/>
        <v>45452</v>
      </c>
      <c r="P74" s="331"/>
      <c r="Q74" s="763">
        <f t="shared" si="10"/>
        <v>45415</v>
      </c>
    </row>
    <row r="75" spans="1:18" ht="17.25" hidden="1" customHeight="1" x14ac:dyDescent="0.2">
      <c r="A75" s="824" t="s">
        <v>404</v>
      </c>
      <c r="B75" s="972" t="s">
        <v>334</v>
      </c>
      <c r="C75" s="965" t="s">
        <v>405</v>
      </c>
      <c r="D75" s="965">
        <v>45425</v>
      </c>
      <c r="E75" s="886" t="s">
        <v>344</v>
      </c>
      <c r="F75" s="886" t="s">
        <v>344</v>
      </c>
      <c r="G75" s="886" t="s">
        <v>344</v>
      </c>
      <c r="H75" s="886" t="s">
        <v>344</v>
      </c>
      <c r="I75" s="886" t="s">
        <v>344</v>
      </c>
      <c r="J75" s="886" t="s">
        <v>344</v>
      </c>
      <c r="K75" s="763">
        <f t="shared" si="16"/>
        <v>45447</v>
      </c>
      <c r="L75" s="763">
        <f t="shared" si="9"/>
        <v>45448</v>
      </c>
      <c r="M75" s="763"/>
      <c r="N75" s="763">
        <f t="shared" si="6"/>
        <v>45450</v>
      </c>
      <c r="O75" s="763" t="e">
        <f t="shared" si="7"/>
        <v>#VALUE!</v>
      </c>
      <c r="P75" s="331"/>
      <c r="Q75" s="763">
        <f t="shared" si="10"/>
        <v>45422</v>
      </c>
    </row>
    <row r="76" spans="1:18" ht="17.25" hidden="1" customHeight="1" x14ac:dyDescent="0.2">
      <c r="A76" s="824" t="s">
        <v>334</v>
      </c>
      <c r="B76" s="965" t="s">
        <v>322</v>
      </c>
      <c r="C76" s="965" t="s">
        <v>406</v>
      </c>
      <c r="D76" s="965">
        <v>45437</v>
      </c>
      <c r="E76" s="763">
        <f t="shared" si="8"/>
        <v>45440</v>
      </c>
      <c r="F76" s="763">
        <f t="shared" si="11"/>
        <v>45446</v>
      </c>
      <c r="G76" s="763">
        <f t="shared" si="12"/>
        <v>45449</v>
      </c>
      <c r="H76" s="763">
        <f t="shared" si="13"/>
        <v>45451</v>
      </c>
      <c r="I76" s="763">
        <f t="shared" si="14"/>
        <v>45457</v>
      </c>
      <c r="J76" s="763">
        <f t="shared" si="15"/>
        <v>45458</v>
      </c>
      <c r="K76" s="763">
        <f t="shared" si="16"/>
        <v>45459</v>
      </c>
      <c r="L76" s="763">
        <f t="shared" si="9"/>
        <v>45460</v>
      </c>
      <c r="M76" s="763"/>
      <c r="N76" s="763">
        <f t="shared" si="6"/>
        <v>45462</v>
      </c>
      <c r="O76" s="763">
        <f t="shared" si="7"/>
        <v>45465</v>
      </c>
      <c r="P76" s="331"/>
      <c r="Q76" s="763">
        <f t="shared" si="10"/>
        <v>45429</v>
      </c>
    </row>
    <row r="77" spans="1:18" ht="17.25" hidden="1" customHeight="1" x14ac:dyDescent="0.2">
      <c r="A77" s="824"/>
      <c r="B77" s="965" t="s">
        <v>328</v>
      </c>
      <c r="C77" s="965" t="s">
        <v>407</v>
      </c>
      <c r="D77" s="965">
        <v>45447</v>
      </c>
      <c r="E77" s="763">
        <f t="shared" si="8"/>
        <v>45450</v>
      </c>
      <c r="F77" s="886" t="s">
        <v>344</v>
      </c>
      <c r="G77" s="886" t="s">
        <v>344</v>
      </c>
      <c r="H77" s="886" t="s">
        <v>344</v>
      </c>
      <c r="I77" s="886" t="s">
        <v>344</v>
      </c>
      <c r="J77" s="886" t="s">
        <v>344</v>
      </c>
      <c r="K77" s="763">
        <f t="shared" si="16"/>
        <v>45469</v>
      </c>
      <c r="L77" s="763">
        <f t="shared" si="9"/>
        <v>45470</v>
      </c>
      <c r="M77" s="763"/>
      <c r="N77" s="763">
        <f t="shared" si="6"/>
        <v>45472</v>
      </c>
      <c r="O77" s="763">
        <f t="shared" si="7"/>
        <v>45475</v>
      </c>
      <c r="P77" s="331"/>
      <c r="Q77" s="763">
        <f t="shared" si="10"/>
        <v>45436</v>
      </c>
    </row>
    <row r="78" spans="1:18" ht="17.25" hidden="1" customHeight="1" x14ac:dyDescent="0.2">
      <c r="A78" s="824" t="s">
        <v>408</v>
      </c>
      <c r="B78" s="886" t="s">
        <v>344</v>
      </c>
      <c r="C78" s="965" t="s">
        <v>409</v>
      </c>
      <c r="D78" s="805">
        <v>45447</v>
      </c>
      <c r="E78" s="805">
        <f t="shared" si="8"/>
        <v>45450</v>
      </c>
      <c r="F78" s="805">
        <f t="shared" si="11"/>
        <v>45456</v>
      </c>
      <c r="G78" s="805">
        <f t="shared" si="12"/>
        <v>45459</v>
      </c>
      <c r="H78" s="805">
        <f t="shared" si="13"/>
        <v>45461</v>
      </c>
      <c r="I78" s="805">
        <f t="shared" si="14"/>
        <v>45467</v>
      </c>
      <c r="J78" s="805">
        <f t="shared" si="15"/>
        <v>45468</v>
      </c>
      <c r="K78" s="805">
        <f t="shared" si="16"/>
        <v>45469</v>
      </c>
      <c r="L78" s="805">
        <f t="shared" si="9"/>
        <v>45470</v>
      </c>
      <c r="M78" s="805"/>
      <c r="N78" s="805">
        <f t="shared" si="6"/>
        <v>45472</v>
      </c>
      <c r="O78" s="805">
        <f t="shared" si="7"/>
        <v>45475</v>
      </c>
      <c r="P78" s="331"/>
      <c r="Q78" s="763">
        <f t="shared" si="10"/>
        <v>45443</v>
      </c>
    </row>
    <row r="79" spans="1:18" ht="17.25" hidden="1" customHeight="1" x14ac:dyDescent="0.2">
      <c r="A79" s="824" t="s">
        <v>347</v>
      </c>
      <c r="B79" s="965" t="s">
        <v>316</v>
      </c>
      <c r="C79" s="965" t="s">
        <v>410</v>
      </c>
      <c r="D79" s="965">
        <v>45459</v>
      </c>
      <c r="E79" s="763">
        <f t="shared" si="8"/>
        <v>45462</v>
      </c>
      <c r="F79" s="886" t="s">
        <v>344</v>
      </c>
      <c r="G79" s="886" t="s">
        <v>344</v>
      </c>
      <c r="H79" s="763">
        <f t="shared" si="13"/>
        <v>45473</v>
      </c>
      <c r="I79" s="763">
        <f t="shared" si="14"/>
        <v>45479</v>
      </c>
      <c r="J79" s="763">
        <f t="shared" si="15"/>
        <v>45480</v>
      </c>
      <c r="K79" s="763">
        <f t="shared" si="16"/>
        <v>45481</v>
      </c>
      <c r="L79" s="763">
        <f t="shared" si="9"/>
        <v>45482</v>
      </c>
      <c r="M79" s="763"/>
      <c r="N79" s="763">
        <f t="shared" si="6"/>
        <v>45484</v>
      </c>
      <c r="O79" s="763">
        <f t="shared" si="7"/>
        <v>45487</v>
      </c>
      <c r="P79" s="331"/>
      <c r="Q79" s="763">
        <f t="shared" si="10"/>
        <v>45450</v>
      </c>
    </row>
    <row r="80" spans="1:18" ht="17.25" hidden="1" customHeight="1" x14ac:dyDescent="0.2">
      <c r="A80" s="824" t="s">
        <v>411</v>
      </c>
      <c r="B80" s="965" t="s">
        <v>349</v>
      </c>
      <c r="C80" s="965" t="s">
        <v>412</v>
      </c>
      <c r="D80" s="886" t="s">
        <v>344</v>
      </c>
      <c r="E80" s="805" t="e">
        <f t="shared" si="8"/>
        <v>#VALUE!</v>
      </c>
      <c r="F80" s="805" t="e">
        <f t="shared" ref="F80:F83" si="17">D80+9</f>
        <v>#VALUE!</v>
      </c>
      <c r="G80" s="805" t="e">
        <f t="shared" ref="G80:G83" si="18">D80+12</f>
        <v>#VALUE!</v>
      </c>
      <c r="H80" s="805" t="e">
        <f t="shared" si="13"/>
        <v>#VALUE!</v>
      </c>
      <c r="I80" s="805" t="e">
        <f t="shared" si="14"/>
        <v>#VALUE!</v>
      </c>
      <c r="J80" s="805" t="e">
        <f t="shared" si="15"/>
        <v>#VALUE!</v>
      </c>
      <c r="K80" s="805" t="e">
        <f t="shared" si="16"/>
        <v>#VALUE!</v>
      </c>
      <c r="L80" s="805" t="e">
        <f t="shared" si="9"/>
        <v>#VALUE!</v>
      </c>
      <c r="M80" s="805"/>
      <c r="N80" s="805" t="e">
        <f t="shared" si="6"/>
        <v>#VALUE!</v>
      </c>
      <c r="O80" s="805" t="e">
        <f t="shared" si="7"/>
        <v>#VALUE!</v>
      </c>
      <c r="P80" s="331"/>
      <c r="Q80" s="763">
        <f t="shared" si="10"/>
        <v>45457</v>
      </c>
      <c r="R80" s="1084">
        <f>WEEKNUM(Q80)</f>
        <v>24</v>
      </c>
    </row>
    <row r="81" spans="1:18" ht="17.25" hidden="1" customHeight="1" x14ac:dyDescent="0.2">
      <c r="A81" s="824" t="s">
        <v>413</v>
      </c>
      <c r="B81" s="965" t="s">
        <v>320</v>
      </c>
      <c r="C81" s="965" t="s">
        <v>414</v>
      </c>
      <c r="D81" s="886" t="s">
        <v>344</v>
      </c>
      <c r="E81" s="805" t="e">
        <f t="shared" si="8"/>
        <v>#VALUE!</v>
      </c>
      <c r="F81" s="805" t="e">
        <f t="shared" si="17"/>
        <v>#VALUE!</v>
      </c>
      <c r="G81" s="805" t="e">
        <f t="shared" si="18"/>
        <v>#VALUE!</v>
      </c>
      <c r="H81" s="805" t="e">
        <f t="shared" si="13"/>
        <v>#VALUE!</v>
      </c>
      <c r="I81" s="805" t="e">
        <f t="shared" si="14"/>
        <v>#VALUE!</v>
      </c>
      <c r="J81" s="805" t="e">
        <f t="shared" si="15"/>
        <v>#VALUE!</v>
      </c>
      <c r="K81" s="805" t="e">
        <f t="shared" si="16"/>
        <v>#VALUE!</v>
      </c>
      <c r="L81" s="805" t="e">
        <f t="shared" si="9"/>
        <v>#VALUE!</v>
      </c>
      <c r="M81" s="805"/>
      <c r="N81" s="805" t="e">
        <f t="shared" si="6"/>
        <v>#VALUE!</v>
      </c>
      <c r="O81" s="805" t="e">
        <f t="shared" si="7"/>
        <v>#VALUE!</v>
      </c>
      <c r="P81" s="331"/>
      <c r="Q81" s="763">
        <f t="shared" si="10"/>
        <v>45464</v>
      </c>
      <c r="R81" s="1084">
        <f>WEEKNUM(Q81)</f>
        <v>25</v>
      </c>
    </row>
    <row r="82" spans="1:18" ht="17.25" hidden="1" customHeight="1" x14ac:dyDescent="0.2">
      <c r="A82" s="824" t="s">
        <v>415</v>
      </c>
      <c r="B82" s="1079" t="s">
        <v>328</v>
      </c>
      <c r="C82" s="965" t="s">
        <v>416</v>
      </c>
      <c r="D82" s="886" t="s">
        <v>344</v>
      </c>
      <c r="E82" s="805" t="e">
        <f t="shared" si="8"/>
        <v>#VALUE!</v>
      </c>
      <c r="F82" s="805" t="e">
        <f t="shared" si="17"/>
        <v>#VALUE!</v>
      </c>
      <c r="G82" s="805" t="e">
        <f t="shared" si="18"/>
        <v>#VALUE!</v>
      </c>
      <c r="H82" s="805" t="e">
        <f t="shared" si="13"/>
        <v>#VALUE!</v>
      </c>
      <c r="I82" s="805" t="e">
        <f t="shared" si="14"/>
        <v>#VALUE!</v>
      </c>
      <c r="J82" s="805" t="e">
        <f t="shared" si="15"/>
        <v>#VALUE!</v>
      </c>
      <c r="K82" s="805" t="e">
        <f t="shared" si="16"/>
        <v>#VALUE!</v>
      </c>
      <c r="L82" s="805" t="e">
        <f t="shared" si="9"/>
        <v>#VALUE!</v>
      </c>
      <c r="M82" s="805"/>
      <c r="N82" s="805" t="e">
        <f t="shared" si="6"/>
        <v>#VALUE!</v>
      </c>
      <c r="O82" s="805" t="e">
        <f t="shared" si="7"/>
        <v>#VALUE!</v>
      </c>
      <c r="P82" s="331"/>
      <c r="Q82" s="763">
        <f t="shared" si="10"/>
        <v>45471</v>
      </c>
      <c r="R82" s="1084">
        <f t="shared" ref="O82:R111" si="19">WEEKNUM(Q82)</f>
        <v>26</v>
      </c>
    </row>
    <row r="83" spans="1:18" ht="17.25" hidden="1" customHeight="1" x14ac:dyDescent="0.2">
      <c r="A83" s="824"/>
      <c r="B83" s="965" t="s">
        <v>322</v>
      </c>
      <c r="C83" s="965" t="s">
        <v>417</v>
      </c>
      <c r="D83" s="965">
        <v>45484</v>
      </c>
      <c r="E83" s="763">
        <f t="shared" si="8"/>
        <v>45487</v>
      </c>
      <c r="F83" s="763">
        <f t="shared" si="17"/>
        <v>45493</v>
      </c>
      <c r="G83" s="763">
        <f t="shared" si="18"/>
        <v>45496</v>
      </c>
      <c r="H83" s="763">
        <f t="shared" si="13"/>
        <v>45498</v>
      </c>
      <c r="I83" s="763">
        <f t="shared" si="14"/>
        <v>45504</v>
      </c>
      <c r="J83" s="763">
        <f t="shared" si="15"/>
        <v>45505</v>
      </c>
      <c r="K83" s="763">
        <f t="shared" si="16"/>
        <v>45506</v>
      </c>
      <c r="L83" s="763">
        <f t="shared" si="9"/>
        <v>45507</v>
      </c>
      <c r="M83" s="763"/>
      <c r="N83" s="763">
        <f t="shared" si="6"/>
        <v>45509</v>
      </c>
      <c r="O83" s="763">
        <f t="shared" si="7"/>
        <v>45512</v>
      </c>
      <c r="P83" s="331"/>
      <c r="Q83" s="763">
        <f t="shared" si="10"/>
        <v>45478</v>
      </c>
      <c r="R83" s="1084">
        <f t="shared" si="19"/>
        <v>27</v>
      </c>
    </row>
    <row r="84" spans="1:18" ht="17.25" hidden="1" customHeight="1" x14ac:dyDescent="0.2">
      <c r="A84" s="824"/>
      <c r="B84" s="1019" t="s">
        <v>334</v>
      </c>
      <c r="C84" s="965" t="s">
        <v>418</v>
      </c>
      <c r="D84" s="965">
        <v>45490</v>
      </c>
      <c r="E84" s="763">
        <f t="shared" si="8"/>
        <v>45493</v>
      </c>
      <c r="F84" s="886" t="s">
        <v>344</v>
      </c>
      <c r="G84" s="886" t="s">
        <v>344</v>
      </c>
      <c r="H84" s="886" t="s">
        <v>344</v>
      </c>
      <c r="I84" s="886" t="s">
        <v>344</v>
      </c>
      <c r="J84" s="886" t="s">
        <v>344</v>
      </c>
      <c r="K84" s="886" t="s">
        <v>344</v>
      </c>
      <c r="L84" s="886" t="s">
        <v>344</v>
      </c>
      <c r="M84" s="886"/>
      <c r="N84" s="763">
        <f t="shared" si="6"/>
        <v>45515</v>
      </c>
      <c r="O84" s="763">
        <f t="shared" si="7"/>
        <v>45518</v>
      </c>
      <c r="P84" s="331"/>
      <c r="Q84" s="763">
        <f t="shared" si="10"/>
        <v>45485</v>
      </c>
      <c r="R84" s="1084">
        <f t="shared" si="19"/>
        <v>28</v>
      </c>
    </row>
    <row r="85" spans="1:18" ht="17.25" hidden="1" customHeight="1" x14ac:dyDescent="0.2">
      <c r="A85" s="824" t="s">
        <v>316</v>
      </c>
      <c r="B85" s="965" t="s">
        <v>356</v>
      </c>
      <c r="C85" s="965" t="s">
        <v>419</v>
      </c>
      <c r="D85" s="965">
        <v>45496</v>
      </c>
      <c r="E85" s="763">
        <f>D85+3</f>
        <v>45499</v>
      </c>
      <c r="F85" s="763">
        <f>D85+9</f>
        <v>45505</v>
      </c>
      <c r="G85" s="763">
        <f>D85+12</f>
        <v>45508</v>
      </c>
      <c r="H85" s="763">
        <f>D85+14</f>
        <v>45510</v>
      </c>
      <c r="I85" s="763">
        <f>D85+20</f>
        <v>45516</v>
      </c>
      <c r="J85" s="763">
        <f>D85+21</f>
        <v>45517</v>
      </c>
      <c r="K85" s="763">
        <f>D85+22</f>
        <v>45518</v>
      </c>
      <c r="L85" s="763">
        <f>D85+23</f>
        <v>45519</v>
      </c>
      <c r="M85" s="763"/>
      <c r="N85" s="763">
        <f t="shared" si="6"/>
        <v>45521</v>
      </c>
      <c r="O85" s="763">
        <f t="shared" si="7"/>
        <v>45524</v>
      </c>
      <c r="P85" s="331"/>
      <c r="Q85" s="763">
        <f t="shared" si="10"/>
        <v>45492</v>
      </c>
      <c r="R85" s="1084">
        <f t="shared" si="19"/>
        <v>29</v>
      </c>
    </row>
    <row r="86" spans="1:18" ht="17.25" hidden="1" customHeight="1" x14ac:dyDescent="0.2">
      <c r="A86" s="824"/>
      <c r="B86" s="965" t="s">
        <v>349</v>
      </c>
      <c r="C86" s="965" t="s">
        <v>420</v>
      </c>
      <c r="D86" s="965">
        <v>45511</v>
      </c>
      <c r="E86" s="886" t="s">
        <v>344</v>
      </c>
      <c r="F86" s="886" t="s">
        <v>344</v>
      </c>
      <c r="G86" s="886" t="s">
        <v>344</v>
      </c>
      <c r="H86" s="886" t="s">
        <v>344</v>
      </c>
      <c r="I86" s="886" t="s">
        <v>344</v>
      </c>
      <c r="J86" s="886" t="s">
        <v>344</v>
      </c>
      <c r="K86" s="886" t="s">
        <v>344</v>
      </c>
      <c r="L86" s="886" t="s">
        <v>344</v>
      </c>
      <c r="M86" s="886"/>
      <c r="N86" s="763">
        <v>45517</v>
      </c>
      <c r="O86" s="763">
        <v>45519</v>
      </c>
      <c r="P86" s="331"/>
      <c r="Q86" s="763">
        <f t="shared" si="10"/>
        <v>45499</v>
      </c>
      <c r="R86" s="1084">
        <f t="shared" si="19"/>
        <v>30</v>
      </c>
    </row>
    <row r="87" spans="1:18" ht="17.25" hidden="1" customHeight="1" x14ac:dyDescent="0.2">
      <c r="A87" s="824" t="s">
        <v>316</v>
      </c>
      <c r="B87" s="965" t="s">
        <v>320</v>
      </c>
      <c r="C87" s="965" t="s">
        <v>421</v>
      </c>
      <c r="D87" s="965">
        <v>45511</v>
      </c>
      <c r="E87" s="763">
        <f t="shared" ref="E87:E90" si="20">D87+3</f>
        <v>45514</v>
      </c>
      <c r="F87" s="763">
        <f t="shared" ref="F87:F100" si="21">D87+9</f>
        <v>45520</v>
      </c>
      <c r="G87" s="763">
        <f t="shared" ref="G87:G100" si="22">D87+12</f>
        <v>45523</v>
      </c>
      <c r="H87" s="763">
        <f t="shared" ref="H87" si="23">D87+14</f>
        <v>45525</v>
      </c>
      <c r="I87" s="763">
        <f t="shared" ref="I87:I107" si="24">D87+20</f>
        <v>45531</v>
      </c>
      <c r="J87" s="763">
        <f t="shared" ref="J87:J107" si="25">D87+21</f>
        <v>45532</v>
      </c>
      <c r="K87" s="763">
        <f t="shared" ref="K87:L102" si="26">D87+22</f>
        <v>45533</v>
      </c>
      <c r="L87" s="763">
        <f t="shared" ref="L87:L96" si="27">D87+23</f>
        <v>45534</v>
      </c>
      <c r="M87" s="763"/>
      <c r="N87" s="763">
        <f t="shared" ref="N87:N96" si="28">D87+25</f>
        <v>45536</v>
      </c>
      <c r="O87" s="763">
        <f t="shared" ref="O87:O96" si="29">D87+26</f>
        <v>45537</v>
      </c>
      <c r="P87" s="331"/>
      <c r="Q87" s="763">
        <f t="shared" si="10"/>
        <v>45506</v>
      </c>
      <c r="R87" s="1084">
        <f t="shared" si="19"/>
        <v>31</v>
      </c>
    </row>
    <row r="88" spans="1:18" ht="17.25" hidden="1" customHeight="1" x14ac:dyDescent="0.2">
      <c r="A88" s="824"/>
      <c r="B88" s="965" t="s">
        <v>360</v>
      </c>
      <c r="C88" s="965" t="s">
        <v>422</v>
      </c>
      <c r="D88" s="965">
        <v>45516</v>
      </c>
      <c r="E88" s="763">
        <f t="shared" si="20"/>
        <v>45519</v>
      </c>
      <c r="F88" s="763">
        <f t="shared" si="21"/>
        <v>45525</v>
      </c>
      <c r="G88" s="763">
        <f t="shared" si="22"/>
        <v>45528</v>
      </c>
      <c r="H88" s="763">
        <f>D88+14</f>
        <v>45530</v>
      </c>
      <c r="I88" s="763">
        <f t="shared" si="24"/>
        <v>45536</v>
      </c>
      <c r="J88" s="763">
        <f t="shared" si="25"/>
        <v>45537</v>
      </c>
      <c r="K88" s="763">
        <f t="shared" si="26"/>
        <v>45538</v>
      </c>
      <c r="L88" s="763">
        <f t="shared" si="27"/>
        <v>45539</v>
      </c>
      <c r="M88" s="763"/>
      <c r="N88" s="763">
        <f t="shared" si="28"/>
        <v>45541</v>
      </c>
      <c r="O88" s="763">
        <f t="shared" si="29"/>
        <v>45542</v>
      </c>
      <c r="P88" s="331"/>
      <c r="Q88" s="763">
        <f t="shared" si="10"/>
        <v>45513</v>
      </c>
      <c r="R88" s="1084">
        <f t="shared" si="19"/>
        <v>32</v>
      </c>
    </row>
    <row r="89" spans="1:18" ht="17.25" hidden="1" customHeight="1" x14ac:dyDescent="0.2">
      <c r="A89" s="824" t="s">
        <v>322</v>
      </c>
      <c r="B89" s="965" t="s">
        <v>334</v>
      </c>
      <c r="C89" s="965" t="s">
        <v>423</v>
      </c>
      <c r="D89" s="965">
        <v>45520</v>
      </c>
      <c r="E89" s="763">
        <f t="shared" si="20"/>
        <v>45523</v>
      </c>
      <c r="F89" s="763">
        <f t="shared" si="21"/>
        <v>45529</v>
      </c>
      <c r="G89" s="763">
        <f t="shared" si="22"/>
        <v>45532</v>
      </c>
      <c r="H89" s="763">
        <f t="shared" ref="H89:H100" si="30">D89+14</f>
        <v>45534</v>
      </c>
      <c r="I89" s="763">
        <f t="shared" si="24"/>
        <v>45540</v>
      </c>
      <c r="J89" s="763">
        <f t="shared" si="25"/>
        <v>45541</v>
      </c>
      <c r="K89" s="763">
        <f t="shared" si="26"/>
        <v>45542</v>
      </c>
      <c r="L89" s="763">
        <f t="shared" si="27"/>
        <v>45543</v>
      </c>
      <c r="M89" s="763"/>
      <c r="N89" s="763">
        <f t="shared" si="28"/>
        <v>45545</v>
      </c>
      <c r="O89" s="763">
        <f t="shared" si="29"/>
        <v>45546</v>
      </c>
      <c r="P89" s="331"/>
      <c r="Q89" s="763">
        <f t="shared" si="10"/>
        <v>45520</v>
      </c>
      <c r="R89" s="1084">
        <f t="shared" si="19"/>
        <v>33</v>
      </c>
    </row>
    <row r="90" spans="1:18" ht="17.25" hidden="1" customHeight="1" x14ac:dyDescent="0.2">
      <c r="A90" s="824" t="s">
        <v>334</v>
      </c>
      <c r="B90" s="1019" t="s">
        <v>322</v>
      </c>
      <c r="C90" s="965" t="s">
        <v>424</v>
      </c>
      <c r="D90" s="886" t="s">
        <v>344</v>
      </c>
      <c r="E90" s="805" t="e">
        <f t="shared" si="20"/>
        <v>#VALUE!</v>
      </c>
      <c r="F90" s="805" t="e">
        <f t="shared" si="21"/>
        <v>#VALUE!</v>
      </c>
      <c r="G90" s="805" t="e">
        <f t="shared" si="22"/>
        <v>#VALUE!</v>
      </c>
      <c r="H90" s="805" t="e">
        <f t="shared" si="30"/>
        <v>#VALUE!</v>
      </c>
      <c r="I90" s="805" t="e">
        <f t="shared" si="24"/>
        <v>#VALUE!</v>
      </c>
      <c r="J90" s="805" t="e">
        <f t="shared" si="25"/>
        <v>#VALUE!</v>
      </c>
      <c r="K90" s="805" t="e">
        <f t="shared" si="26"/>
        <v>#VALUE!</v>
      </c>
      <c r="L90" s="805" t="e">
        <f t="shared" si="27"/>
        <v>#VALUE!</v>
      </c>
      <c r="M90" s="805"/>
      <c r="N90" s="805" t="e">
        <f t="shared" si="28"/>
        <v>#VALUE!</v>
      </c>
      <c r="O90" s="805" t="e">
        <f t="shared" si="29"/>
        <v>#VALUE!</v>
      </c>
      <c r="P90" s="331"/>
      <c r="Q90" s="763">
        <f t="shared" si="10"/>
        <v>45527</v>
      </c>
      <c r="R90" s="1084">
        <f t="shared" si="19"/>
        <v>34</v>
      </c>
    </row>
    <row r="91" spans="1:18" ht="17.25" hidden="1" customHeight="1" x14ac:dyDescent="0.2">
      <c r="A91" s="824" t="s">
        <v>349</v>
      </c>
      <c r="B91" s="965" t="s">
        <v>349</v>
      </c>
      <c r="C91" s="965" t="s">
        <v>425</v>
      </c>
      <c r="D91" s="965">
        <v>45539</v>
      </c>
      <c r="E91" s="763">
        <f>D91+3</f>
        <v>45542</v>
      </c>
      <c r="F91" s="763">
        <f t="shared" si="21"/>
        <v>45548</v>
      </c>
      <c r="G91" s="763">
        <f t="shared" si="22"/>
        <v>45551</v>
      </c>
      <c r="H91" s="763">
        <f t="shared" si="30"/>
        <v>45553</v>
      </c>
      <c r="I91" s="763">
        <f t="shared" si="24"/>
        <v>45559</v>
      </c>
      <c r="J91" s="763">
        <f t="shared" si="25"/>
        <v>45560</v>
      </c>
      <c r="K91" s="763">
        <f t="shared" si="26"/>
        <v>45561</v>
      </c>
      <c r="L91" s="763">
        <f t="shared" si="27"/>
        <v>45562</v>
      </c>
      <c r="M91" s="763"/>
      <c r="N91" s="763">
        <f t="shared" si="28"/>
        <v>45564</v>
      </c>
      <c r="O91" s="763">
        <f t="shared" si="29"/>
        <v>45565</v>
      </c>
      <c r="P91" s="331"/>
      <c r="Q91" s="763">
        <f t="shared" si="10"/>
        <v>45534</v>
      </c>
      <c r="R91" s="1084">
        <f t="shared" si="19"/>
        <v>35</v>
      </c>
    </row>
    <row r="92" spans="1:18" ht="17.25" hidden="1" customHeight="1" x14ac:dyDescent="0.2">
      <c r="A92" s="824" t="s">
        <v>356</v>
      </c>
      <c r="B92" s="965" t="s">
        <v>356</v>
      </c>
      <c r="C92" s="965" t="s">
        <v>426</v>
      </c>
      <c r="D92" s="965">
        <v>45542</v>
      </c>
      <c r="E92" s="763">
        <f t="shared" ref="E92:E102" si="31">D92+3</f>
        <v>45545</v>
      </c>
      <c r="F92" s="763">
        <f t="shared" si="21"/>
        <v>45551</v>
      </c>
      <c r="G92" s="763">
        <f t="shared" si="22"/>
        <v>45554</v>
      </c>
      <c r="H92" s="763">
        <f t="shared" si="30"/>
        <v>45556</v>
      </c>
      <c r="I92" s="763">
        <f t="shared" si="24"/>
        <v>45562</v>
      </c>
      <c r="J92" s="763">
        <f t="shared" si="25"/>
        <v>45563</v>
      </c>
      <c r="K92" s="763">
        <f t="shared" si="26"/>
        <v>45564</v>
      </c>
      <c r="L92" s="763">
        <f t="shared" si="27"/>
        <v>45565</v>
      </c>
      <c r="M92" s="763"/>
      <c r="N92" s="763">
        <f t="shared" si="28"/>
        <v>45567</v>
      </c>
      <c r="O92" s="763">
        <f t="shared" si="29"/>
        <v>45568</v>
      </c>
      <c r="P92" s="331"/>
      <c r="Q92" s="763">
        <f t="shared" si="10"/>
        <v>45541</v>
      </c>
      <c r="R92" s="1084">
        <f t="shared" si="19"/>
        <v>36</v>
      </c>
    </row>
    <row r="93" spans="1:18" ht="17.25" hidden="1" customHeight="1" x14ac:dyDescent="0.2">
      <c r="A93" s="824"/>
      <c r="B93" s="965" t="s">
        <v>320</v>
      </c>
      <c r="C93" s="965" t="s">
        <v>427</v>
      </c>
      <c r="D93" s="965">
        <v>45561</v>
      </c>
      <c r="E93" s="1139" t="s">
        <v>344</v>
      </c>
      <c r="F93" s="1140"/>
      <c r="G93" s="1140"/>
      <c r="H93" s="1140"/>
      <c r="I93" s="1140"/>
      <c r="J93" s="1140"/>
      <c r="K93" s="1140"/>
      <c r="L93" s="1141"/>
      <c r="M93" s="1094"/>
      <c r="N93" s="763">
        <f t="shared" si="28"/>
        <v>45586</v>
      </c>
      <c r="O93" s="763">
        <f t="shared" si="29"/>
        <v>45587</v>
      </c>
      <c r="P93" s="331"/>
      <c r="Q93" s="763">
        <f t="shared" si="10"/>
        <v>45548</v>
      </c>
      <c r="R93" s="1084">
        <f t="shared" si="19"/>
        <v>37</v>
      </c>
    </row>
    <row r="94" spans="1:18" ht="17.25" hidden="1" customHeight="1" x14ac:dyDescent="0.2">
      <c r="A94" s="824"/>
      <c r="B94" s="965" t="s">
        <v>360</v>
      </c>
      <c r="C94" s="965" t="s">
        <v>428</v>
      </c>
      <c r="D94" s="965">
        <v>45558</v>
      </c>
      <c r="E94" s="763">
        <f t="shared" si="31"/>
        <v>45561</v>
      </c>
      <c r="F94" s="763">
        <f t="shared" si="21"/>
        <v>45567</v>
      </c>
      <c r="G94" s="763">
        <f t="shared" si="22"/>
        <v>45570</v>
      </c>
      <c r="H94" s="763">
        <f t="shared" si="30"/>
        <v>45572</v>
      </c>
      <c r="I94" s="763">
        <f t="shared" si="24"/>
        <v>45578</v>
      </c>
      <c r="J94" s="763">
        <f t="shared" si="25"/>
        <v>45579</v>
      </c>
      <c r="K94" s="763">
        <f t="shared" si="26"/>
        <v>45580</v>
      </c>
      <c r="L94" s="763">
        <f t="shared" si="27"/>
        <v>45581</v>
      </c>
      <c r="M94" s="763"/>
      <c r="N94" s="763">
        <f t="shared" si="28"/>
        <v>45583</v>
      </c>
      <c r="O94" s="763">
        <f t="shared" si="29"/>
        <v>45584</v>
      </c>
      <c r="P94" s="331"/>
      <c r="Q94" s="763">
        <f t="shared" si="10"/>
        <v>45555</v>
      </c>
      <c r="R94" s="1084">
        <f t="shared" si="19"/>
        <v>38</v>
      </c>
    </row>
    <row r="95" spans="1:18" ht="17.25" hidden="1" customHeight="1" x14ac:dyDescent="0.2">
      <c r="A95" s="824"/>
      <c r="B95" s="965" t="s">
        <v>334</v>
      </c>
      <c r="C95" s="965" t="s">
        <v>429</v>
      </c>
      <c r="D95" s="886" t="s">
        <v>344</v>
      </c>
      <c r="E95" s="805" t="e">
        <f t="shared" si="31"/>
        <v>#VALUE!</v>
      </c>
      <c r="F95" s="805" t="e">
        <f t="shared" si="21"/>
        <v>#VALUE!</v>
      </c>
      <c r="G95" s="805" t="e">
        <f t="shared" si="22"/>
        <v>#VALUE!</v>
      </c>
      <c r="H95" s="805" t="e">
        <f t="shared" si="30"/>
        <v>#VALUE!</v>
      </c>
      <c r="I95" s="805" t="e">
        <f t="shared" si="24"/>
        <v>#VALUE!</v>
      </c>
      <c r="J95" s="805" t="e">
        <f t="shared" si="25"/>
        <v>#VALUE!</v>
      </c>
      <c r="K95" s="805" t="e">
        <f t="shared" si="26"/>
        <v>#VALUE!</v>
      </c>
      <c r="L95" s="805" t="e">
        <f t="shared" si="27"/>
        <v>#VALUE!</v>
      </c>
      <c r="M95" s="805"/>
      <c r="N95" s="805" t="e">
        <f t="shared" si="28"/>
        <v>#VALUE!</v>
      </c>
      <c r="O95" s="805" t="e">
        <f t="shared" si="29"/>
        <v>#VALUE!</v>
      </c>
      <c r="P95" s="331"/>
      <c r="Q95" s="763">
        <f t="shared" si="10"/>
        <v>45562</v>
      </c>
      <c r="R95" s="1084">
        <f t="shared" si="19"/>
        <v>39</v>
      </c>
    </row>
    <row r="96" spans="1:18" ht="17.25" hidden="1" customHeight="1" x14ac:dyDescent="0.2">
      <c r="A96" s="824"/>
      <c r="B96" s="965" t="s">
        <v>349</v>
      </c>
      <c r="C96" s="965" t="s">
        <v>430</v>
      </c>
      <c r="D96" s="965">
        <v>45573</v>
      </c>
      <c r="E96" s="763">
        <f t="shared" si="31"/>
        <v>45576</v>
      </c>
      <c r="F96" s="763">
        <f t="shared" si="21"/>
        <v>45582</v>
      </c>
      <c r="G96" s="763">
        <f t="shared" si="22"/>
        <v>45585</v>
      </c>
      <c r="H96" s="763">
        <f t="shared" si="30"/>
        <v>45587</v>
      </c>
      <c r="I96" s="763">
        <f t="shared" si="24"/>
        <v>45593</v>
      </c>
      <c r="J96" s="763">
        <f t="shared" si="25"/>
        <v>45594</v>
      </c>
      <c r="K96" s="763">
        <f t="shared" si="26"/>
        <v>45595</v>
      </c>
      <c r="L96" s="763">
        <f t="shared" si="27"/>
        <v>45596</v>
      </c>
      <c r="M96" s="763"/>
      <c r="N96" s="763">
        <f t="shared" si="28"/>
        <v>45598</v>
      </c>
      <c r="O96" s="763">
        <f t="shared" si="29"/>
        <v>45599</v>
      </c>
      <c r="P96" s="331"/>
      <c r="Q96" s="763">
        <f t="shared" si="10"/>
        <v>45569</v>
      </c>
      <c r="R96" s="1084">
        <f t="shared" si="19"/>
        <v>40</v>
      </c>
    </row>
    <row r="97" spans="1:18" ht="17.25" hidden="1" customHeight="1" x14ac:dyDescent="0.2">
      <c r="A97" s="824" t="s">
        <v>316</v>
      </c>
      <c r="B97" s="1042" t="s">
        <v>368</v>
      </c>
      <c r="C97" s="965" t="s">
        <v>431</v>
      </c>
      <c r="D97" s="805">
        <v>45579</v>
      </c>
      <c r="E97" s="805">
        <f t="shared" si="31"/>
        <v>45582</v>
      </c>
      <c r="F97" s="805">
        <f t="shared" si="21"/>
        <v>45588</v>
      </c>
      <c r="G97" s="805">
        <f t="shared" si="22"/>
        <v>45591</v>
      </c>
      <c r="H97" s="805">
        <f t="shared" si="30"/>
        <v>45593</v>
      </c>
      <c r="I97" s="805">
        <f t="shared" si="24"/>
        <v>45599</v>
      </c>
      <c r="J97" s="805">
        <f t="shared" si="25"/>
        <v>45600</v>
      </c>
      <c r="K97" s="805">
        <f t="shared" si="26"/>
        <v>45601</v>
      </c>
      <c r="L97" s="805">
        <f t="shared" si="26"/>
        <v>45604</v>
      </c>
      <c r="M97" s="805"/>
      <c r="N97" s="805">
        <f>F97+22</f>
        <v>45610</v>
      </c>
      <c r="O97" s="805">
        <f>G97+22</f>
        <v>45613</v>
      </c>
      <c r="P97" s="331"/>
      <c r="Q97" s="763">
        <f t="shared" si="10"/>
        <v>45576</v>
      </c>
      <c r="R97" s="1084">
        <f t="shared" si="19"/>
        <v>41</v>
      </c>
    </row>
    <row r="98" spans="1:18" ht="17.25" hidden="1" customHeight="1" x14ac:dyDescent="0.2">
      <c r="A98" s="824" t="s">
        <v>320</v>
      </c>
      <c r="B98" s="965" t="s">
        <v>320</v>
      </c>
      <c r="C98" s="965" t="s">
        <v>432</v>
      </c>
      <c r="D98" s="965">
        <v>45582</v>
      </c>
      <c r="E98" s="763">
        <f t="shared" si="31"/>
        <v>45585</v>
      </c>
      <c r="F98" s="763">
        <f t="shared" si="21"/>
        <v>45591</v>
      </c>
      <c r="G98" s="763">
        <f t="shared" si="22"/>
        <v>45594</v>
      </c>
      <c r="H98" s="763">
        <f t="shared" si="30"/>
        <v>45596</v>
      </c>
      <c r="I98" s="763">
        <f t="shared" si="24"/>
        <v>45602</v>
      </c>
      <c r="J98" s="763">
        <f t="shared" si="25"/>
        <v>45603</v>
      </c>
      <c r="K98" s="763">
        <f t="shared" si="26"/>
        <v>45604</v>
      </c>
      <c r="L98" s="1107" t="s">
        <v>344</v>
      </c>
      <c r="M98" s="1107"/>
      <c r="N98" s="763">
        <f t="shared" ref="N98:N103" si="32">D98+25</f>
        <v>45607</v>
      </c>
      <c r="O98" s="763">
        <f t="shared" ref="O98:O103" si="33">D98+26</f>
        <v>45608</v>
      </c>
      <c r="P98" s="331"/>
      <c r="Q98" s="763">
        <f t="shared" si="10"/>
        <v>45583</v>
      </c>
      <c r="R98" s="1084">
        <f t="shared" si="19"/>
        <v>42</v>
      </c>
    </row>
    <row r="99" spans="1:18" ht="17.25" hidden="1" customHeight="1" x14ac:dyDescent="0.2">
      <c r="A99" s="824"/>
      <c r="B99" s="965" t="s">
        <v>372</v>
      </c>
      <c r="C99" s="965" t="s">
        <v>433</v>
      </c>
      <c r="D99" s="965">
        <v>45593</v>
      </c>
      <c r="E99" s="763">
        <f t="shared" si="31"/>
        <v>45596</v>
      </c>
      <c r="F99" s="763">
        <f t="shared" si="21"/>
        <v>45602</v>
      </c>
      <c r="G99" s="763">
        <f t="shared" si="22"/>
        <v>45605</v>
      </c>
      <c r="H99" s="763">
        <f t="shared" si="30"/>
        <v>45607</v>
      </c>
      <c r="I99" s="763">
        <f t="shared" si="24"/>
        <v>45613</v>
      </c>
      <c r="J99" s="763">
        <f t="shared" si="25"/>
        <v>45614</v>
      </c>
      <c r="K99" s="763">
        <f t="shared" si="26"/>
        <v>45615</v>
      </c>
      <c r="L99" s="1108"/>
      <c r="M99" s="1108"/>
      <c r="N99" s="763">
        <f t="shared" si="32"/>
        <v>45618</v>
      </c>
      <c r="O99" s="763">
        <f t="shared" si="33"/>
        <v>45619</v>
      </c>
      <c r="P99" s="331"/>
      <c r="Q99" s="763">
        <f t="shared" si="10"/>
        <v>45590</v>
      </c>
      <c r="R99" s="1084">
        <f t="shared" si="19"/>
        <v>43</v>
      </c>
    </row>
    <row r="100" spans="1:18" ht="17.25" hidden="1" customHeight="1" x14ac:dyDescent="0.2">
      <c r="A100" s="824" t="s">
        <v>360</v>
      </c>
      <c r="B100" s="965" t="s">
        <v>322</v>
      </c>
      <c r="C100" s="965" t="s">
        <v>434</v>
      </c>
      <c r="D100" s="965">
        <v>45598</v>
      </c>
      <c r="E100" s="763">
        <f t="shared" si="31"/>
        <v>45601</v>
      </c>
      <c r="F100" s="763">
        <f t="shared" si="21"/>
        <v>45607</v>
      </c>
      <c r="G100" s="763">
        <f t="shared" si="22"/>
        <v>45610</v>
      </c>
      <c r="H100" s="763">
        <f t="shared" si="30"/>
        <v>45612</v>
      </c>
      <c r="I100" s="763">
        <f t="shared" si="24"/>
        <v>45618</v>
      </c>
      <c r="J100" s="763">
        <f t="shared" si="25"/>
        <v>45619</v>
      </c>
      <c r="K100" s="763">
        <f t="shared" si="26"/>
        <v>45620</v>
      </c>
      <c r="L100" s="1108"/>
      <c r="M100" s="1108"/>
      <c r="N100" s="763">
        <f t="shared" si="32"/>
        <v>45623</v>
      </c>
      <c r="O100" s="763">
        <f t="shared" si="33"/>
        <v>45624</v>
      </c>
      <c r="P100" s="331"/>
      <c r="Q100" s="763">
        <f t="shared" si="10"/>
        <v>45597</v>
      </c>
      <c r="R100" s="1084">
        <f t="shared" si="19"/>
        <v>44</v>
      </c>
    </row>
    <row r="101" spans="1:18" ht="17.25" hidden="1" customHeight="1" x14ac:dyDescent="0.2">
      <c r="A101" s="824" t="s">
        <v>322</v>
      </c>
      <c r="B101" s="965" t="s">
        <v>360</v>
      </c>
      <c r="C101" s="965" t="s">
        <v>435</v>
      </c>
      <c r="D101" s="965">
        <v>45610</v>
      </c>
      <c r="E101" s="886" t="s">
        <v>344</v>
      </c>
      <c r="F101" s="886" t="s">
        <v>344</v>
      </c>
      <c r="G101" s="886" t="s">
        <v>344</v>
      </c>
      <c r="H101" s="886" t="s">
        <v>344</v>
      </c>
      <c r="I101" s="763">
        <f t="shared" si="24"/>
        <v>45630</v>
      </c>
      <c r="J101" s="763">
        <f t="shared" si="25"/>
        <v>45631</v>
      </c>
      <c r="K101" s="763">
        <f t="shared" si="26"/>
        <v>45632</v>
      </c>
      <c r="L101" s="1142" t="s">
        <v>344</v>
      </c>
      <c r="M101" s="1112"/>
      <c r="N101" s="763">
        <f t="shared" si="32"/>
        <v>45635</v>
      </c>
      <c r="O101" s="763">
        <f t="shared" si="33"/>
        <v>45636</v>
      </c>
      <c r="P101" s="331"/>
      <c r="Q101" s="763">
        <f t="shared" si="10"/>
        <v>45604</v>
      </c>
      <c r="R101" s="1084">
        <f t="shared" si="19"/>
        <v>45</v>
      </c>
    </row>
    <row r="102" spans="1:18" ht="17.25" hidden="1" customHeight="1" x14ac:dyDescent="0.2">
      <c r="A102" s="824" t="s">
        <v>349</v>
      </c>
      <c r="B102" s="965" t="s">
        <v>316</v>
      </c>
      <c r="C102" s="965" t="s">
        <v>436</v>
      </c>
      <c r="D102" s="965">
        <v>45611</v>
      </c>
      <c r="E102" s="763">
        <f t="shared" si="31"/>
        <v>45614</v>
      </c>
      <c r="F102" s="763">
        <f t="shared" ref="F102:F104" si="34">D102+9</f>
        <v>45620</v>
      </c>
      <c r="G102" s="763">
        <f t="shared" ref="G102:G107" si="35">D102+12</f>
        <v>45623</v>
      </c>
      <c r="H102" s="763">
        <f t="shared" ref="H102:H107" si="36">D102+14</f>
        <v>45625</v>
      </c>
      <c r="I102" s="763">
        <f t="shared" si="24"/>
        <v>45631</v>
      </c>
      <c r="J102" s="763">
        <f t="shared" si="25"/>
        <v>45632</v>
      </c>
      <c r="K102" s="763">
        <f t="shared" si="26"/>
        <v>45633</v>
      </c>
      <c r="L102" s="1143"/>
      <c r="M102" s="1061"/>
      <c r="N102" s="763">
        <f t="shared" si="32"/>
        <v>45636</v>
      </c>
      <c r="O102" s="763">
        <f t="shared" si="33"/>
        <v>45637</v>
      </c>
      <c r="P102" s="331"/>
      <c r="Q102" s="763">
        <f t="shared" si="10"/>
        <v>45611</v>
      </c>
      <c r="R102" s="1084">
        <f t="shared" si="19"/>
        <v>46</v>
      </c>
    </row>
    <row r="103" spans="1:18" ht="20.100000000000001" hidden="1" customHeight="1" x14ac:dyDescent="0.2">
      <c r="A103" s="824" t="s">
        <v>380</v>
      </c>
      <c r="B103" s="965" t="s">
        <v>381</v>
      </c>
      <c r="C103" s="965" t="s">
        <v>437</v>
      </c>
      <c r="D103" s="965">
        <v>45625</v>
      </c>
      <c r="E103" s="886" t="s">
        <v>344</v>
      </c>
      <c r="F103" s="886" t="s">
        <v>344</v>
      </c>
      <c r="G103" s="763">
        <f t="shared" si="35"/>
        <v>45637</v>
      </c>
      <c r="H103" s="763">
        <f t="shared" si="36"/>
        <v>45639</v>
      </c>
      <c r="I103" s="763">
        <f t="shared" si="24"/>
        <v>45645</v>
      </c>
      <c r="J103" s="763">
        <f t="shared" si="25"/>
        <v>45646</v>
      </c>
      <c r="K103" s="763">
        <f t="shared" ref="K103:K107" si="37">D103+22</f>
        <v>45647</v>
      </c>
      <c r="L103" s="763">
        <v>45643</v>
      </c>
      <c r="M103" s="763"/>
      <c r="N103" s="763">
        <f t="shared" si="32"/>
        <v>45650</v>
      </c>
      <c r="O103" s="763">
        <f t="shared" si="33"/>
        <v>45651</v>
      </c>
      <c r="P103" s="331"/>
      <c r="Q103" s="763">
        <f t="shared" si="10"/>
        <v>45618</v>
      </c>
      <c r="R103" s="1084">
        <f t="shared" si="19"/>
        <v>47</v>
      </c>
    </row>
    <row r="104" spans="1:18" ht="20.100000000000001" hidden="1" customHeight="1" x14ac:dyDescent="0.2">
      <c r="A104" s="824" t="s">
        <v>372</v>
      </c>
      <c r="B104" s="965" t="s">
        <v>320</v>
      </c>
      <c r="C104" s="965" t="s">
        <v>438</v>
      </c>
      <c r="D104" s="965">
        <v>45628</v>
      </c>
      <c r="E104" s="763">
        <f t="shared" ref="E104" si="38">D104+3</f>
        <v>45631</v>
      </c>
      <c r="F104" s="763">
        <f t="shared" si="34"/>
        <v>45637</v>
      </c>
      <c r="G104" s="763">
        <f t="shared" si="35"/>
        <v>45640</v>
      </c>
      <c r="H104" s="763">
        <f t="shared" si="36"/>
        <v>45642</v>
      </c>
      <c r="I104" s="763">
        <f t="shared" si="24"/>
        <v>45648</v>
      </c>
      <c r="J104" s="763">
        <f t="shared" si="25"/>
        <v>45649</v>
      </c>
      <c r="K104" s="763">
        <f t="shared" si="37"/>
        <v>45650</v>
      </c>
      <c r="L104" s="331"/>
      <c r="M104" s="331"/>
      <c r="N104" s="763">
        <f>Q103+7</f>
        <v>45625</v>
      </c>
      <c r="O104" s="1084">
        <f t="shared" si="19"/>
        <v>48</v>
      </c>
    </row>
    <row r="105" spans="1:18" ht="20.100000000000001" hidden="1" customHeight="1" x14ac:dyDescent="0.2">
      <c r="A105" s="824"/>
      <c r="B105" s="965" t="s">
        <v>372</v>
      </c>
      <c r="C105" s="965" t="s">
        <v>439</v>
      </c>
      <c r="D105" s="965">
        <v>45637</v>
      </c>
      <c r="E105" s="886" t="s">
        <v>344</v>
      </c>
      <c r="F105" s="886" t="s">
        <v>344</v>
      </c>
      <c r="G105" s="763">
        <f t="shared" si="35"/>
        <v>45649</v>
      </c>
      <c r="H105" s="763">
        <f t="shared" si="36"/>
        <v>45651</v>
      </c>
      <c r="I105" s="763">
        <f t="shared" si="24"/>
        <v>45657</v>
      </c>
      <c r="J105" s="763">
        <f t="shared" si="25"/>
        <v>45658</v>
      </c>
      <c r="K105" s="763">
        <f t="shared" si="37"/>
        <v>45659</v>
      </c>
      <c r="L105" s="331"/>
      <c r="M105" s="331"/>
      <c r="N105" s="763">
        <f t="shared" si="10"/>
        <v>45632</v>
      </c>
      <c r="O105" s="1084">
        <f t="shared" si="19"/>
        <v>49</v>
      </c>
    </row>
    <row r="106" spans="1:18" ht="20.100000000000001" hidden="1" customHeight="1" x14ac:dyDescent="0.2">
      <c r="A106" s="824" t="s">
        <v>322</v>
      </c>
      <c r="B106" s="965" t="s">
        <v>360</v>
      </c>
      <c r="C106" s="965" t="s">
        <v>440</v>
      </c>
      <c r="D106" s="965">
        <v>45642</v>
      </c>
      <c r="E106" s="763">
        <f t="shared" ref="E106:E107" si="39">D106+3</f>
        <v>45645</v>
      </c>
      <c r="F106" s="763">
        <f t="shared" ref="F106:F107" si="40">D106+9</f>
        <v>45651</v>
      </c>
      <c r="G106" s="763">
        <f t="shared" si="35"/>
        <v>45654</v>
      </c>
      <c r="H106" s="763">
        <f t="shared" si="36"/>
        <v>45656</v>
      </c>
      <c r="I106" s="763">
        <f t="shared" si="24"/>
        <v>45662</v>
      </c>
      <c r="J106" s="763">
        <f t="shared" si="25"/>
        <v>45663</v>
      </c>
      <c r="K106" s="763">
        <f t="shared" si="37"/>
        <v>45664</v>
      </c>
      <c r="L106" s="331"/>
      <c r="M106" s="331"/>
      <c r="N106" s="763">
        <f t="shared" si="10"/>
        <v>45639</v>
      </c>
      <c r="O106" s="1084">
        <f t="shared" si="19"/>
        <v>50</v>
      </c>
    </row>
    <row r="107" spans="1:18" ht="20.100000000000001" hidden="1" customHeight="1" x14ac:dyDescent="0.2">
      <c r="A107" s="824" t="s">
        <v>360</v>
      </c>
      <c r="B107" s="965" t="s">
        <v>322</v>
      </c>
      <c r="C107" s="965" t="s">
        <v>441</v>
      </c>
      <c r="D107" s="965">
        <v>45649</v>
      </c>
      <c r="E107" s="763">
        <f t="shared" si="39"/>
        <v>45652</v>
      </c>
      <c r="F107" s="763">
        <f t="shared" si="40"/>
        <v>45658</v>
      </c>
      <c r="G107" s="763">
        <f t="shared" si="35"/>
        <v>45661</v>
      </c>
      <c r="H107" s="763">
        <f t="shared" si="36"/>
        <v>45663</v>
      </c>
      <c r="I107" s="763">
        <f t="shared" si="24"/>
        <v>45669</v>
      </c>
      <c r="J107" s="763">
        <f t="shared" si="25"/>
        <v>45670</v>
      </c>
      <c r="K107" s="763">
        <f t="shared" si="37"/>
        <v>45671</v>
      </c>
      <c r="L107" s="331"/>
      <c r="M107" s="331"/>
      <c r="N107" s="763">
        <f t="shared" si="10"/>
        <v>45646</v>
      </c>
      <c r="O107" s="1084">
        <f t="shared" si="19"/>
        <v>51</v>
      </c>
    </row>
    <row r="108" spans="1:18" ht="27.75" hidden="1" customHeight="1" x14ac:dyDescent="0.2">
      <c r="A108" s="824"/>
      <c r="B108" s="965" t="s">
        <v>322</v>
      </c>
      <c r="C108" s="965" t="s">
        <v>442</v>
      </c>
      <c r="D108" s="1110" t="s">
        <v>4346</v>
      </c>
      <c r="E108" s="763">
        <v>45687</v>
      </c>
      <c r="F108" s="763">
        <f>E108+6</f>
        <v>45693</v>
      </c>
      <c r="G108" s="763">
        <f>F108+2</f>
        <v>45695</v>
      </c>
      <c r="H108" s="763">
        <f>G108+3</f>
        <v>45698</v>
      </c>
      <c r="I108" s="763">
        <f>H108+5</f>
        <v>45703</v>
      </c>
      <c r="J108" s="763">
        <f>I108+1</f>
        <v>45704</v>
      </c>
      <c r="K108" s="763">
        <f>J108+1</f>
        <v>45705</v>
      </c>
      <c r="L108" s="763">
        <f>K108+5</f>
        <v>45710</v>
      </c>
      <c r="M108" s="331"/>
      <c r="N108" s="763">
        <v>45316</v>
      </c>
      <c r="O108" s="1084">
        <f t="shared" si="19"/>
        <v>4</v>
      </c>
    </row>
    <row r="109" spans="1:18" ht="20.100000000000001" hidden="1" customHeight="1" x14ac:dyDescent="0.2">
      <c r="A109" s="824" t="s">
        <v>381</v>
      </c>
      <c r="B109" s="1042" t="s">
        <v>368</v>
      </c>
      <c r="C109" s="965" t="s">
        <v>443</v>
      </c>
      <c r="D109" s="805"/>
      <c r="E109" s="994"/>
      <c r="F109" s="994"/>
      <c r="G109" s="994"/>
      <c r="H109" s="994"/>
      <c r="I109" s="805"/>
      <c r="J109" s="805"/>
      <c r="K109" s="805"/>
      <c r="L109" s="805"/>
      <c r="M109" s="331"/>
      <c r="N109" s="763">
        <f t="shared" si="10"/>
        <v>45323</v>
      </c>
      <c r="O109" s="1084">
        <f t="shared" si="19"/>
        <v>5</v>
      </c>
    </row>
    <row r="110" spans="1:18" ht="25.5" hidden="1" x14ac:dyDescent="0.2">
      <c r="A110" s="824"/>
      <c r="B110" s="965" t="s">
        <v>320</v>
      </c>
      <c r="C110" s="965" t="s">
        <v>444</v>
      </c>
      <c r="D110" s="1110" t="s">
        <v>4347</v>
      </c>
      <c r="E110" s="763">
        <v>45700</v>
      </c>
      <c r="F110" s="763">
        <f t="shared" ref="F110:F112" si="41">E110+6</f>
        <v>45706</v>
      </c>
      <c r="G110" s="763">
        <f t="shared" ref="G110:G112" si="42">F110+2</f>
        <v>45708</v>
      </c>
      <c r="H110" s="763">
        <f t="shared" ref="H110:H112" si="43">G110+3</f>
        <v>45711</v>
      </c>
      <c r="I110" s="763">
        <f t="shared" ref="I110:I112" si="44">H110+5</f>
        <v>45716</v>
      </c>
      <c r="J110" s="763">
        <f t="shared" ref="J110:K112" si="45">I110+1</f>
        <v>45717</v>
      </c>
      <c r="K110" s="763">
        <f t="shared" si="45"/>
        <v>45718</v>
      </c>
      <c r="L110" s="763">
        <f t="shared" ref="L110:L112" si="46">K110+5</f>
        <v>45723</v>
      </c>
      <c r="M110" s="331"/>
      <c r="N110" s="763">
        <f t="shared" si="10"/>
        <v>45330</v>
      </c>
      <c r="O110" s="1084">
        <f t="shared" si="19"/>
        <v>6</v>
      </c>
    </row>
    <row r="111" spans="1:18" ht="20.100000000000001" hidden="1" customHeight="1" x14ac:dyDescent="0.2">
      <c r="A111" s="824" t="s">
        <v>381</v>
      </c>
      <c r="B111" s="965" t="s">
        <v>316</v>
      </c>
      <c r="C111" s="965" t="s">
        <v>445</v>
      </c>
      <c r="D111" s="965">
        <v>45704</v>
      </c>
      <c r="E111" s="886" t="s">
        <v>344</v>
      </c>
      <c r="F111" s="886" t="s">
        <v>344</v>
      </c>
      <c r="G111" s="886" t="s">
        <v>344</v>
      </c>
      <c r="H111" s="886" t="s">
        <v>344</v>
      </c>
      <c r="I111" s="886" t="s">
        <v>344</v>
      </c>
      <c r="J111" s="886" t="s">
        <v>344</v>
      </c>
      <c r="K111" s="886" t="s">
        <v>344</v>
      </c>
      <c r="L111" s="763">
        <v>45714</v>
      </c>
      <c r="M111" s="331"/>
      <c r="N111" s="763">
        <f t="shared" si="10"/>
        <v>45337</v>
      </c>
      <c r="O111" s="1084">
        <f t="shared" si="19"/>
        <v>7</v>
      </c>
    </row>
    <row r="112" spans="1:18" ht="20.100000000000001" customHeight="1" x14ac:dyDescent="0.2">
      <c r="A112" s="824" t="s">
        <v>372</v>
      </c>
      <c r="B112" s="965" t="s">
        <v>381</v>
      </c>
      <c r="C112" s="965" t="s">
        <v>446</v>
      </c>
      <c r="D112" s="965">
        <v>45713</v>
      </c>
      <c r="E112" s="763">
        <f t="shared" ref="E112" si="47">D112+4</f>
        <v>45717</v>
      </c>
      <c r="F112" s="763">
        <f t="shared" si="41"/>
        <v>45723</v>
      </c>
      <c r="G112" s="763">
        <f t="shared" si="42"/>
        <v>45725</v>
      </c>
      <c r="H112" s="763">
        <f t="shared" si="43"/>
        <v>45728</v>
      </c>
      <c r="I112" s="763">
        <f t="shared" si="44"/>
        <v>45733</v>
      </c>
      <c r="J112" s="763">
        <f t="shared" si="45"/>
        <v>45734</v>
      </c>
      <c r="K112" s="763">
        <f t="shared" si="45"/>
        <v>45735</v>
      </c>
      <c r="L112" s="763">
        <f t="shared" si="46"/>
        <v>45740</v>
      </c>
      <c r="M112" s="331"/>
      <c r="N112" s="763">
        <f t="shared" si="10"/>
        <v>45344</v>
      </c>
      <c r="O112" s="1084">
        <f t="shared" ref="O112" si="48">WEEKNUM(N112)</f>
        <v>8</v>
      </c>
    </row>
    <row r="113" spans="1:17" x14ac:dyDescent="0.2">
      <c r="N113" s="147"/>
      <c r="O113" s="147"/>
    </row>
    <row r="114" spans="1:17" x14ac:dyDescent="0.2">
      <c r="N114" s="147"/>
      <c r="O114" s="147"/>
    </row>
    <row r="115" spans="1:17" ht="15.75" customHeight="1" x14ac:dyDescent="0.2">
      <c r="B115" s="1134" t="s">
        <v>4461</v>
      </c>
      <c r="C115" s="1134"/>
      <c r="D115" s="1134"/>
      <c r="E115" s="1134"/>
      <c r="F115" s="1134"/>
      <c r="G115" s="217"/>
      <c r="H115" s="217"/>
      <c r="I115" s="217"/>
    </row>
    <row r="116" spans="1:17" ht="15.75" customHeight="1" x14ac:dyDescent="0.2">
      <c r="B116" s="164"/>
      <c r="C116" s="155"/>
      <c r="D116" s="1144"/>
      <c r="E116" s="1144"/>
      <c r="F116" s="1144"/>
      <c r="G116" s="1144"/>
      <c r="H116" s="1144"/>
      <c r="I116" s="1144"/>
      <c r="J116" s="1144"/>
      <c r="K116" s="1144"/>
      <c r="L116" s="1144"/>
      <c r="M116" s="1144"/>
      <c r="N116" s="1144"/>
      <c r="O116" s="750"/>
    </row>
    <row r="117" spans="1:17" ht="30" customHeight="1" x14ac:dyDescent="0.2">
      <c r="A117" s="824"/>
      <c r="B117" s="1135" t="s">
        <v>4342</v>
      </c>
      <c r="C117" s="1136"/>
      <c r="D117" s="1137" t="s">
        <v>306</v>
      </c>
      <c r="E117" s="960" t="s">
        <v>212</v>
      </c>
      <c r="F117" s="953" t="s">
        <v>152</v>
      </c>
      <c r="G117" s="953" t="s">
        <v>228</v>
      </c>
      <c r="H117" s="950" t="s">
        <v>184</v>
      </c>
      <c r="I117" s="953" t="s">
        <v>192</v>
      </c>
      <c r="J117" s="953" t="s">
        <v>204</v>
      </c>
      <c r="K117" s="953" t="s">
        <v>293</v>
      </c>
      <c r="L117" s="953" t="s">
        <v>201</v>
      </c>
      <c r="M117" s="1114"/>
      <c r="N117" s="889"/>
    </row>
    <row r="118" spans="1:17" ht="20.100000000000001" customHeight="1" x14ac:dyDescent="0.2">
      <c r="A118" s="824"/>
      <c r="B118" s="953" t="s">
        <v>310</v>
      </c>
      <c r="C118" s="953" t="s">
        <v>311</v>
      </c>
      <c r="D118" s="1138"/>
      <c r="E118" s="949" t="s">
        <v>142</v>
      </c>
      <c r="F118" s="949" t="s">
        <v>197</v>
      </c>
      <c r="G118" s="949" t="s">
        <v>395</v>
      </c>
      <c r="H118" s="949" t="s">
        <v>236</v>
      </c>
      <c r="I118" s="949" t="s">
        <v>186</v>
      </c>
      <c r="J118" s="949" t="s">
        <v>396</v>
      </c>
      <c r="K118" s="949" t="s">
        <v>298</v>
      </c>
      <c r="L118" s="949" t="s">
        <v>397</v>
      </c>
      <c r="M118" s="1113"/>
      <c r="N118" s="952" t="s">
        <v>312</v>
      </c>
      <c r="O118" s="952" t="s">
        <v>398</v>
      </c>
    </row>
    <row r="119" spans="1:17" ht="17.25" hidden="1" customHeight="1" x14ac:dyDescent="0.2">
      <c r="A119" s="824"/>
      <c r="B119" s="972" t="s">
        <v>334</v>
      </c>
      <c r="C119" s="965" t="s">
        <v>399</v>
      </c>
      <c r="D119" s="965">
        <v>45393</v>
      </c>
      <c r="E119" s="1139" t="s">
        <v>344</v>
      </c>
      <c r="F119" s="1140"/>
      <c r="G119" s="1140"/>
      <c r="H119" s="1140"/>
      <c r="I119" s="1140"/>
      <c r="J119" s="1140"/>
      <c r="K119" s="1140"/>
      <c r="L119" s="1141"/>
      <c r="M119" s="1094"/>
      <c r="N119" s="763">
        <f t="shared" ref="N119:N134" si="49">D119+25</f>
        <v>45418</v>
      </c>
      <c r="O119" s="763" t="e">
        <f t="shared" ref="O119:O134" si="50">E119+25</f>
        <v>#VALUE!</v>
      </c>
      <c r="P119" s="331"/>
      <c r="Q119" s="763">
        <v>45387</v>
      </c>
    </row>
    <row r="120" spans="1:17" ht="17.25" hidden="1" customHeight="1" x14ac:dyDescent="0.2">
      <c r="A120" s="824"/>
      <c r="B120" s="972" t="s">
        <v>328</v>
      </c>
      <c r="C120" s="965" t="s">
        <v>400</v>
      </c>
      <c r="D120" s="965">
        <v>45400</v>
      </c>
      <c r="E120" s="763">
        <f t="shared" ref="E120:E123" si="51">D120+3</f>
        <v>45403</v>
      </c>
      <c r="F120" s="1139" t="s">
        <v>344</v>
      </c>
      <c r="G120" s="1140"/>
      <c r="H120" s="1140"/>
      <c r="I120" s="1140"/>
      <c r="J120" s="1140"/>
      <c r="K120" s="1141"/>
      <c r="L120" s="763">
        <f t="shared" ref="L120:L132" si="52">D120+23</f>
        <v>45423</v>
      </c>
      <c r="M120" s="763"/>
      <c r="N120" s="763">
        <f t="shared" si="49"/>
        <v>45425</v>
      </c>
      <c r="O120" s="763">
        <f t="shared" si="50"/>
        <v>45428</v>
      </c>
      <c r="P120" s="331"/>
      <c r="Q120" s="763">
        <f t="shared" ref="Q120" si="53">Q119+7</f>
        <v>45394</v>
      </c>
    </row>
    <row r="121" spans="1:17" ht="17.25" hidden="1" customHeight="1" x14ac:dyDescent="0.2">
      <c r="A121" s="824"/>
      <c r="B121" s="972" t="s">
        <v>316</v>
      </c>
      <c r="C121" s="965" t="s">
        <v>401</v>
      </c>
      <c r="D121" s="965">
        <v>45406</v>
      </c>
      <c r="E121" s="763">
        <f t="shared" si="51"/>
        <v>45409</v>
      </c>
      <c r="F121" s="763">
        <f t="shared" ref="F121:F123" si="54">D121+9</f>
        <v>45415</v>
      </c>
      <c r="G121" s="763">
        <f t="shared" ref="G121:G123" si="55">D121+12</f>
        <v>45418</v>
      </c>
      <c r="H121" s="763">
        <f t="shared" ref="H121:H123" si="56">D121+14</f>
        <v>45420</v>
      </c>
      <c r="I121" s="763">
        <f t="shared" ref="I121:I123" si="57">D121+20</f>
        <v>45426</v>
      </c>
      <c r="J121" s="763">
        <f t="shared" ref="J121:J123" si="58">D121+21</f>
        <v>45427</v>
      </c>
      <c r="K121" s="763">
        <f t="shared" ref="K121:K132" si="59">D121+22</f>
        <v>45428</v>
      </c>
      <c r="L121" s="763">
        <f t="shared" si="52"/>
        <v>45429</v>
      </c>
      <c r="M121" s="763"/>
      <c r="N121" s="763">
        <f t="shared" si="49"/>
        <v>45431</v>
      </c>
      <c r="O121" s="763">
        <f t="shared" si="50"/>
        <v>45434</v>
      </c>
      <c r="P121" s="331"/>
      <c r="Q121" s="763">
        <f t="shared" ref="Q121" si="60">Q120+7</f>
        <v>45401</v>
      </c>
    </row>
    <row r="122" spans="1:17" ht="17.25" hidden="1" customHeight="1" x14ac:dyDescent="0.2">
      <c r="A122" s="824" t="s">
        <v>318</v>
      </c>
      <c r="B122" s="972" t="s">
        <v>349</v>
      </c>
      <c r="C122" s="965" t="s">
        <v>402</v>
      </c>
      <c r="D122" s="965">
        <v>45416</v>
      </c>
      <c r="E122" s="763">
        <f t="shared" si="51"/>
        <v>45419</v>
      </c>
      <c r="F122" s="763">
        <f t="shared" si="54"/>
        <v>45425</v>
      </c>
      <c r="G122" s="763">
        <f t="shared" si="55"/>
        <v>45428</v>
      </c>
      <c r="H122" s="763">
        <f t="shared" si="56"/>
        <v>45430</v>
      </c>
      <c r="I122" s="763">
        <f t="shared" si="57"/>
        <v>45436</v>
      </c>
      <c r="J122" s="763">
        <f t="shared" si="58"/>
        <v>45437</v>
      </c>
      <c r="K122" s="763">
        <f t="shared" si="59"/>
        <v>45438</v>
      </c>
      <c r="L122" s="763">
        <f t="shared" si="52"/>
        <v>45439</v>
      </c>
      <c r="M122" s="763"/>
      <c r="N122" s="763">
        <f t="shared" si="49"/>
        <v>45441</v>
      </c>
      <c r="O122" s="763">
        <f t="shared" si="50"/>
        <v>45444</v>
      </c>
      <c r="P122" s="331"/>
      <c r="Q122" s="763">
        <f t="shared" ref="Q122" si="61">Q121+7</f>
        <v>45408</v>
      </c>
    </row>
    <row r="123" spans="1:17" ht="17.25" hidden="1" customHeight="1" x14ac:dyDescent="0.2">
      <c r="A123" s="824"/>
      <c r="B123" s="972" t="s">
        <v>320</v>
      </c>
      <c r="C123" s="965" t="s">
        <v>403</v>
      </c>
      <c r="D123" s="965">
        <v>45424</v>
      </c>
      <c r="E123" s="763">
        <f t="shared" si="51"/>
        <v>45427</v>
      </c>
      <c r="F123" s="763">
        <f t="shared" si="54"/>
        <v>45433</v>
      </c>
      <c r="G123" s="763">
        <f t="shared" si="55"/>
        <v>45436</v>
      </c>
      <c r="H123" s="763">
        <f t="shared" si="56"/>
        <v>45438</v>
      </c>
      <c r="I123" s="763">
        <f t="shared" si="57"/>
        <v>45444</v>
      </c>
      <c r="J123" s="763">
        <f t="shared" si="58"/>
        <v>45445</v>
      </c>
      <c r="K123" s="763">
        <f t="shared" si="59"/>
        <v>45446</v>
      </c>
      <c r="L123" s="763">
        <f t="shared" si="52"/>
        <v>45447</v>
      </c>
      <c r="M123" s="763"/>
      <c r="N123" s="763">
        <f t="shared" si="49"/>
        <v>45449</v>
      </c>
      <c r="O123" s="763">
        <f t="shared" si="50"/>
        <v>45452</v>
      </c>
      <c r="P123" s="331"/>
      <c r="Q123" s="763">
        <f t="shared" ref="Q123" si="62">Q122+7</f>
        <v>45415</v>
      </c>
    </row>
    <row r="124" spans="1:17" ht="17.25" hidden="1" customHeight="1" x14ac:dyDescent="0.2">
      <c r="A124" s="824" t="s">
        <v>404</v>
      </c>
      <c r="B124" s="972" t="s">
        <v>334</v>
      </c>
      <c r="C124" s="965" t="s">
        <v>405</v>
      </c>
      <c r="D124" s="965">
        <v>45425</v>
      </c>
      <c r="E124" s="886" t="s">
        <v>344</v>
      </c>
      <c r="F124" s="886" t="s">
        <v>344</v>
      </c>
      <c r="G124" s="886" t="s">
        <v>344</v>
      </c>
      <c r="H124" s="886" t="s">
        <v>344</v>
      </c>
      <c r="I124" s="886" t="s">
        <v>344</v>
      </c>
      <c r="J124" s="886" t="s">
        <v>344</v>
      </c>
      <c r="K124" s="763">
        <f t="shared" si="59"/>
        <v>45447</v>
      </c>
      <c r="L124" s="763">
        <f t="shared" si="52"/>
        <v>45448</v>
      </c>
      <c r="M124" s="763"/>
      <c r="N124" s="763">
        <f t="shared" si="49"/>
        <v>45450</v>
      </c>
      <c r="O124" s="763" t="e">
        <f t="shared" si="50"/>
        <v>#VALUE!</v>
      </c>
      <c r="P124" s="331"/>
      <c r="Q124" s="763">
        <f t="shared" ref="Q124" si="63">Q123+7</f>
        <v>45422</v>
      </c>
    </row>
    <row r="125" spans="1:17" ht="17.25" hidden="1" customHeight="1" x14ac:dyDescent="0.2">
      <c r="A125" s="824" t="s">
        <v>334</v>
      </c>
      <c r="B125" s="965" t="s">
        <v>322</v>
      </c>
      <c r="C125" s="965" t="s">
        <v>406</v>
      </c>
      <c r="D125" s="965">
        <v>45437</v>
      </c>
      <c r="E125" s="763">
        <f t="shared" ref="E125:E133" si="64">D125+3</f>
        <v>45440</v>
      </c>
      <c r="F125" s="763">
        <f t="shared" ref="F125" si="65">D125+9</f>
        <v>45446</v>
      </c>
      <c r="G125" s="763">
        <f t="shared" ref="G125" si="66">D125+12</f>
        <v>45449</v>
      </c>
      <c r="H125" s="763">
        <f t="shared" ref="H125" si="67">D125+14</f>
        <v>45451</v>
      </c>
      <c r="I125" s="763">
        <f t="shared" ref="I125" si="68">D125+20</f>
        <v>45457</v>
      </c>
      <c r="J125" s="763">
        <f t="shared" ref="J125" si="69">D125+21</f>
        <v>45458</v>
      </c>
      <c r="K125" s="763">
        <f t="shared" si="59"/>
        <v>45459</v>
      </c>
      <c r="L125" s="763">
        <f t="shared" si="52"/>
        <v>45460</v>
      </c>
      <c r="M125" s="763"/>
      <c r="N125" s="763">
        <f t="shared" si="49"/>
        <v>45462</v>
      </c>
      <c r="O125" s="763">
        <f t="shared" si="50"/>
        <v>45465</v>
      </c>
      <c r="P125" s="331"/>
      <c r="Q125" s="763">
        <f t="shared" ref="Q125" si="70">Q124+7</f>
        <v>45429</v>
      </c>
    </row>
    <row r="126" spans="1:17" ht="17.25" hidden="1" customHeight="1" x14ac:dyDescent="0.2">
      <c r="A126" s="824"/>
      <c r="B126" s="965" t="s">
        <v>328</v>
      </c>
      <c r="C126" s="965" t="s">
        <v>407</v>
      </c>
      <c r="D126" s="965">
        <v>45447</v>
      </c>
      <c r="E126" s="763">
        <f t="shared" si="64"/>
        <v>45450</v>
      </c>
      <c r="F126" s="886" t="s">
        <v>344</v>
      </c>
      <c r="G126" s="886" t="s">
        <v>344</v>
      </c>
      <c r="H126" s="886" t="s">
        <v>344</v>
      </c>
      <c r="I126" s="886" t="s">
        <v>344</v>
      </c>
      <c r="J126" s="886" t="s">
        <v>344</v>
      </c>
      <c r="K126" s="763">
        <f t="shared" si="59"/>
        <v>45469</v>
      </c>
      <c r="L126" s="763">
        <f t="shared" si="52"/>
        <v>45470</v>
      </c>
      <c r="M126" s="763"/>
      <c r="N126" s="763">
        <f t="shared" si="49"/>
        <v>45472</v>
      </c>
      <c r="O126" s="763">
        <f t="shared" si="50"/>
        <v>45475</v>
      </c>
      <c r="P126" s="331"/>
      <c r="Q126" s="763">
        <f t="shared" ref="Q126" si="71">Q125+7</f>
        <v>45436</v>
      </c>
    </row>
    <row r="127" spans="1:17" ht="17.25" hidden="1" customHeight="1" x14ac:dyDescent="0.2">
      <c r="A127" s="824" t="s">
        <v>408</v>
      </c>
      <c r="B127" s="886" t="s">
        <v>344</v>
      </c>
      <c r="C127" s="965" t="s">
        <v>409</v>
      </c>
      <c r="D127" s="805">
        <v>45447</v>
      </c>
      <c r="E127" s="805">
        <f t="shared" si="64"/>
        <v>45450</v>
      </c>
      <c r="F127" s="805">
        <f t="shared" ref="F127" si="72">D127+9</f>
        <v>45456</v>
      </c>
      <c r="G127" s="805">
        <f t="shared" ref="G127" si="73">D127+12</f>
        <v>45459</v>
      </c>
      <c r="H127" s="805">
        <f t="shared" ref="H127:H132" si="74">D127+14</f>
        <v>45461</v>
      </c>
      <c r="I127" s="805">
        <f t="shared" ref="I127:I132" si="75">D127+20</f>
        <v>45467</v>
      </c>
      <c r="J127" s="805">
        <f t="shared" ref="J127:J132" si="76">D127+21</f>
        <v>45468</v>
      </c>
      <c r="K127" s="805">
        <f t="shared" si="59"/>
        <v>45469</v>
      </c>
      <c r="L127" s="805">
        <f t="shared" si="52"/>
        <v>45470</v>
      </c>
      <c r="M127" s="805"/>
      <c r="N127" s="805">
        <f t="shared" si="49"/>
        <v>45472</v>
      </c>
      <c r="O127" s="805">
        <f t="shared" si="50"/>
        <v>45475</v>
      </c>
      <c r="P127" s="331"/>
      <c r="Q127" s="763">
        <f t="shared" ref="Q127" si="77">Q126+7</f>
        <v>45443</v>
      </c>
    </row>
    <row r="128" spans="1:17" ht="17.25" hidden="1" customHeight="1" x14ac:dyDescent="0.2">
      <c r="A128" s="824" t="s">
        <v>347</v>
      </c>
      <c r="B128" s="965" t="s">
        <v>316</v>
      </c>
      <c r="C128" s="965" t="s">
        <v>410</v>
      </c>
      <c r="D128" s="965">
        <v>45459</v>
      </c>
      <c r="E128" s="763">
        <f t="shared" si="64"/>
        <v>45462</v>
      </c>
      <c r="F128" s="886" t="s">
        <v>344</v>
      </c>
      <c r="G128" s="886" t="s">
        <v>344</v>
      </c>
      <c r="H128" s="763">
        <f t="shared" si="74"/>
        <v>45473</v>
      </c>
      <c r="I128" s="763">
        <f t="shared" si="75"/>
        <v>45479</v>
      </c>
      <c r="J128" s="763">
        <f t="shared" si="76"/>
        <v>45480</v>
      </c>
      <c r="K128" s="763">
        <f t="shared" si="59"/>
        <v>45481</v>
      </c>
      <c r="L128" s="763">
        <f t="shared" si="52"/>
        <v>45482</v>
      </c>
      <c r="M128" s="763"/>
      <c r="N128" s="763">
        <f t="shared" si="49"/>
        <v>45484</v>
      </c>
      <c r="O128" s="763">
        <f t="shared" si="50"/>
        <v>45487</v>
      </c>
      <c r="P128" s="331"/>
      <c r="Q128" s="763">
        <f t="shared" ref="Q128" si="78">Q127+7</f>
        <v>45450</v>
      </c>
    </row>
    <row r="129" spans="1:18" ht="17.25" hidden="1" customHeight="1" x14ac:dyDescent="0.2">
      <c r="A129" s="824" t="s">
        <v>411</v>
      </c>
      <c r="B129" s="965" t="s">
        <v>349</v>
      </c>
      <c r="C129" s="965" t="s">
        <v>412</v>
      </c>
      <c r="D129" s="886" t="s">
        <v>344</v>
      </c>
      <c r="E129" s="805" t="e">
        <f t="shared" si="64"/>
        <v>#VALUE!</v>
      </c>
      <c r="F129" s="805" t="e">
        <f t="shared" ref="F129:F132" si="79">D129+9</f>
        <v>#VALUE!</v>
      </c>
      <c r="G129" s="805" t="e">
        <f t="shared" ref="G129:G132" si="80">D129+12</f>
        <v>#VALUE!</v>
      </c>
      <c r="H129" s="805" t="e">
        <f t="shared" si="74"/>
        <v>#VALUE!</v>
      </c>
      <c r="I129" s="805" t="e">
        <f t="shared" si="75"/>
        <v>#VALUE!</v>
      </c>
      <c r="J129" s="805" t="e">
        <f t="shared" si="76"/>
        <v>#VALUE!</v>
      </c>
      <c r="K129" s="805" t="e">
        <f t="shared" si="59"/>
        <v>#VALUE!</v>
      </c>
      <c r="L129" s="805" t="e">
        <f t="shared" si="52"/>
        <v>#VALUE!</v>
      </c>
      <c r="M129" s="805"/>
      <c r="N129" s="805" t="e">
        <f t="shared" si="49"/>
        <v>#VALUE!</v>
      </c>
      <c r="O129" s="805" t="e">
        <f t="shared" si="50"/>
        <v>#VALUE!</v>
      </c>
      <c r="P129" s="331"/>
      <c r="Q129" s="763">
        <f t="shared" ref="Q129" si="81">Q128+7</f>
        <v>45457</v>
      </c>
      <c r="R129" s="1084">
        <f>WEEKNUM(Q129)</f>
        <v>24</v>
      </c>
    </row>
    <row r="130" spans="1:18" ht="17.25" hidden="1" customHeight="1" x14ac:dyDescent="0.2">
      <c r="A130" s="824" t="s">
        <v>413</v>
      </c>
      <c r="B130" s="965" t="s">
        <v>320</v>
      </c>
      <c r="C130" s="965" t="s">
        <v>414</v>
      </c>
      <c r="D130" s="886" t="s">
        <v>344</v>
      </c>
      <c r="E130" s="805" t="e">
        <f t="shared" si="64"/>
        <v>#VALUE!</v>
      </c>
      <c r="F130" s="805" t="e">
        <f t="shared" si="79"/>
        <v>#VALUE!</v>
      </c>
      <c r="G130" s="805" t="e">
        <f t="shared" si="80"/>
        <v>#VALUE!</v>
      </c>
      <c r="H130" s="805" t="e">
        <f t="shared" si="74"/>
        <v>#VALUE!</v>
      </c>
      <c r="I130" s="805" t="e">
        <f t="shared" si="75"/>
        <v>#VALUE!</v>
      </c>
      <c r="J130" s="805" t="e">
        <f t="shared" si="76"/>
        <v>#VALUE!</v>
      </c>
      <c r="K130" s="805" t="e">
        <f t="shared" si="59"/>
        <v>#VALUE!</v>
      </c>
      <c r="L130" s="805" t="e">
        <f t="shared" si="52"/>
        <v>#VALUE!</v>
      </c>
      <c r="M130" s="805"/>
      <c r="N130" s="805" t="e">
        <f t="shared" si="49"/>
        <v>#VALUE!</v>
      </c>
      <c r="O130" s="805" t="e">
        <f t="shared" si="50"/>
        <v>#VALUE!</v>
      </c>
      <c r="P130" s="331"/>
      <c r="Q130" s="763">
        <f t="shared" ref="Q130" si="82">Q129+7</f>
        <v>45464</v>
      </c>
      <c r="R130" s="1084">
        <f>WEEKNUM(Q130)</f>
        <v>25</v>
      </c>
    </row>
    <row r="131" spans="1:18" ht="17.25" hidden="1" customHeight="1" x14ac:dyDescent="0.2">
      <c r="A131" s="824" t="s">
        <v>415</v>
      </c>
      <c r="B131" s="1079" t="s">
        <v>328</v>
      </c>
      <c r="C131" s="965" t="s">
        <v>416</v>
      </c>
      <c r="D131" s="886" t="s">
        <v>344</v>
      </c>
      <c r="E131" s="805" t="e">
        <f t="shared" si="64"/>
        <v>#VALUE!</v>
      </c>
      <c r="F131" s="805" t="e">
        <f t="shared" si="79"/>
        <v>#VALUE!</v>
      </c>
      <c r="G131" s="805" t="e">
        <f t="shared" si="80"/>
        <v>#VALUE!</v>
      </c>
      <c r="H131" s="805" t="e">
        <f t="shared" si="74"/>
        <v>#VALUE!</v>
      </c>
      <c r="I131" s="805" t="e">
        <f t="shared" si="75"/>
        <v>#VALUE!</v>
      </c>
      <c r="J131" s="805" t="e">
        <f t="shared" si="76"/>
        <v>#VALUE!</v>
      </c>
      <c r="K131" s="805" t="e">
        <f t="shared" si="59"/>
        <v>#VALUE!</v>
      </c>
      <c r="L131" s="805" t="e">
        <f t="shared" si="52"/>
        <v>#VALUE!</v>
      </c>
      <c r="M131" s="805"/>
      <c r="N131" s="805" t="e">
        <f t="shared" si="49"/>
        <v>#VALUE!</v>
      </c>
      <c r="O131" s="805" t="e">
        <f t="shared" si="50"/>
        <v>#VALUE!</v>
      </c>
      <c r="P131" s="331"/>
      <c r="Q131" s="763">
        <f t="shared" ref="Q131" si="83">Q130+7</f>
        <v>45471</v>
      </c>
      <c r="R131" s="1084">
        <f t="shared" ref="R131:R152" si="84">WEEKNUM(Q131)</f>
        <v>26</v>
      </c>
    </row>
    <row r="132" spans="1:18" ht="17.25" hidden="1" customHeight="1" x14ac:dyDescent="0.2">
      <c r="A132" s="824"/>
      <c r="B132" s="965" t="s">
        <v>322</v>
      </c>
      <c r="C132" s="965" t="s">
        <v>417</v>
      </c>
      <c r="D132" s="965">
        <v>45484</v>
      </c>
      <c r="E132" s="763">
        <f t="shared" si="64"/>
        <v>45487</v>
      </c>
      <c r="F132" s="763">
        <f t="shared" si="79"/>
        <v>45493</v>
      </c>
      <c r="G132" s="763">
        <f t="shared" si="80"/>
        <v>45496</v>
      </c>
      <c r="H132" s="763">
        <f t="shared" si="74"/>
        <v>45498</v>
      </c>
      <c r="I132" s="763">
        <f t="shared" si="75"/>
        <v>45504</v>
      </c>
      <c r="J132" s="763">
        <f t="shared" si="76"/>
        <v>45505</v>
      </c>
      <c r="K132" s="763">
        <f t="shared" si="59"/>
        <v>45506</v>
      </c>
      <c r="L132" s="763">
        <f t="shared" si="52"/>
        <v>45507</v>
      </c>
      <c r="M132" s="763"/>
      <c r="N132" s="763">
        <f t="shared" si="49"/>
        <v>45509</v>
      </c>
      <c r="O132" s="763">
        <f t="shared" si="50"/>
        <v>45512</v>
      </c>
      <c r="P132" s="331"/>
      <c r="Q132" s="763">
        <f t="shared" ref="Q132" si="85">Q131+7</f>
        <v>45478</v>
      </c>
      <c r="R132" s="1084">
        <f t="shared" si="84"/>
        <v>27</v>
      </c>
    </row>
    <row r="133" spans="1:18" ht="17.25" hidden="1" customHeight="1" x14ac:dyDescent="0.2">
      <c r="A133" s="824"/>
      <c r="B133" s="1019" t="s">
        <v>334</v>
      </c>
      <c r="C133" s="965" t="s">
        <v>418</v>
      </c>
      <c r="D133" s="965">
        <v>45490</v>
      </c>
      <c r="E133" s="763">
        <f t="shared" si="64"/>
        <v>45493</v>
      </c>
      <c r="F133" s="886" t="s">
        <v>344</v>
      </c>
      <c r="G133" s="886" t="s">
        <v>344</v>
      </c>
      <c r="H133" s="886" t="s">
        <v>344</v>
      </c>
      <c r="I133" s="886" t="s">
        <v>344</v>
      </c>
      <c r="J133" s="886" t="s">
        <v>344</v>
      </c>
      <c r="K133" s="886" t="s">
        <v>344</v>
      </c>
      <c r="L133" s="886" t="s">
        <v>344</v>
      </c>
      <c r="M133" s="886"/>
      <c r="N133" s="763">
        <f t="shared" si="49"/>
        <v>45515</v>
      </c>
      <c r="O133" s="763">
        <f t="shared" si="50"/>
        <v>45518</v>
      </c>
      <c r="P133" s="331"/>
      <c r="Q133" s="763">
        <f t="shared" ref="Q133" si="86">Q132+7</f>
        <v>45485</v>
      </c>
      <c r="R133" s="1084">
        <f t="shared" si="84"/>
        <v>28</v>
      </c>
    </row>
    <row r="134" spans="1:18" ht="17.25" hidden="1" customHeight="1" x14ac:dyDescent="0.2">
      <c r="A134" s="824" t="s">
        <v>316</v>
      </c>
      <c r="B134" s="965" t="s">
        <v>356</v>
      </c>
      <c r="C134" s="965" t="s">
        <v>419</v>
      </c>
      <c r="D134" s="965">
        <v>45496</v>
      </c>
      <c r="E134" s="763">
        <f>D134+3</f>
        <v>45499</v>
      </c>
      <c r="F134" s="763">
        <f>D134+9</f>
        <v>45505</v>
      </c>
      <c r="G134" s="763">
        <f>D134+12</f>
        <v>45508</v>
      </c>
      <c r="H134" s="763">
        <f>D134+14</f>
        <v>45510</v>
      </c>
      <c r="I134" s="763">
        <f>D134+20</f>
        <v>45516</v>
      </c>
      <c r="J134" s="763">
        <f>D134+21</f>
        <v>45517</v>
      </c>
      <c r="K134" s="763">
        <f>D134+22</f>
        <v>45518</v>
      </c>
      <c r="L134" s="763">
        <f>D134+23</f>
        <v>45519</v>
      </c>
      <c r="M134" s="763"/>
      <c r="N134" s="763">
        <f t="shared" si="49"/>
        <v>45521</v>
      </c>
      <c r="O134" s="763">
        <f t="shared" si="50"/>
        <v>45524</v>
      </c>
      <c r="P134" s="331"/>
      <c r="Q134" s="763">
        <f t="shared" ref="Q134" si="87">Q133+7</f>
        <v>45492</v>
      </c>
      <c r="R134" s="1084">
        <f t="shared" si="84"/>
        <v>29</v>
      </c>
    </row>
    <row r="135" spans="1:18" ht="17.25" hidden="1" customHeight="1" x14ac:dyDescent="0.2">
      <c r="A135" s="824"/>
      <c r="B135" s="965" t="s">
        <v>349</v>
      </c>
      <c r="C135" s="965" t="s">
        <v>420</v>
      </c>
      <c r="D135" s="965">
        <v>45511</v>
      </c>
      <c r="E135" s="886" t="s">
        <v>344</v>
      </c>
      <c r="F135" s="886" t="s">
        <v>344</v>
      </c>
      <c r="G135" s="886" t="s">
        <v>344</v>
      </c>
      <c r="H135" s="886" t="s">
        <v>344</v>
      </c>
      <c r="I135" s="886" t="s">
        <v>344</v>
      </c>
      <c r="J135" s="886" t="s">
        <v>344</v>
      </c>
      <c r="K135" s="886" t="s">
        <v>344</v>
      </c>
      <c r="L135" s="886" t="s">
        <v>344</v>
      </c>
      <c r="M135" s="886"/>
      <c r="N135" s="763">
        <v>45517</v>
      </c>
      <c r="O135" s="763">
        <v>45519</v>
      </c>
      <c r="P135" s="331"/>
      <c r="Q135" s="763">
        <f t="shared" ref="Q135" si="88">Q134+7</f>
        <v>45499</v>
      </c>
      <c r="R135" s="1084">
        <f t="shared" si="84"/>
        <v>30</v>
      </c>
    </row>
    <row r="136" spans="1:18" ht="17.25" hidden="1" customHeight="1" x14ac:dyDescent="0.2">
      <c r="A136" s="824" t="s">
        <v>316</v>
      </c>
      <c r="B136" s="965" t="s">
        <v>320</v>
      </c>
      <c r="C136" s="965" t="s">
        <v>421</v>
      </c>
      <c r="D136" s="965">
        <v>45511</v>
      </c>
      <c r="E136" s="763">
        <f t="shared" ref="E136:E139" si="89">D136+3</f>
        <v>45514</v>
      </c>
      <c r="F136" s="763">
        <f t="shared" ref="F136:F141" si="90">D136+9</f>
        <v>45520</v>
      </c>
      <c r="G136" s="763">
        <f t="shared" ref="G136:G141" si="91">D136+12</f>
        <v>45523</v>
      </c>
      <c r="H136" s="763">
        <f t="shared" ref="H136" si="92">D136+14</f>
        <v>45525</v>
      </c>
      <c r="I136" s="763">
        <f t="shared" ref="I136:I141" si="93">D136+20</f>
        <v>45531</v>
      </c>
      <c r="J136" s="763">
        <f t="shared" ref="J136:J141" si="94">D136+21</f>
        <v>45532</v>
      </c>
      <c r="K136" s="763">
        <f t="shared" ref="K136:K141" si="95">D136+22</f>
        <v>45533</v>
      </c>
      <c r="L136" s="763">
        <f t="shared" ref="L136:L141" si="96">D136+23</f>
        <v>45534</v>
      </c>
      <c r="M136" s="763"/>
      <c r="N136" s="763">
        <f t="shared" ref="N136:N145" si="97">D136+25</f>
        <v>45536</v>
      </c>
      <c r="O136" s="763">
        <f t="shared" ref="O136:O145" si="98">D136+26</f>
        <v>45537</v>
      </c>
      <c r="P136" s="331"/>
      <c r="Q136" s="763">
        <f t="shared" ref="Q136" si="99">Q135+7</f>
        <v>45506</v>
      </c>
      <c r="R136" s="1084">
        <f t="shared" si="84"/>
        <v>31</v>
      </c>
    </row>
    <row r="137" spans="1:18" ht="17.25" hidden="1" customHeight="1" x14ac:dyDescent="0.2">
      <c r="A137" s="824"/>
      <c r="B137" s="965" t="s">
        <v>360</v>
      </c>
      <c r="C137" s="965" t="s">
        <v>422</v>
      </c>
      <c r="D137" s="965">
        <v>45516</v>
      </c>
      <c r="E137" s="763">
        <f t="shared" si="89"/>
        <v>45519</v>
      </c>
      <c r="F137" s="763">
        <f t="shared" si="90"/>
        <v>45525</v>
      </c>
      <c r="G137" s="763">
        <f t="shared" si="91"/>
        <v>45528</v>
      </c>
      <c r="H137" s="763">
        <f>D137+14</f>
        <v>45530</v>
      </c>
      <c r="I137" s="763">
        <f t="shared" si="93"/>
        <v>45536</v>
      </c>
      <c r="J137" s="763">
        <f t="shared" si="94"/>
        <v>45537</v>
      </c>
      <c r="K137" s="763">
        <f t="shared" si="95"/>
        <v>45538</v>
      </c>
      <c r="L137" s="763">
        <f t="shared" si="96"/>
        <v>45539</v>
      </c>
      <c r="M137" s="763"/>
      <c r="N137" s="763">
        <f t="shared" si="97"/>
        <v>45541</v>
      </c>
      <c r="O137" s="763">
        <f t="shared" si="98"/>
        <v>45542</v>
      </c>
      <c r="P137" s="331"/>
      <c r="Q137" s="763">
        <f t="shared" ref="Q137" si="100">Q136+7</f>
        <v>45513</v>
      </c>
      <c r="R137" s="1084">
        <f t="shared" si="84"/>
        <v>32</v>
      </c>
    </row>
    <row r="138" spans="1:18" ht="17.25" hidden="1" customHeight="1" x14ac:dyDescent="0.2">
      <c r="A138" s="824" t="s">
        <v>322</v>
      </c>
      <c r="B138" s="965" t="s">
        <v>334</v>
      </c>
      <c r="C138" s="965" t="s">
        <v>423</v>
      </c>
      <c r="D138" s="965">
        <v>45520</v>
      </c>
      <c r="E138" s="763">
        <f t="shared" si="89"/>
        <v>45523</v>
      </c>
      <c r="F138" s="763">
        <f t="shared" si="90"/>
        <v>45529</v>
      </c>
      <c r="G138" s="763">
        <f t="shared" si="91"/>
        <v>45532</v>
      </c>
      <c r="H138" s="763">
        <f t="shared" ref="H138:H141" si="101">D138+14</f>
        <v>45534</v>
      </c>
      <c r="I138" s="763">
        <f t="shared" si="93"/>
        <v>45540</v>
      </c>
      <c r="J138" s="763">
        <f t="shared" si="94"/>
        <v>45541</v>
      </c>
      <c r="K138" s="763">
        <f t="shared" si="95"/>
        <v>45542</v>
      </c>
      <c r="L138" s="763">
        <f t="shared" si="96"/>
        <v>45543</v>
      </c>
      <c r="M138" s="763"/>
      <c r="N138" s="763">
        <f t="shared" si="97"/>
        <v>45545</v>
      </c>
      <c r="O138" s="763">
        <f t="shared" si="98"/>
        <v>45546</v>
      </c>
      <c r="P138" s="331"/>
      <c r="Q138" s="763">
        <f t="shared" ref="Q138" si="102">Q137+7</f>
        <v>45520</v>
      </c>
      <c r="R138" s="1084">
        <f t="shared" si="84"/>
        <v>33</v>
      </c>
    </row>
    <row r="139" spans="1:18" ht="17.25" hidden="1" customHeight="1" x14ac:dyDescent="0.2">
      <c r="A139" s="824" t="s">
        <v>334</v>
      </c>
      <c r="B139" s="1019" t="s">
        <v>322</v>
      </c>
      <c r="C139" s="965" t="s">
        <v>424</v>
      </c>
      <c r="D139" s="886" t="s">
        <v>344</v>
      </c>
      <c r="E139" s="805" t="e">
        <f t="shared" si="89"/>
        <v>#VALUE!</v>
      </c>
      <c r="F139" s="805" t="e">
        <f t="shared" si="90"/>
        <v>#VALUE!</v>
      </c>
      <c r="G139" s="805" t="e">
        <f t="shared" si="91"/>
        <v>#VALUE!</v>
      </c>
      <c r="H139" s="805" t="e">
        <f t="shared" si="101"/>
        <v>#VALUE!</v>
      </c>
      <c r="I139" s="805" t="e">
        <f t="shared" si="93"/>
        <v>#VALUE!</v>
      </c>
      <c r="J139" s="805" t="e">
        <f t="shared" si="94"/>
        <v>#VALUE!</v>
      </c>
      <c r="K139" s="805" t="e">
        <f t="shared" si="95"/>
        <v>#VALUE!</v>
      </c>
      <c r="L139" s="805" t="e">
        <f t="shared" si="96"/>
        <v>#VALUE!</v>
      </c>
      <c r="M139" s="805"/>
      <c r="N139" s="805" t="e">
        <f t="shared" si="97"/>
        <v>#VALUE!</v>
      </c>
      <c r="O139" s="805" t="e">
        <f t="shared" si="98"/>
        <v>#VALUE!</v>
      </c>
      <c r="P139" s="331"/>
      <c r="Q139" s="763">
        <f t="shared" ref="Q139" si="103">Q138+7</f>
        <v>45527</v>
      </c>
      <c r="R139" s="1084">
        <f t="shared" si="84"/>
        <v>34</v>
      </c>
    </row>
    <row r="140" spans="1:18" ht="17.25" hidden="1" customHeight="1" x14ac:dyDescent="0.2">
      <c r="A140" s="824" t="s">
        <v>349</v>
      </c>
      <c r="B140" s="965" t="s">
        <v>349</v>
      </c>
      <c r="C140" s="965" t="s">
        <v>425</v>
      </c>
      <c r="D140" s="965">
        <v>45539</v>
      </c>
      <c r="E140" s="763">
        <f>D140+3</f>
        <v>45542</v>
      </c>
      <c r="F140" s="763">
        <f t="shared" si="90"/>
        <v>45548</v>
      </c>
      <c r="G140" s="763">
        <f t="shared" si="91"/>
        <v>45551</v>
      </c>
      <c r="H140" s="763">
        <f t="shared" si="101"/>
        <v>45553</v>
      </c>
      <c r="I140" s="763">
        <f t="shared" si="93"/>
        <v>45559</v>
      </c>
      <c r="J140" s="763">
        <f t="shared" si="94"/>
        <v>45560</v>
      </c>
      <c r="K140" s="763">
        <f t="shared" si="95"/>
        <v>45561</v>
      </c>
      <c r="L140" s="763">
        <f t="shared" si="96"/>
        <v>45562</v>
      </c>
      <c r="M140" s="763"/>
      <c r="N140" s="763">
        <f t="shared" si="97"/>
        <v>45564</v>
      </c>
      <c r="O140" s="763">
        <f t="shared" si="98"/>
        <v>45565</v>
      </c>
      <c r="P140" s="331"/>
      <c r="Q140" s="763">
        <f t="shared" ref="Q140" si="104">Q139+7</f>
        <v>45534</v>
      </c>
      <c r="R140" s="1084">
        <f t="shared" si="84"/>
        <v>35</v>
      </c>
    </row>
    <row r="141" spans="1:18" ht="17.25" hidden="1" customHeight="1" x14ac:dyDescent="0.2">
      <c r="A141" s="824" t="s">
        <v>356</v>
      </c>
      <c r="B141" s="965" t="s">
        <v>356</v>
      </c>
      <c r="C141" s="965" t="s">
        <v>426</v>
      </c>
      <c r="D141" s="965">
        <v>45542</v>
      </c>
      <c r="E141" s="763">
        <f t="shared" ref="E141" si="105">D141+3</f>
        <v>45545</v>
      </c>
      <c r="F141" s="763">
        <f t="shared" si="90"/>
        <v>45551</v>
      </c>
      <c r="G141" s="763">
        <f t="shared" si="91"/>
        <v>45554</v>
      </c>
      <c r="H141" s="763">
        <f t="shared" si="101"/>
        <v>45556</v>
      </c>
      <c r="I141" s="763">
        <f t="shared" si="93"/>
        <v>45562</v>
      </c>
      <c r="J141" s="763">
        <f t="shared" si="94"/>
        <v>45563</v>
      </c>
      <c r="K141" s="763">
        <f t="shared" si="95"/>
        <v>45564</v>
      </c>
      <c r="L141" s="763">
        <f t="shared" si="96"/>
        <v>45565</v>
      </c>
      <c r="M141" s="763"/>
      <c r="N141" s="763">
        <f t="shared" si="97"/>
        <v>45567</v>
      </c>
      <c r="O141" s="763">
        <f t="shared" si="98"/>
        <v>45568</v>
      </c>
      <c r="P141" s="331"/>
      <c r="Q141" s="763">
        <f t="shared" ref="Q141" si="106">Q140+7</f>
        <v>45541</v>
      </c>
      <c r="R141" s="1084">
        <f t="shared" si="84"/>
        <v>36</v>
      </c>
    </row>
    <row r="142" spans="1:18" ht="17.25" hidden="1" customHeight="1" x14ac:dyDescent="0.2">
      <c r="A142" s="824"/>
      <c r="B142" s="965" t="s">
        <v>320</v>
      </c>
      <c r="C142" s="965" t="s">
        <v>427</v>
      </c>
      <c r="D142" s="965">
        <v>45561</v>
      </c>
      <c r="E142" s="1139" t="s">
        <v>344</v>
      </c>
      <c r="F142" s="1140"/>
      <c r="G142" s="1140"/>
      <c r="H142" s="1140"/>
      <c r="I142" s="1140"/>
      <c r="J142" s="1140"/>
      <c r="K142" s="1140"/>
      <c r="L142" s="1141"/>
      <c r="M142" s="1094"/>
      <c r="N142" s="763">
        <f t="shared" si="97"/>
        <v>45586</v>
      </c>
      <c r="O142" s="763">
        <f t="shared" si="98"/>
        <v>45587</v>
      </c>
      <c r="P142" s="331"/>
      <c r="Q142" s="763">
        <f t="shared" ref="Q142" si="107">Q141+7</f>
        <v>45548</v>
      </c>
      <c r="R142" s="1084">
        <f t="shared" si="84"/>
        <v>37</v>
      </c>
    </row>
    <row r="143" spans="1:18" ht="17.25" hidden="1" customHeight="1" x14ac:dyDescent="0.2">
      <c r="A143" s="824"/>
      <c r="B143" s="965" t="s">
        <v>360</v>
      </c>
      <c r="C143" s="965" t="s">
        <v>428</v>
      </c>
      <c r="D143" s="965">
        <v>45558</v>
      </c>
      <c r="E143" s="763">
        <f t="shared" ref="E143:E149" si="108">D143+3</f>
        <v>45561</v>
      </c>
      <c r="F143" s="763">
        <f t="shared" ref="F143:F149" si="109">D143+9</f>
        <v>45567</v>
      </c>
      <c r="G143" s="763">
        <f t="shared" ref="G143:G149" si="110">D143+12</f>
        <v>45570</v>
      </c>
      <c r="H143" s="763">
        <f t="shared" ref="H143:H149" si="111">D143+14</f>
        <v>45572</v>
      </c>
      <c r="I143" s="763">
        <f t="shared" ref="I143:I156" si="112">D143+20</f>
        <v>45578</v>
      </c>
      <c r="J143" s="763">
        <f t="shared" ref="J143:J156" si="113">D143+21</f>
        <v>45579</v>
      </c>
      <c r="K143" s="763">
        <f t="shared" ref="K143:K156" si="114">D143+22</f>
        <v>45580</v>
      </c>
      <c r="L143" s="763">
        <f t="shared" ref="L143:L145" si="115">D143+23</f>
        <v>45581</v>
      </c>
      <c r="M143" s="763"/>
      <c r="N143" s="763">
        <f t="shared" si="97"/>
        <v>45583</v>
      </c>
      <c r="O143" s="763">
        <f t="shared" si="98"/>
        <v>45584</v>
      </c>
      <c r="P143" s="331"/>
      <c r="Q143" s="763">
        <f t="shared" ref="Q143" si="116">Q142+7</f>
        <v>45555</v>
      </c>
      <c r="R143" s="1084">
        <f t="shared" si="84"/>
        <v>38</v>
      </c>
    </row>
    <row r="144" spans="1:18" ht="17.25" hidden="1" customHeight="1" x14ac:dyDescent="0.2">
      <c r="A144" s="824"/>
      <c r="B144" s="965" t="s">
        <v>334</v>
      </c>
      <c r="C144" s="965" t="s">
        <v>429</v>
      </c>
      <c r="D144" s="886" t="s">
        <v>344</v>
      </c>
      <c r="E144" s="805" t="e">
        <f t="shared" si="108"/>
        <v>#VALUE!</v>
      </c>
      <c r="F144" s="805" t="e">
        <f t="shared" si="109"/>
        <v>#VALUE!</v>
      </c>
      <c r="G144" s="805" t="e">
        <f t="shared" si="110"/>
        <v>#VALUE!</v>
      </c>
      <c r="H144" s="805" t="e">
        <f t="shared" si="111"/>
        <v>#VALUE!</v>
      </c>
      <c r="I144" s="805" t="e">
        <f t="shared" si="112"/>
        <v>#VALUE!</v>
      </c>
      <c r="J144" s="805" t="e">
        <f t="shared" si="113"/>
        <v>#VALUE!</v>
      </c>
      <c r="K144" s="805" t="e">
        <f t="shared" si="114"/>
        <v>#VALUE!</v>
      </c>
      <c r="L144" s="805" t="e">
        <f t="shared" si="115"/>
        <v>#VALUE!</v>
      </c>
      <c r="M144" s="805"/>
      <c r="N144" s="805" t="e">
        <f t="shared" si="97"/>
        <v>#VALUE!</v>
      </c>
      <c r="O144" s="805" t="e">
        <f t="shared" si="98"/>
        <v>#VALUE!</v>
      </c>
      <c r="P144" s="331"/>
      <c r="Q144" s="763">
        <f t="shared" ref="Q144" si="117">Q143+7</f>
        <v>45562</v>
      </c>
      <c r="R144" s="1084">
        <f t="shared" si="84"/>
        <v>39</v>
      </c>
    </row>
    <row r="145" spans="1:18" ht="17.25" hidden="1" customHeight="1" x14ac:dyDescent="0.2">
      <c r="A145" s="824"/>
      <c r="B145" s="965" t="s">
        <v>349</v>
      </c>
      <c r="C145" s="965" t="s">
        <v>430</v>
      </c>
      <c r="D145" s="965">
        <v>45573</v>
      </c>
      <c r="E145" s="763">
        <f t="shared" si="108"/>
        <v>45576</v>
      </c>
      <c r="F145" s="763">
        <f t="shared" si="109"/>
        <v>45582</v>
      </c>
      <c r="G145" s="763">
        <f t="shared" si="110"/>
        <v>45585</v>
      </c>
      <c r="H145" s="763">
        <f t="shared" si="111"/>
        <v>45587</v>
      </c>
      <c r="I145" s="763">
        <f t="shared" si="112"/>
        <v>45593</v>
      </c>
      <c r="J145" s="763">
        <f t="shared" si="113"/>
        <v>45594</v>
      </c>
      <c r="K145" s="763">
        <f t="shared" si="114"/>
        <v>45595</v>
      </c>
      <c r="L145" s="763">
        <f t="shared" si="115"/>
        <v>45596</v>
      </c>
      <c r="M145" s="763"/>
      <c r="N145" s="763">
        <f t="shared" si="97"/>
        <v>45598</v>
      </c>
      <c r="O145" s="763">
        <f t="shared" si="98"/>
        <v>45599</v>
      </c>
      <c r="P145" s="331"/>
      <c r="Q145" s="763">
        <f t="shared" ref="Q145" si="118">Q144+7</f>
        <v>45569</v>
      </c>
      <c r="R145" s="1084">
        <f t="shared" si="84"/>
        <v>40</v>
      </c>
    </row>
    <row r="146" spans="1:18" ht="17.25" hidden="1" customHeight="1" x14ac:dyDescent="0.2">
      <c r="A146" s="824" t="s">
        <v>316</v>
      </c>
      <c r="B146" s="1042" t="s">
        <v>368</v>
      </c>
      <c r="C146" s="965" t="s">
        <v>431</v>
      </c>
      <c r="D146" s="805">
        <v>45579</v>
      </c>
      <c r="E146" s="805">
        <f t="shared" si="108"/>
        <v>45582</v>
      </c>
      <c r="F146" s="805">
        <f t="shared" si="109"/>
        <v>45588</v>
      </c>
      <c r="G146" s="805">
        <f t="shared" si="110"/>
        <v>45591</v>
      </c>
      <c r="H146" s="805">
        <f t="shared" si="111"/>
        <v>45593</v>
      </c>
      <c r="I146" s="805">
        <f t="shared" si="112"/>
        <v>45599</v>
      </c>
      <c r="J146" s="805">
        <f t="shared" si="113"/>
        <v>45600</v>
      </c>
      <c r="K146" s="805">
        <f t="shared" si="114"/>
        <v>45601</v>
      </c>
      <c r="L146" s="805">
        <f t="shared" ref="L146" si="119">E146+22</f>
        <v>45604</v>
      </c>
      <c r="M146" s="805"/>
      <c r="N146" s="805">
        <f>F146+22</f>
        <v>45610</v>
      </c>
      <c r="O146" s="805">
        <f>G146+22</f>
        <v>45613</v>
      </c>
      <c r="P146" s="331"/>
      <c r="Q146" s="763">
        <f t="shared" ref="Q146" si="120">Q145+7</f>
        <v>45576</v>
      </c>
      <c r="R146" s="1084">
        <f t="shared" si="84"/>
        <v>41</v>
      </c>
    </row>
    <row r="147" spans="1:18" ht="17.25" hidden="1" customHeight="1" x14ac:dyDescent="0.2">
      <c r="A147" s="824" t="s">
        <v>320</v>
      </c>
      <c r="B147" s="965" t="s">
        <v>320</v>
      </c>
      <c r="C147" s="965" t="s">
        <v>432</v>
      </c>
      <c r="D147" s="965">
        <v>45582</v>
      </c>
      <c r="E147" s="763">
        <f t="shared" si="108"/>
        <v>45585</v>
      </c>
      <c r="F147" s="763">
        <f t="shared" si="109"/>
        <v>45591</v>
      </c>
      <c r="G147" s="763">
        <f t="shared" si="110"/>
        <v>45594</v>
      </c>
      <c r="H147" s="763">
        <f t="shared" si="111"/>
        <v>45596</v>
      </c>
      <c r="I147" s="763">
        <f t="shared" si="112"/>
        <v>45602</v>
      </c>
      <c r="J147" s="763">
        <f t="shared" si="113"/>
        <v>45603</v>
      </c>
      <c r="K147" s="763">
        <f t="shared" si="114"/>
        <v>45604</v>
      </c>
      <c r="L147" s="1107" t="s">
        <v>344</v>
      </c>
      <c r="M147" s="1107"/>
      <c r="N147" s="763">
        <f t="shared" ref="N147:N152" si="121">D147+25</f>
        <v>45607</v>
      </c>
      <c r="O147" s="763">
        <f t="shared" ref="O147:O152" si="122">D147+26</f>
        <v>45608</v>
      </c>
      <c r="P147" s="331"/>
      <c r="Q147" s="763">
        <f t="shared" ref="Q147" si="123">Q146+7</f>
        <v>45583</v>
      </c>
      <c r="R147" s="1084">
        <f t="shared" si="84"/>
        <v>42</v>
      </c>
    </row>
    <row r="148" spans="1:18" ht="17.25" hidden="1" customHeight="1" x14ac:dyDescent="0.2">
      <c r="A148" s="824"/>
      <c r="B148" s="965" t="s">
        <v>372</v>
      </c>
      <c r="C148" s="965" t="s">
        <v>433</v>
      </c>
      <c r="D148" s="965">
        <v>45593</v>
      </c>
      <c r="E148" s="763">
        <f t="shared" si="108"/>
        <v>45596</v>
      </c>
      <c r="F148" s="763">
        <f t="shared" si="109"/>
        <v>45602</v>
      </c>
      <c r="G148" s="763">
        <f t="shared" si="110"/>
        <v>45605</v>
      </c>
      <c r="H148" s="763">
        <f t="shared" si="111"/>
        <v>45607</v>
      </c>
      <c r="I148" s="763">
        <f t="shared" si="112"/>
        <v>45613</v>
      </c>
      <c r="J148" s="763">
        <f t="shared" si="113"/>
        <v>45614</v>
      </c>
      <c r="K148" s="763">
        <f t="shared" si="114"/>
        <v>45615</v>
      </c>
      <c r="L148" s="1108"/>
      <c r="M148" s="1108"/>
      <c r="N148" s="763">
        <f t="shared" si="121"/>
        <v>45618</v>
      </c>
      <c r="O148" s="763">
        <f t="shared" si="122"/>
        <v>45619</v>
      </c>
      <c r="P148" s="331"/>
      <c r="Q148" s="763">
        <f t="shared" ref="Q148" si="124">Q147+7</f>
        <v>45590</v>
      </c>
      <c r="R148" s="1084">
        <f t="shared" si="84"/>
        <v>43</v>
      </c>
    </row>
    <row r="149" spans="1:18" ht="17.25" hidden="1" customHeight="1" x14ac:dyDescent="0.2">
      <c r="A149" s="824" t="s">
        <v>360</v>
      </c>
      <c r="B149" s="965" t="s">
        <v>322</v>
      </c>
      <c r="C149" s="965" t="s">
        <v>434</v>
      </c>
      <c r="D149" s="965">
        <v>45598</v>
      </c>
      <c r="E149" s="763">
        <f t="shared" si="108"/>
        <v>45601</v>
      </c>
      <c r="F149" s="763">
        <f t="shared" si="109"/>
        <v>45607</v>
      </c>
      <c r="G149" s="763">
        <f t="shared" si="110"/>
        <v>45610</v>
      </c>
      <c r="H149" s="763">
        <f t="shared" si="111"/>
        <v>45612</v>
      </c>
      <c r="I149" s="763">
        <f t="shared" si="112"/>
        <v>45618</v>
      </c>
      <c r="J149" s="763">
        <f t="shared" si="113"/>
        <v>45619</v>
      </c>
      <c r="K149" s="763">
        <f t="shared" si="114"/>
        <v>45620</v>
      </c>
      <c r="L149" s="1108"/>
      <c r="M149" s="1108"/>
      <c r="N149" s="763">
        <f t="shared" si="121"/>
        <v>45623</v>
      </c>
      <c r="O149" s="763">
        <f t="shared" si="122"/>
        <v>45624</v>
      </c>
      <c r="P149" s="331"/>
      <c r="Q149" s="763">
        <f t="shared" ref="Q149" si="125">Q148+7</f>
        <v>45597</v>
      </c>
      <c r="R149" s="1084">
        <f t="shared" si="84"/>
        <v>44</v>
      </c>
    </row>
    <row r="150" spans="1:18" ht="17.25" hidden="1" customHeight="1" x14ac:dyDescent="0.2">
      <c r="A150" s="824" t="s">
        <v>322</v>
      </c>
      <c r="B150" s="965" t="s">
        <v>360</v>
      </c>
      <c r="C150" s="965" t="s">
        <v>435</v>
      </c>
      <c r="D150" s="965">
        <v>45610</v>
      </c>
      <c r="E150" s="886" t="s">
        <v>344</v>
      </c>
      <c r="F150" s="886" t="s">
        <v>344</v>
      </c>
      <c r="G150" s="886" t="s">
        <v>344</v>
      </c>
      <c r="H150" s="886" t="s">
        <v>344</v>
      </c>
      <c r="I150" s="763">
        <f t="shared" si="112"/>
        <v>45630</v>
      </c>
      <c r="J150" s="763">
        <f t="shared" si="113"/>
        <v>45631</v>
      </c>
      <c r="K150" s="763">
        <f t="shared" si="114"/>
        <v>45632</v>
      </c>
      <c r="L150" s="1142" t="s">
        <v>344</v>
      </c>
      <c r="M150" s="1112"/>
      <c r="N150" s="763">
        <f t="shared" si="121"/>
        <v>45635</v>
      </c>
      <c r="O150" s="763">
        <f t="shared" si="122"/>
        <v>45636</v>
      </c>
      <c r="P150" s="331"/>
      <c r="Q150" s="763">
        <f t="shared" ref="Q150" si="126">Q149+7</f>
        <v>45604</v>
      </c>
      <c r="R150" s="1084">
        <f t="shared" si="84"/>
        <v>45</v>
      </c>
    </row>
    <row r="151" spans="1:18" ht="17.25" hidden="1" customHeight="1" x14ac:dyDescent="0.2">
      <c r="A151" s="824" t="s">
        <v>349</v>
      </c>
      <c r="B151" s="965" t="s">
        <v>316</v>
      </c>
      <c r="C151" s="965" t="s">
        <v>436</v>
      </c>
      <c r="D151" s="965">
        <v>45611</v>
      </c>
      <c r="E151" s="763">
        <f t="shared" ref="E151" si="127">D151+3</f>
        <v>45614</v>
      </c>
      <c r="F151" s="763">
        <f t="shared" ref="F151" si="128">D151+9</f>
        <v>45620</v>
      </c>
      <c r="G151" s="763">
        <f t="shared" ref="G151:G156" si="129">D151+12</f>
        <v>45623</v>
      </c>
      <c r="H151" s="763">
        <f t="shared" ref="H151:H156" si="130">D151+14</f>
        <v>45625</v>
      </c>
      <c r="I151" s="763">
        <f t="shared" si="112"/>
        <v>45631</v>
      </c>
      <c r="J151" s="763">
        <f t="shared" si="113"/>
        <v>45632</v>
      </c>
      <c r="K151" s="763">
        <f t="shared" si="114"/>
        <v>45633</v>
      </c>
      <c r="L151" s="1143"/>
      <c r="M151" s="1061"/>
      <c r="N151" s="763">
        <f t="shared" si="121"/>
        <v>45636</v>
      </c>
      <c r="O151" s="763">
        <f t="shared" si="122"/>
        <v>45637</v>
      </c>
      <c r="P151" s="331"/>
      <c r="Q151" s="763">
        <f t="shared" ref="Q151" si="131">Q150+7</f>
        <v>45611</v>
      </c>
      <c r="R151" s="1084">
        <f t="shared" si="84"/>
        <v>46</v>
      </c>
    </row>
    <row r="152" spans="1:18" ht="20.100000000000001" hidden="1" customHeight="1" x14ac:dyDescent="0.2">
      <c r="A152" s="824" t="s">
        <v>380</v>
      </c>
      <c r="B152" s="965" t="s">
        <v>381</v>
      </c>
      <c r="C152" s="965" t="s">
        <v>437</v>
      </c>
      <c r="D152" s="965">
        <v>45625</v>
      </c>
      <c r="E152" s="886" t="s">
        <v>344</v>
      </c>
      <c r="F152" s="886" t="s">
        <v>344</v>
      </c>
      <c r="G152" s="763">
        <f t="shared" si="129"/>
        <v>45637</v>
      </c>
      <c r="H152" s="763">
        <f t="shared" si="130"/>
        <v>45639</v>
      </c>
      <c r="I152" s="763">
        <f t="shared" si="112"/>
        <v>45645</v>
      </c>
      <c r="J152" s="763">
        <f t="shared" si="113"/>
        <v>45646</v>
      </c>
      <c r="K152" s="763">
        <f t="shared" si="114"/>
        <v>45647</v>
      </c>
      <c r="L152" s="763">
        <v>45643</v>
      </c>
      <c r="M152" s="763"/>
      <c r="N152" s="763">
        <f t="shared" si="121"/>
        <v>45650</v>
      </c>
      <c r="O152" s="763">
        <f t="shared" si="122"/>
        <v>45651</v>
      </c>
      <c r="P152" s="331"/>
      <c r="Q152" s="763">
        <f t="shared" ref="Q152" si="132">Q151+7</f>
        <v>45618</v>
      </c>
      <c r="R152" s="1084">
        <f t="shared" si="84"/>
        <v>47</v>
      </c>
    </row>
    <row r="153" spans="1:18" ht="20.100000000000001" hidden="1" customHeight="1" x14ac:dyDescent="0.2">
      <c r="A153" s="824" t="s">
        <v>372</v>
      </c>
      <c r="B153" s="965" t="s">
        <v>320</v>
      </c>
      <c r="C153" s="965" t="s">
        <v>438</v>
      </c>
      <c r="D153" s="965">
        <v>45628</v>
      </c>
      <c r="E153" s="763">
        <f t="shared" ref="E153" si="133">D153+3</f>
        <v>45631</v>
      </c>
      <c r="F153" s="763">
        <f t="shared" ref="F153" si="134">D153+9</f>
        <v>45637</v>
      </c>
      <c r="G153" s="763">
        <f t="shared" si="129"/>
        <v>45640</v>
      </c>
      <c r="H153" s="763">
        <f t="shared" si="130"/>
        <v>45642</v>
      </c>
      <c r="I153" s="763">
        <f t="shared" si="112"/>
        <v>45648</v>
      </c>
      <c r="J153" s="763">
        <f t="shared" si="113"/>
        <v>45649</v>
      </c>
      <c r="K153" s="763">
        <f t="shared" si="114"/>
        <v>45650</v>
      </c>
      <c r="L153" s="331"/>
      <c r="M153" s="331"/>
      <c r="N153" s="763">
        <f>Q152+7</f>
        <v>45625</v>
      </c>
      <c r="O153" s="1084">
        <f t="shared" ref="O153:O169" si="135">WEEKNUM(N153)</f>
        <v>48</v>
      </c>
    </row>
    <row r="154" spans="1:18" ht="20.100000000000001" hidden="1" customHeight="1" x14ac:dyDescent="0.2">
      <c r="A154" s="824"/>
      <c r="B154" s="965" t="s">
        <v>372</v>
      </c>
      <c r="C154" s="965" t="s">
        <v>439</v>
      </c>
      <c r="D154" s="965">
        <v>45637</v>
      </c>
      <c r="E154" s="886" t="s">
        <v>344</v>
      </c>
      <c r="F154" s="886" t="s">
        <v>344</v>
      </c>
      <c r="G154" s="763">
        <f t="shared" si="129"/>
        <v>45649</v>
      </c>
      <c r="H154" s="763">
        <f t="shared" si="130"/>
        <v>45651</v>
      </c>
      <c r="I154" s="763">
        <f t="shared" si="112"/>
        <v>45657</v>
      </c>
      <c r="J154" s="763">
        <f t="shared" si="113"/>
        <v>45658</v>
      </c>
      <c r="K154" s="763">
        <f t="shared" si="114"/>
        <v>45659</v>
      </c>
      <c r="L154" s="331"/>
      <c r="M154" s="331"/>
      <c r="N154" s="763">
        <f t="shared" ref="N154" si="136">N153+7</f>
        <v>45632</v>
      </c>
      <c r="O154" s="1084">
        <f t="shared" si="135"/>
        <v>49</v>
      </c>
    </row>
    <row r="155" spans="1:18" ht="20.100000000000001" hidden="1" customHeight="1" x14ac:dyDescent="0.2">
      <c r="A155" s="824" t="s">
        <v>322</v>
      </c>
      <c r="B155" s="965" t="s">
        <v>360</v>
      </c>
      <c r="C155" s="965" t="s">
        <v>440</v>
      </c>
      <c r="D155" s="965">
        <v>45642</v>
      </c>
      <c r="E155" s="763">
        <f t="shared" ref="E155:E156" si="137">D155+3</f>
        <v>45645</v>
      </c>
      <c r="F155" s="763">
        <f t="shared" ref="F155:F156" si="138">D155+9</f>
        <v>45651</v>
      </c>
      <c r="G155" s="763">
        <f t="shared" si="129"/>
        <v>45654</v>
      </c>
      <c r="H155" s="763">
        <f t="shared" si="130"/>
        <v>45656</v>
      </c>
      <c r="I155" s="763">
        <f t="shared" si="112"/>
        <v>45662</v>
      </c>
      <c r="J155" s="763">
        <f t="shared" si="113"/>
        <v>45663</v>
      </c>
      <c r="K155" s="763">
        <f t="shared" si="114"/>
        <v>45664</v>
      </c>
      <c r="L155" s="331"/>
      <c r="M155" s="331"/>
      <c r="N155" s="763">
        <f t="shared" ref="N155" si="139">N154+7</f>
        <v>45639</v>
      </c>
      <c r="O155" s="1084">
        <f t="shared" si="135"/>
        <v>50</v>
      </c>
    </row>
    <row r="156" spans="1:18" ht="20.100000000000001" hidden="1" customHeight="1" x14ac:dyDescent="0.2">
      <c r="A156" s="824" t="s">
        <v>360</v>
      </c>
      <c r="B156" s="965" t="s">
        <v>322</v>
      </c>
      <c r="C156" s="965" t="s">
        <v>441</v>
      </c>
      <c r="D156" s="965">
        <v>45649</v>
      </c>
      <c r="E156" s="763">
        <f t="shared" si="137"/>
        <v>45652</v>
      </c>
      <c r="F156" s="763">
        <f t="shared" si="138"/>
        <v>45658</v>
      </c>
      <c r="G156" s="763">
        <f t="shared" si="129"/>
        <v>45661</v>
      </c>
      <c r="H156" s="763">
        <f t="shared" si="130"/>
        <v>45663</v>
      </c>
      <c r="I156" s="763">
        <f t="shared" si="112"/>
        <v>45669</v>
      </c>
      <c r="J156" s="763">
        <f t="shared" si="113"/>
        <v>45670</v>
      </c>
      <c r="K156" s="763">
        <f t="shared" si="114"/>
        <v>45671</v>
      </c>
      <c r="L156" s="331"/>
      <c r="M156" s="331"/>
      <c r="N156" s="763">
        <f t="shared" ref="N156" si="140">N155+7</f>
        <v>45646</v>
      </c>
      <c r="O156" s="1084">
        <f t="shared" si="135"/>
        <v>51</v>
      </c>
    </row>
    <row r="157" spans="1:18" ht="27.75" hidden="1" customHeight="1" x14ac:dyDescent="0.2">
      <c r="A157" s="824"/>
      <c r="B157" s="965" t="s">
        <v>322</v>
      </c>
      <c r="C157" s="965" t="s">
        <v>442</v>
      </c>
      <c r="D157" s="1110" t="s">
        <v>4346</v>
      </c>
      <c r="E157" s="763">
        <v>45687</v>
      </c>
      <c r="F157" s="763">
        <f>E157+6</f>
        <v>45693</v>
      </c>
      <c r="G157" s="763">
        <f>F157+2</f>
        <v>45695</v>
      </c>
      <c r="H157" s="763">
        <f>G157+3</f>
        <v>45698</v>
      </c>
      <c r="I157" s="763">
        <f>H157+5</f>
        <v>45703</v>
      </c>
      <c r="J157" s="763">
        <f>I157+1</f>
        <v>45704</v>
      </c>
      <c r="K157" s="763">
        <f>J157+1</f>
        <v>45705</v>
      </c>
      <c r="L157" s="763">
        <f>K157+5</f>
        <v>45710</v>
      </c>
      <c r="M157" s="331"/>
      <c r="N157" s="763">
        <v>45316</v>
      </c>
      <c r="O157" s="1084">
        <f t="shared" si="135"/>
        <v>4</v>
      </c>
    </row>
    <row r="158" spans="1:18" ht="20.100000000000001" hidden="1" customHeight="1" x14ac:dyDescent="0.2">
      <c r="A158" s="824" t="s">
        <v>381</v>
      </c>
      <c r="B158" s="1042" t="s">
        <v>368</v>
      </c>
      <c r="C158" s="965" t="s">
        <v>443</v>
      </c>
      <c r="D158" s="805"/>
      <c r="E158" s="994"/>
      <c r="F158" s="994"/>
      <c r="G158" s="994"/>
      <c r="H158" s="994"/>
      <c r="I158" s="805"/>
      <c r="J158" s="805"/>
      <c r="K158" s="805"/>
      <c r="L158" s="805"/>
      <c r="M158" s="331"/>
      <c r="N158" s="763">
        <f t="shared" ref="N158" si="141">N157+7</f>
        <v>45323</v>
      </c>
      <c r="O158" s="1084">
        <f t="shared" si="135"/>
        <v>5</v>
      </c>
    </row>
    <row r="159" spans="1:18" ht="25.5" hidden="1" x14ac:dyDescent="0.2">
      <c r="A159" s="824"/>
      <c r="B159" s="965" t="s">
        <v>320</v>
      </c>
      <c r="C159" s="965" t="s">
        <v>444</v>
      </c>
      <c r="D159" s="1110" t="s">
        <v>4347</v>
      </c>
      <c r="E159" s="763">
        <v>45700</v>
      </c>
      <c r="F159" s="763">
        <f t="shared" ref="F159" si="142">E159+6</f>
        <v>45706</v>
      </c>
      <c r="G159" s="763">
        <f t="shared" ref="G159" si="143">F159+2</f>
        <v>45708</v>
      </c>
      <c r="H159" s="763">
        <f t="shared" ref="H159" si="144">G159+3</f>
        <v>45711</v>
      </c>
      <c r="I159" s="763">
        <f t="shared" ref="I159" si="145">H159+5</f>
        <v>45716</v>
      </c>
      <c r="J159" s="763">
        <f t="shared" ref="J159" si="146">I159+1</f>
        <v>45717</v>
      </c>
      <c r="K159" s="763">
        <f t="shared" ref="K159" si="147">J159+1</f>
        <v>45718</v>
      </c>
      <c r="L159" s="763">
        <f t="shared" ref="L159" si="148">K159+5</f>
        <v>45723</v>
      </c>
      <c r="M159" s="331"/>
      <c r="N159" s="763">
        <f t="shared" ref="N159" si="149">N158+7</f>
        <v>45330</v>
      </c>
      <c r="O159" s="1084">
        <f t="shared" si="135"/>
        <v>6</v>
      </c>
    </row>
    <row r="160" spans="1:18" ht="20.100000000000001" hidden="1" customHeight="1" x14ac:dyDescent="0.2">
      <c r="A160" s="824" t="s">
        <v>381</v>
      </c>
      <c r="B160" s="965" t="s">
        <v>316</v>
      </c>
      <c r="C160" s="965" t="s">
        <v>445</v>
      </c>
      <c r="D160" s="965">
        <v>45704</v>
      </c>
      <c r="E160" s="886" t="s">
        <v>344</v>
      </c>
      <c r="F160" s="886" t="s">
        <v>344</v>
      </c>
      <c r="G160" s="886" t="s">
        <v>344</v>
      </c>
      <c r="H160" s="886" t="s">
        <v>344</v>
      </c>
      <c r="I160" s="886" t="s">
        <v>344</v>
      </c>
      <c r="J160" s="886" t="s">
        <v>344</v>
      </c>
      <c r="K160" s="886" t="s">
        <v>344</v>
      </c>
      <c r="L160" s="763">
        <v>45714</v>
      </c>
      <c r="M160" s="331"/>
      <c r="N160" s="763">
        <f t="shared" ref="N160" si="150">N159+7</f>
        <v>45337</v>
      </c>
      <c r="O160" s="1084">
        <f t="shared" si="135"/>
        <v>7</v>
      </c>
    </row>
    <row r="161" spans="1:15" ht="20.100000000000001" customHeight="1" x14ac:dyDescent="0.2">
      <c r="A161" s="824" t="s">
        <v>322</v>
      </c>
      <c r="B161" s="965" t="s">
        <v>372</v>
      </c>
      <c r="C161" s="965" t="s">
        <v>392</v>
      </c>
      <c r="D161" s="965">
        <v>45712</v>
      </c>
      <c r="E161" s="763">
        <f t="shared" ref="E161:E169" si="151">D161+4</f>
        <v>45716</v>
      </c>
      <c r="F161" s="763">
        <f t="shared" ref="F161:F169" si="152">E161+6</f>
        <v>45722</v>
      </c>
      <c r="G161" s="763">
        <f t="shared" ref="G161:G169" si="153">F161+2</f>
        <v>45724</v>
      </c>
      <c r="H161" s="763">
        <f t="shared" ref="H161:H169" si="154">G161+3</f>
        <v>45727</v>
      </c>
      <c r="I161" s="763">
        <f t="shared" ref="I161:I169" si="155">H161+5</f>
        <v>45732</v>
      </c>
      <c r="J161" s="763">
        <f t="shared" ref="J161:J169" si="156">I161+1</f>
        <v>45733</v>
      </c>
      <c r="K161" s="763">
        <f t="shared" ref="K161:K169" si="157">J161+1</f>
        <v>45734</v>
      </c>
      <c r="L161" s="763">
        <f t="shared" ref="L161:L169" si="158">K161+5</f>
        <v>45739</v>
      </c>
      <c r="M161" s="331"/>
      <c r="N161" s="763">
        <v>45708</v>
      </c>
      <c r="O161" s="1084">
        <f t="shared" si="135"/>
        <v>8</v>
      </c>
    </row>
    <row r="162" spans="1:15" ht="20.100000000000001" customHeight="1" x14ac:dyDescent="0.2">
      <c r="A162" s="824" t="s">
        <v>4389</v>
      </c>
      <c r="B162" s="965" t="s">
        <v>316</v>
      </c>
      <c r="C162" s="965" t="s">
        <v>4303</v>
      </c>
      <c r="D162" s="965">
        <v>45715</v>
      </c>
      <c r="E162" s="763">
        <f t="shared" si="151"/>
        <v>45719</v>
      </c>
      <c r="F162" s="763">
        <f t="shared" si="152"/>
        <v>45725</v>
      </c>
      <c r="G162" s="763">
        <f t="shared" si="153"/>
        <v>45727</v>
      </c>
      <c r="H162" s="763">
        <f t="shared" si="154"/>
        <v>45730</v>
      </c>
      <c r="I162" s="763">
        <f t="shared" si="155"/>
        <v>45735</v>
      </c>
      <c r="J162" s="763">
        <f t="shared" si="156"/>
        <v>45736</v>
      </c>
      <c r="K162" s="763">
        <f t="shared" si="157"/>
        <v>45737</v>
      </c>
      <c r="L162" s="763">
        <f t="shared" si="158"/>
        <v>45742</v>
      </c>
      <c r="M162" s="331"/>
      <c r="N162" s="763">
        <f t="shared" ref="N162:N170" si="159">N161+7</f>
        <v>45715</v>
      </c>
      <c r="O162" s="1084">
        <f t="shared" si="135"/>
        <v>9</v>
      </c>
    </row>
    <row r="163" spans="1:15" ht="20.100000000000001" customHeight="1" x14ac:dyDescent="0.2">
      <c r="A163" s="824"/>
      <c r="B163" s="965" t="s">
        <v>322</v>
      </c>
      <c r="C163" s="965" t="s">
        <v>4304</v>
      </c>
      <c r="D163" s="965">
        <v>45722</v>
      </c>
      <c r="E163" s="763">
        <f t="shared" si="151"/>
        <v>45726</v>
      </c>
      <c r="F163" s="763">
        <f t="shared" si="152"/>
        <v>45732</v>
      </c>
      <c r="G163" s="763">
        <f t="shared" si="153"/>
        <v>45734</v>
      </c>
      <c r="H163" s="763">
        <f t="shared" si="154"/>
        <v>45737</v>
      </c>
      <c r="I163" s="763">
        <f t="shared" si="155"/>
        <v>45742</v>
      </c>
      <c r="J163" s="763">
        <f t="shared" si="156"/>
        <v>45743</v>
      </c>
      <c r="K163" s="763">
        <f t="shared" si="157"/>
        <v>45744</v>
      </c>
      <c r="L163" s="763">
        <f t="shared" si="158"/>
        <v>45749</v>
      </c>
      <c r="M163" s="331"/>
      <c r="N163" s="763">
        <f t="shared" si="159"/>
        <v>45722</v>
      </c>
      <c r="O163" s="1084">
        <f t="shared" si="135"/>
        <v>10</v>
      </c>
    </row>
    <row r="164" spans="1:15" ht="20.100000000000001" customHeight="1" x14ac:dyDescent="0.2">
      <c r="A164" s="824" t="s">
        <v>381</v>
      </c>
      <c r="B164" s="965" t="s">
        <v>320</v>
      </c>
      <c r="C164" s="965" t="s">
        <v>4305</v>
      </c>
      <c r="D164" s="965">
        <v>45729</v>
      </c>
      <c r="E164" s="763">
        <f t="shared" si="151"/>
        <v>45733</v>
      </c>
      <c r="F164" s="763">
        <f t="shared" si="152"/>
        <v>45739</v>
      </c>
      <c r="G164" s="763">
        <f t="shared" si="153"/>
        <v>45741</v>
      </c>
      <c r="H164" s="763">
        <f t="shared" si="154"/>
        <v>45744</v>
      </c>
      <c r="I164" s="763">
        <f t="shared" si="155"/>
        <v>45749</v>
      </c>
      <c r="J164" s="763">
        <f t="shared" si="156"/>
        <v>45750</v>
      </c>
      <c r="K164" s="763">
        <f t="shared" si="157"/>
        <v>45751</v>
      </c>
      <c r="L164" s="763">
        <f t="shared" si="158"/>
        <v>45756</v>
      </c>
      <c r="M164" s="331"/>
      <c r="N164" s="763">
        <f t="shared" si="159"/>
        <v>45729</v>
      </c>
      <c r="O164" s="1084">
        <f t="shared" si="135"/>
        <v>11</v>
      </c>
    </row>
    <row r="165" spans="1:15" ht="20.100000000000001" customHeight="1" x14ac:dyDescent="0.2">
      <c r="A165" s="824" t="s">
        <v>372</v>
      </c>
      <c r="B165" s="965" t="s">
        <v>381</v>
      </c>
      <c r="C165" s="965" t="s">
        <v>4306</v>
      </c>
      <c r="D165" s="965">
        <v>45736</v>
      </c>
      <c r="E165" s="763">
        <f t="shared" si="151"/>
        <v>45740</v>
      </c>
      <c r="F165" s="763">
        <f t="shared" si="152"/>
        <v>45746</v>
      </c>
      <c r="G165" s="763">
        <f t="shared" si="153"/>
        <v>45748</v>
      </c>
      <c r="H165" s="763">
        <f t="shared" si="154"/>
        <v>45751</v>
      </c>
      <c r="I165" s="763">
        <f t="shared" si="155"/>
        <v>45756</v>
      </c>
      <c r="J165" s="763">
        <f t="shared" si="156"/>
        <v>45757</v>
      </c>
      <c r="K165" s="763">
        <f t="shared" si="157"/>
        <v>45758</v>
      </c>
      <c r="L165" s="763">
        <f t="shared" si="158"/>
        <v>45763</v>
      </c>
      <c r="M165" s="331"/>
      <c r="N165" s="763">
        <f t="shared" si="159"/>
        <v>45736</v>
      </c>
      <c r="O165" s="1084">
        <f t="shared" si="135"/>
        <v>12</v>
      </c>
    </row>
    <row r="166" spans="1:15" ht="20.100000000000001" customHeight="1" x14ac:dyDescent="0.2">
      <c r="A166" s="824"/>
      <c r="B166" s="965" t="s">
        <v>372</v>
      </c>
      <c r="C166" s="965" t="s">
        <v>4390</v>
      </c>
      <c r="D166" s="965">
        <v>45743</v>
      </c>
      <c r="E166" s="763">
        <f t="shared" si="151"/>
        <v>45747</v>
      </c>
      <c r="F166" s="763">
        <f t="shared" si="152"/>
        <v>45753</v>
      </c>
      <c r="G166" s="763">
        <f t="shared" si="153"/>
        <v>45755</v>
      </c>
      <c r="H166" s="763">
        <f t="shared" si="154"/>
        <v>45758</v>
      </c>
      <c r="I166" s="763">
        <f t="shared" si="155"/>
        <v>45763</v>
      </c>
      <c r="J166" s="763">
        <f t="shared" si="156"/>
        <v>45764</v>
      </c>
      <c r="K166" s="763">
        <f t="shared" si="157"/>
        <v>45765</v>
      </c>
      <c r="L166" s="763">
        <f t="shared" si="158"/>
        <v>45770</v>
      </c>
      <c r="M166" s="331"/>
      <c r="N166" s="763">
        <f t="shared" si="159"/>
        <v>45743</v>
      </c>
      <c r="O166" s="1084">
        <f t="shared" si="135"/>
        <v>13</v>
      </c>
    </row>
    <row r="167" spans="1:15" ht="20.100000000000001" customHeight="1" x14ac:dyDescent="0.2">
      <c r="A167" s="824"/>
      <c r="B167" s="965" t="s">
        <v>316</v>
      </c>
      <c r="C167" s="965" t="s">
        <v>4445</v>
      </c>
      <c r="D167" s="965">
        <v>45750</v>
      </c>
      <c r="E167" s="763">
        <f t="shared" si="151"/>
        <v>45754</v>
      </c>
      <c r="F167" s="763">
        <f t="shared" si="152"/>
        <v>45760</v>
      </c>
      <c r="G167" s="763">
        <f t="shared" si="153"/>
        <v>45762</v>
      </c>
      <c r="H167" s="763">
        <f t="shared" si="154"/>
        <v>45765</v>
      </c>
      <c r="I167" s="763">
        <f t="shared" si="155"/>
        <v>45770</v>
      </c>
      <c r="J167" s="763">
        <f t="shared" si="156"/>
        <v>45771</v>
      </c>
      <c r="K167" s="763">
        <f t="shared" si="157"/>
        <v>45772</v>
      </c>
      <c r="L167" s="763">
        <f t="shared" si="158"/>
        <v>45777</v>
      </c>
      <c r="M167" s="331"/>
      <c r="N167" s="763">
        <f t="shared" si="159"/>
        <v>45750</v>
      </c>
      <c r="O167" s="1084">
        <f t="shared" si="135"/>
        <v>14</v>
      </c>
    </row>
    <row r="168" spans="1:15" ht="20.100000000000001" customHeight="1" x14ac:dyDescent="0.2">
      <c r="A168" s="824"/>
      <c r="B168" s="965" t="s">
        <v>322</v>
      </c>
      <c r="C168" s="965" t="s">
        <v>4446</v>
      </c>
      <c r="D168" s="965">
        <v>45757</v>
      </c>
      <c r="E168" s="763">
        <f t="shared" si="151"/>
        <v>45761</v>
      </c>
      <c r="F168" s="763">
        <f t="shared" si="152"/>
        <v>45767</v>
      </c>
      <c r="G168" s="763">
        <f t="shared" si="153"/>
        <v>45769</v>
      </c>
      <c r="H168" s="763">
        <f t="shared" si="154"/>
        <v>45772</v>
      </c>
      <c r="I168" s="763">
        <f t="shared" si="155"/>
        <v>45777</v>
      </c>
      <c r="J168" s="763">
        <f t="shared" si="156"/>
        <v>45778</v>
      </c>
      <c r="K168" s="763">
        <f t="shared" si="157"/>
        <v>45779</v>
      </c>
      <c r="L168" s="763">
        <f t="shared" si="158"/>
        <v>45784</v>
      </c>
      <c r="M168" s="331"/>
      <c r="N168" s="763">
        <f t="shared" si="159"/>
        <v>45757</v>
      </c>
      <c r="O168" s="1084">
        <f t="shared" si="135"/>
        <v>15</v>
      </c>
    </row>
    <row r="169" spans="1:15" ht="20.100000000000001" customHeight="1" x14ac:dyDescent="0.2">
      <c r="A169" s="824"/>
      <c r="B169" s="965" t="s">
        <v>320</v>
      </c>
      <c r="C169" s="965" t="s">
        <v>4447</v>
      </c>
      <c r="D169" s="965">
        <v>45764</v>
      </c>
      <c r="E169" s="763">
        <f t="shared" si="151"/>
        <v>45768</v>
      </c>
      <c r="F169" s="763">
        <f t="shared" si="152"/>
        <v>45774</v>
      </c>
      <c r="G169" s="763">
        <f t="shared" si="153"/>
        <v>45776</v>
      </c>
      <c r="H169" s="763">
        <f t="shared" si="154"/>
        <v>45779</v>
      </c>
      <c r="I169" s="763">
        <f t="shared" si="155"/>
        <v>45784</v>
      </c>
      <c r="J169" s="763">
        <f t="shared" si="156"/>
        <v>45785</v>
      </c>
      <c r="K169" s="763">
        <f t="shared" si="157"/>
        <v>45786</v>
      </c>
      <c r="L169" s="763">
        <f t="shared" si="158"/>
        <v>45791</v>
      </c>
      <c r="M169" s="331"/>
      <c r="N169" s="763">
        <f t="shared" si="159"/>
        <v>45764</v>
      </c>
      <c r="O169" s="1084">
        <f t="shared" si="135"/>
        <v>16</v>
      </c>
    </row>
    <row r="170" spans="1:15" ht="20.100000000000001" customHeight="1" x14ac:dyDescent="0.2">
      <c r="A170" s="824" t="s">
        <v>372</v>
      </c>
      <c r="B170" s="965" t="s">
        <v>381</v>
      </c>
      <c r="C170" s="965" t="s">
        <v>4448</v>
      </c>
      <c r="D170" s="965">
        <v>45771</v>
      </c>
      <c r="E170" s="763">
        <f t="shared" ref="E170" si="160">D170+4</f>
        <v>45775</v>
      </c>
      <c r="F170" s="763">
        <f t="shared" ref="F170" si="161">E170+6</f>
        <v>45781</v>
      </c>
      <c r="G170" s="763">
        <f t="shared" ref="G170" si="162">F170+2</f>
        <v>45783</v>
      </c>
      <c r="H170" s="763">
        <f t="shared" ref="H170" si="163">G170+3</f>
        <v>45786</v>
      </c>
      <c r="I170" s="763">
        <f t="shared" ref="I170" si="164">H170+5</f>
        <v>45791</v>
      </c>
      <c r="J170" s="763">
        <f t="shared" ref="J170" si="165">I170+1</f>
        <v>45792</v>
      </c>
      <c r="K170" s="763">
        <f t="shared" ref="K170" si="166">J170+1</f>
        <v>45793</v>
      </c>
      <c r="L170" s="763">
        <f t="shared" ref="L170" si="167">K170+5</f>
        <v>45798</v>
      </c>
      <c r="M170" s="331"/>
      <c r="N170" s="763">
        <f t="shared" si="159"/>
        <v>45771</v>
      </c>
      <c r="O170" s="1084">
        <f t="shared" ref="O170" si="168">WEEKNUM(N170)</f>
        <v>17</v>
      </c>
    </row>
    <row r="171" spans="1:15" x14ac:dyDescent="0.2">
      <c r="N171" s="147"/>
      <c r="O171" s="147"/>
    </row>
    <row r="172" spans="1:15" x14ac:dyDescent="0.2">
      <c r="N172" s="147"/>
      <c r="O172" s="147"/>
    </row>
    <row r="173" spans="1:15" ht="14.25" thickBot="1" x14ac:dyDescent="0.25">
      <c r="B173" s="796"/>
      <c r="C173" s="796"/>
      <c r="D173" s="796"/>
      <c r="E173" s="796"/>
      <c r="F173" s="796"/>
      <c r="G173" s="796"/>
      <c r="H173" s="796"/>
      <c r="N173" s="147"/>
      <c r="O173" s="147"/>
    </row>
    <row r="174" spans="1:15" s="147" customFormat="1" ht="18.75" customHeight="1" x14ac:dyDescent="0.2">
      <c r="B174" s="776"/>
      <c r="C174" s="777"/>
      <c r="D174" s="778"/>
      <c r="E174" s="779"/>
      <c r="F174" s="780"/>
      <c r="G174" s="781"/>
      <c r="H174" s="782"/>
    </row>
    <row r="175" spans="1:15" s="147" customFormat="1" ht="18.75" customHeight="1" x14ac:dyDescent="0.2">
      <c r="B175" s="783" t="s">
        <v>447</v>
      </c>
      <c r="C175" s="145"/>
      <c r="D175" s="147" t="s">
        <v>448</v>
      </c>
      <c r="G175" s="147" t="s">
        <v>449</v>
      </c>
      <c r="H175" s="784"/>
    </row>
    <row r="176" spans="1:15" s="147" customFormat="1" ht="18.75" customHeight="1" x14ac:dyDescent="0.2">
      <c r="B176" s="785" t="s">
        <v>450</v>
      </c>
      <c r="C176" s="786" t="s">
        <v>451</v>
      </c>
      <c r="D176" s="133" t="s">
        <v>452</v>
      </c>
      <c r="F176" s="786" t="s">
        <v>453</v>
      </c>
      <c r="G176" s="145" t="s">
        <v>454</v>
      </c>
      <c r="H176" s="787" t="s">
        <v>455</v>
      </c>
    </row>
    <row r="177" spans="2:15" s="147" customFormat="1" ht="18.75" customHeight="1" x14ac:dyDescent="0.2">
      <c r="B177" s="785" t="s">
        <v>456</v>
      </c>
      <c r="C177" s="786" t="s">
        <v>457</v>
      </c>
      <c r="D177" s="133" t="s">
        <v>458</v>
      </c>
      <c r="E177" s="148" t="s">
        <v>459</v>
      </c>
      <c r="F177" s="790" t="s">
        <v>460</v>
      </c>
      <c r="G177" s="145" t="s">
        <v>461</v>
      </c>
      <c r="H177" s="787" t="s">
        <v>462</v>
      </c>
    </row>
    <row r="178" spans="2:15" s="147" customFormat="1" ht="18.75" customHeight="1" x14ac:dyDescent="0.2">
      <c r="B178" s="788" t="s">
        <v>463</v>
      </c>
      <c r="C178" s="789" t="s">
        <v>464</v>
      </c>
      <c r="D178" s="133" t="s">
        <v>465</v>
      </c>
      <c r="E178" s="148" t="s">
        <v>466</v>
      </c>
      <c r="F178" s="790" t="s">
        <v>467</v>
      </c>
      <c r="G178" s="591" t="s">
        <v>468</v>
      </c>
      <c r="H178" s="791" t="s">
        <v>469</v>
      </c>
    </row>
    <row r="179" spans="2:15" s="147" customFormat="1" ht="18.75" customHeight="1" x14ac:dyDescent="0.2">
      <c r="B179" s="788" t="s">
        <v>470</v>
      </c>
      <c r="C179" s="789" t="s">
        <v>471</v>
      </c>
      <c r="D179" s="133" t="s">
        <v>472</v>
      </c>
      <c r="E179" s="148" t="s">
        <v>473</v>
      </c>
      <c r="F179" s="790" t="s">
        <v>474</v>
      </c>
      <c r="G179" s="591" t="s">
        <v>475</v>
      </c>
      <c r="H179" s="791" t="s">
        <v>476</v>
      </c>
      <c r="N179" s="149"/>
      <c r="O179" s="149"/>
    </row>
    <row r="180" spans="2:15" s="147" customFormat="1" ht="18.75" customHeight="1" x14ac:dyDescent="0.2">
      <c r="B180" s="788" t="s">
        <v>477</v>
      </c>
      <c r="C180" s="789" t="s">
        <v>478</v>
      </c>
      <c r="D180" s="133" t="s">
        <v>479</v>
      </c>
      <c r="E180" s="148" t="s">
        <v>480</v>
      </c>
      <c r="F180" s="790" t="s">
        <v>481</v>
      </c>
      <c r="G180" s="591" t="s">
        <v>482</v>
      </c>
      <c r="H180" s="791" t="s">
        <v>483</v>
      </c>
      <c r="N180" s="149"/>
      <c r="O180" s="149"/>
    </row>
    <row r="181" spans="2:15" s="147" customFormat="1" ht="18.75" customHeight="1" x14ac:dyDescent="0.2">
      <c r="B181" s="788" t="s">
        <v>484</v>
      </c>
      <c r="C181" s="789" t="s">
        <v>485</v>
      </c>
      <c r="D181" s="133" t="s">
        <v>486</v>
      </c>
      <c r="E181" s="148" t="s">
        <v>487</v>
      </c>
      <c r="F181" s="790" t="s">
        <v>488</v>
      </c>
      <c r="G181" s="591" t="s">
        <v>489</v>
      </c>
      <c r="H181" s="791" t="s">
        <v>490</v>
      </c>
      <c r="N181" s="149"/>
      <c r="O181" s="149"/>
    </row>
    <row r="182" spans="2:15" s="147" customFormat="1" ht="18.75" customHeight="1" x14ac:dyDescent="0.2">
      <c r="B182" s="788" t="s">
        <v>491</v>
      </c>
      <c r="C182" s="789" t="s">
        <v>492</v>
      </c>
      <c r="D182" s="133" t="s">
        <v>493</v>
      </c>
      <c r="E182" s="148" t="s">
        <v>494</v>
      </c>
      <c r="F182" s="744" t="s">
        <v>495</v>
      </c>
      <c r="G182" s="591" t="s">
        <v>496</v>
      </c>
      <c r="H182" s="792" t="s">
        <v>497</v>
      </c>
      <c r="N182" s="149"/>
      <c r="O182" s="149"/>
    </row>
    <row r="183" spans="2:15" x14ac:dyDescent="0.2">
      <c r="B183" s="788" t="s">
        <v>498</v>
      </c>
      <c r="C183" s="789" t="s">
        <v>499</v>
      </c>
      <c r="D183" s="133"/>
      <c r="F183" s="591"/>
      <c r="G183" s="147"/>
      <c r="H183" s="793"/>
    </row>
    <row r="184" spans="2:15" ht="15" thickBot="1" x14ac:dyDescent="0.25">
      <c r="B184" s="794"/>
      <c r="C184" s="795"/>
      <c r="D184" s="795"/>
      <c r="E184" s="796"/>
      <c r="F184" s="796"/>
      <c r="G184" s="796"/>
      <c r="H184" s="797"/>
    </row>
  </sheetData>
  <mergeCells count="22">
    <mergeCell ref="F120:K120"/>
    <mergeCell ref="E142:L142"/>
    <mergeCell ref="L150:L151"/>
    <mergeCell ref="B115:F115"/>
    <mergeCell ref="D116:N116"/>
    <mergeCell ref="B117:C117"/>
    <mergeCell ref="D117:D118"/>
    <mergeCell ref="E119:L119"/>
    <mergeCell ref="E93:L93"/>
    <mergeCell ref="L101:L102"/>
    <mergeCell ref="B66:F66"/>
    <mergeCell ref="D67:N67"/>
    <mergeCell ref="B68:C68"/>
    <mergeCell ref="D68:D69"/>
    <mergeCell ref="E70:L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76" r:id="rId1" xr:uid="{4FA95531-940A-4FF6-BFD5-F75A8626D35F}"/>
    <hyperlink ref="C176" r:id="rId2" xr:uid="{EE3CCA4B-4193-41C0-A89B-20ABDAD03B1F}"/>
    <hyperlink ref="H181" r:id="rId3" xr:uid="{862BA144-EF81-4F10-B96F-F284C605E4F3}"/>
    <hyperlink ref="H180" r:id="rId4" xr:uid="{8A632D21-FB07-40FD-8F59-CE17175EE453}"/>
    <hyperlink ref="C180" r:id="rId5" xr:uid="{6C291508-54CD-4610-BE8D-E9370BDDDFC4}"/>
    <hyperlink ref="C181" r:id="rId6" xr:uid="{442267E9-4483-423E-B8F3-B1088316CA63}"/>
    <hyperlink ref="C178" r:id="rId7" xr:uid="{87C6BF9A-D5B5-4F16-AC6C-B5BFC60677A4}"/>
    <hyperlink ref="C177" r:id="rId8" xr:uid="{6D29163A-0ED9-4611-8648-E429BDAB2EF9}"/>
    <hyperlink ref="C183" r:id="rId9" xr:uid="{3A4792FC-6D32-4A92-B19A-EFDD68C12E63}"/>
    <hyperlink ref="H179" r:id="rId10" xr:uid="{68AB3E59-F6BE-457B-8338-749143CB13EF}"/>
    <hyperlink ref="H182" r:id="rId11" xr:uid="{00053B8C-8F00-4DBD-B2CB-372777CCE916}"/>
    <hyperlink ref="C179" r:id="rId12" xr:uid="{18D35FE6-88D9-4B82-8E67-76C6477C9E14}"/>
    <hyperlink ref="F176" r:id="rId13" xr:uid="{7A934478-8546-4BF2-A92D-2253B1B78BE9}"/>
    <hyperlink ref="F181" r:id="rId14" xr:uid="{F5297D3E-47BF-49C9-9D0A-DD420A46794A}"/>
    <hyperlink ref="F177" r:id="rId15" xr:uid="{D58C525D-C018-4705-B47F-5EB5640FDFC8}"/>
    <hyperlink ref="F178" r:id="rId16" xr:uid="{D1F80551-C4B3-43F8-92A0-864FE40F97E4}"/>
    <hyperlink ref="F179" r:id="rId17" xr:uid="{A9EE3258-EE2A-4659-899B-1FB167D074AF}"/>
    <hyperlink ref="F180" r:id="rId18" xr:uid="{A37647B0-DF46-433C-9C7E-AE55D646BDAA}"/>
    <hyperlink ref="H177" r:id="rId19" xr:uid="{7A85D380-219B-4903-83BA-B4197B495ECB}"/>
    <hyperlink ref="H178" r:id="rId20" xr:uid="{12B0764B-1FBF-46CE-966D-DF903DAEDA2E}"/>
    <hyperlink ref="F182" r:id="rId21" xr:uid="{B4375661-3360-48D9-A830-42105FD26116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3255</v>
      </c>
      <c r="H2" s="608" t="s">
        <v>304</v>
      </c>
    </row>
    <row r="3" spans="1:13" ht="51.75" customHeight="1" x14ac:dyDescent="0.2">
      <c r="A3" s="255"/>
      <c r="B3" s="165"/>
      <c r="H3" s="146" t="s">
        <v>3256</v>
      </c>
      <c r="M3" s="476"/>
    </row>
    <row r="4" spans="1:13" ht="65.25" customHeight="1" x14ac:dyDescent="0.25">
      <c r="A4" s="148"/>
      <c r="B4" s="148"/>
      <c r="C4" s="314" t="s">
        <v>3257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3258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1599</v>
      </c>
      <c r="C6" s="169" t="s">
        <v>3259</v>
      </c>
      <c r="D6" s="406" t="s">
        <v>1416</v>
      </c>
      <c r="E6" s="163" t="s">
        <v>3260</v>
      </c>
      <c r="F6" s="163" t="s">
        <v>178</v>
      </c>
      <c r="G6" s="163" t="s">
        <v>3261</v>
      </c>
      <c r="H6" s="332" t="s">
        <v>222</v>
      </c>
      <c r="I6" s="455"/>
      <c r="J6" s="481" t="s">
        <v>3262</v>
      </c>
      <c r="K6" s="481" t="s">
        <v>3263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1195</v>
      </c>
      <c r="E7" s="163" t="s">
        <v>164</v>
      </c>
      <c r="F7" s="163" t="s">
        <v>167</v>
      </c>
      <c r="G7" s="163"/>
      <c r="H7" s="332" t="s">
        <v>268</v>
      </c>
      <c r="I7" s="692"/>
      <c r="J7" s="434"/>
      <c r="K7" s="434"/>
      <c r="L7" s="692"/>
      <c r="M7" s="146"/>
    </row>
    <row r="8" spans="1:13" ht="17.25" hidden="1" customHeight="1" x14ac:dyDescent="0.2">
      <c r="A8" s="257"/>
      <c r="B8" s="359" t="s">
        <v>3264</v>
      </c>
      <c r="C8" s="356" t="s">
        <v>3265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3266</v>
      </c>
      <c r="K8" s="399" t="s">
        <v>3266</v>
      </c>
      <c r="L8" s="402"/>
      <c r="M8" s="146"/>
    </row>
    <row r="9" spans="1:13" ht="17.25" hidden="1" customHeight="1" x14ac:dyDescent="0.2">
      <c r="A9" s="257"/>
      <c r="B9" s="153" t="s">
        <v>3267</v>
      </c>
      <c r="C9" s="320" t="s">
        <v>3268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3269</v>
      </c>
      <c r="K9" s="399" t="s">
        <v>3269</v>
      </c>
      <c r="L9" s="402"/>
      <c r="M9" s="146"/>
    </row>
    <row r="10" spans="1:13" ht="17.25" hidden="1" customHeight="1" x14ac:dyDescent="0.2">
      <c r="A10" s="257"/>
      <c r="B10" s="153" t="s">
        <v>2975</v>
      </c>
      <c r="C10" s="320" t="s">
        <v>3270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3271</v>
      </c>
      <c r="K10" s="399" t="s">
        <v>3271</v>
      </c>
      <c r="L10" s="402"/>
      <c r="M10" s="146"/>
    </row>
    <row r="11" spans="1:13" ht="17.25" hidden="1" customHeight="1" x14ac:dyDescent="0.2">
      <c r="A11" s="257"/>
      <c r="B11" s="153" t="s">
        <v>3272</v>
      </c>
      <c r="C11" s="320" t="s">
        <v>3273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3274</v>
      </c>
      <c r="K11" s="399" t="s">
        <v>3274</v>
      </c>
      <c r="L11" s="402"/>
      <c r="M11" s="146"/>
    </row>
    <row r="12" spans="1:13" ht="17.25" hidden="1" customHeight="1" x14ac:dyDescent="0.2">
      <c r="A12" s="257"/>
      <c r="B12" s="153" t="s">
        <v>3275</v>
      </c>
      <c r="C12" s="320" t="s">
        <v>3276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3277</v>
      </c>
      <c r="K12" s="399" t="s">
        <v>3277</v>
      </c>
      <c r="L12" s="402"/>
      <c r="M12" s="146"/>
    </row>
    <row r="13" spans="1:13" ht="17.25" hidden="1" customHeight="1" x14ac:dyDescent="0.2">
      <c r="A13" s="257"/>
      <c r="B13" s="153" t="s">
        <v>3264</v>
      </c>
      <c r="C13" s="320" t="s">
        <v>2907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3267</v>
      </c>
      <c r="C14" s="320" t="s">
        <v>3278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2975</v>
      </c>
      <c r="C15" s="356" t="s">
        <v>3279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3272</v>
      </c>
      <c r="C16" s="356" t="s">
        <v>2913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3275</v>
      </c>
      <c r="C17" s="356" t="s">
        <v>3280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1"/>
      <c r="J17" s="433">
        <f t="shared" si="9"/>
        <v>44517</v>
      </c>
      <c r="K17" s="433">
        <f t="shared" si="9"/>
        <v>44517</v>
      </c>
      <c r="L17" s="691"/>
      <c r="M17" s="146"/>
    </row>
    <row r="18" spans="1:13" ht="17.25" hidden="1" customHeight="1" x14ac:dyDescent="0.2">
      <c r="A18" s="257"/>
      <c r="B18" s="359" t="s">
        <v>3281</v>
      </c>
      <c r="C18" s="356" t="s">
        <v>3282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1"/>
      <c r="J18" s="433">
        <f t="shared" si="9"/>
        <v>44524</v>
      </c>
      <c r="K18" s="433">
        <f t="shared" si="9"/>
        <v>44524</v>
      </c>
      <c r="L18" s="691"/>
      <c r="M18" s="146"/>
    </row>
    <row r="19" spans="1:13" ht="17.25" hidden="1" customHeight="1" x14ac:dyDescent="0.2">
      <c r="A19" s="257"/>
      <c r="B19" s="359" t="s">
        <v>3283</v>
      </c>
      <c r="C19" s="356" t="s">
        <v>3284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3285</v>
      </c>
      <c r="C20" s="356" t="s">
        <v>3286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3287</v>
      </c>
      <c r="C21" s="356" t="s">
        <v>3288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3289</v>
      </c>
      <c r="C22" s="356" t="s">
        <v>3290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3291</v>
      </c>
      <c r="C23" s="356" t="s">
        <v>2922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3264</v>
      </c>
      <c r="C24" s="356" t="s">
        <v>3292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3267</v>
      </c>
      <c r="C25" s="356" t="s">
        <v>2924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2975</v>
      </c>
      <c r="C26" s="356" t="s">
        <v>3293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3272</v>
      </c>
      <c r="C27" s="356" t="s">
        <v>3294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3275</v>
      </c>
      <c r="C28" s="356" t="s">
        <v>3295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3281</v>
      </c>
      <c r="C29" s="356" t="s">
        <v>3296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368</v>
      </c>
      <c r="C30" s="356" t="s">
        <v>3297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3283</v>
      </c>
      <c r="C31" s="356" t="s">
        <v>3298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3285</v>
      </c>
      <c r="C32" s="356" t="s">
        <v>3299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3289</v>
      </c>
      <c r="C33" s="356" t="s">
        <v>3300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3287</v>
      </c>
      <c r="C34" s="356" t="s">
        <v>3301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3291</v>
      </c>
      <c r="C35" s="356" t="s">
        <v>3302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3264</v>
      </c>
      <c r="C36" s="356" t="s">
        <v>3303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368</v>
      </c>
      <c r="C37" s="432" t="s">
        <v>3304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3"/>
      <c r="J37" s="560">
        <f t="shared" si="9"/>
        <v>44657</v>
      </c>
      <c r="K37" s="560">
        <f t="shared" si="9"/>
        <v>44657</v>
      </c>
      <c r="L37" s="693"/>
      <c r="M37" s="146"/>
    </row>
    <row r="38" spans="1:13" ht="17.25" hidden="1" customHeight="1" x14ac:dyDescent="0.2">
      <c r="A38" s="257"/>
      <c r="B38" s="359" t="s">
        <v>3267</v>
      </c>
      <c r="C38" s="356" t="s">
        <v>3305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2975</v>
      </c>
      <c r="C39" s="356" t="s">
        <v>3306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3307</v>
      </c>
      <c r="C40" s="356" t="s">
        <v>3308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3275</v>
      </c>
      <c r="C41" s="356" t="s">
        <v>3309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3281</v>
      </c>
      <c r="C42" s="356" t="s">
        <v>3310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3283</v>
      </c>
      <c r="C43" s="356" t="s">
        <v>2935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3285</v>
      </c>
      <c r="C44" s="356" t="s">
        <v>3311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3289</v>
      </c>
      <c r="C45" s="356" t="s">
        <v>3312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3287</v>
      </c>
      <c r="C46" s="356" t="s">
        <v>3313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3291</v>
      </c>
      <c r="C47" s="320" t="s">
        <v>3314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368</v>
      </c>
      <c r="C48" s="320" t="s">
        <v>3315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3264</v>
      </c>
      <c r="C49" s="320" t="s">
        <v>3316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3267</v>
      </c>
      <c r="C50" s="320" t="s">
        <v>3317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2975</v>
      </c>
      <c r="C51" s="320" t="s">
        <v>3318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3307</v>
      </c>
      <c r="C52" s="320" t="s">
        <v>3319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368</v>
      </c>
      <c r="C53" s="320" t="s">
        <v>3320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3275</v>
      </c>
      <c r="C54" s="320" t="s">
        <v>3321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2921</v>
      </c>
      <c r="C55" s="320" t="s">
        <v>3322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3283</v>
      </c>
      <c r="C56" s="320" t="s">
        <v>2941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3285</v>
      </c>
      <c r="C57" s="320" t="s">
        <v>3323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3324</v>
      </c>
      <c r="C58" s="593" t="s">
        <v>3325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3287</v>
      </c>
      <c r="C59" s="594" t="s">
        <v>3326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3291</v>
      </c>
      <c r="C60" s="594" t="s">
        <v>3327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3264</v>
      </c>
      <c r="C61" s="594" t="s">
        <v>2950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3267</v>
      </c>
      <c r="C62" s="594" t="s">
        <v>3328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368</v>
      </c>
      <c r="C63" s="594" t="s">
        <v>3329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1985</v>
      </c>
    </row>
    <row r="64" spans="1:13" ht="17.25" hidden="1" customHeight="1" x14ac:dyDescent="0.2">
      <c r="A64" s="257"/>
      <c r="B64" s="153" t="s">
        <v>2975</v>
      </c>
      <c r="C64" s="594" t="s">
        <v>3330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3307</v>
      </c>
      <c r="C65" s="594" t="s">
        <v>3331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3281</v>
      </c>
      <c r="C66" s="594" t="s">
        <v>3332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2921</v>
      </c>
      <c r="C67" s="594" t="s">
        <v>3333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368</v>
      </c>
      <c r="C68" s="594" t="s">
        <v>2960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3334</v>
      </c>
      <c r="C69" s="594" t="s">
        <v>3335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368</v>
      </c>
      <c r="C70" s="594" t="s">
        <v>3336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3285</v>
      </c>
      <c r="C71" s="594" t="s">
        <v>2965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3287</v>
      </c>
      <c r="C72" s="594" t="s">
        <v>3337</v>
      </c>
      <c r="D72" s="594">
        <v>44911</v>
      </c>
      <c r="E72" s="594">
        <f t="shared" ref="E72" si="127">D72+8</f>
        <v>44919</v>
      </c>
      <c r="F72" s="676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3291</v>
      </c>
      <c r="C73" s="594" t="s">
        <v>3338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368</v>
      </c>
      <c r="C74" s="594" t="s">
        <v>3339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3267</v>
      </c>
      <c r="C75" s="594" t="s">
        <v>3340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3341</v>
      </c>
      <c r="C76" s="594" t="s">
        <v>3342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3307</v>
      </c>
      <c r="C77" s="594" t="s">
        <v>3343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3281</v>
      </c>
      <c r="C78" s="594" t="s">
        <v>3344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3275</v>
      </c>
      <c r="C79" s="594" t="s">
        <v>3345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2921</v>
      </c>
      <c r="C80" s="594" t="s">
        <v>3346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3264</v>
      </c>
      <c r="C81" s="594" t="s">
        <v>3347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7" t="s">
        <v>368</v>
      </c>
      <c r="C82" s="678" t="s">
        <v>3348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9" t="s">
        <v>3285</v>
      </c>
      <c r="C83" s="594" t="s">
        <v>3349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700" t="s">
        <v>3350</v>
      </c>
      <c r="B84" s="679" t="s">
        <v>3289</v>
      </c>
      <c r="C84" s="594" t="s">
        <v>3351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9" t="s">
        <v>3291</v>
      </c>
      <c r="C85" s="594" t="s">
        <v>3352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9" t="s">
        <v>3353</v>
      </c>
      <c r="C86" s="594" t="s">
        <v>3354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90" t="s">
        <v>3267</v>
      </c>
      <c r="C87" s="594" t="s">
        <v>3355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368</v>
      </c>
      <c r="C88" s="689" t="s">
        <v>3356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3307</v>
      </c>
      <c r="C89" s="689" t="s">
        <v>3357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3281</v>
      </c>
      <c r="C90" s="689" t="s">
        <v>3358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3275</v>
      </c>
      <c r="C91" s="698" t="s">
        <v>3359</v>
      </c>
      <c r="D91" s="678">
        <v>45044</v>
      </c>
      <c r="E91" s="678">
        <f>D91+15</f>
        <v>45059</v>
      </c>
      <c r="F91" s="678">
        <f t="shared" si="180"/>
        <v>45055</v>
      </c>
      <c r="G91" s="699"/>
      <c r="H91" s="678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2921</v>
      </c>
      <c r="C92" s="320" t="s">
        <v>3360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3264</v>
      </c>
      <c r="C93" s="320" t="s">
        <v>3361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3283</v>
      </c>
      <c r="C94" s="320" t="s">
        <v>3362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3285</v>
      </c>
      <c r="C95" s="320" t="s">
        <v>3363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3287</v>
      </c>
      <c r="C96" s="320" t="s">
        <v>3364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3289</v>
      </c>
      <c r="C97" s="320" t="s">
        <v>3365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3366</v>
      </c>
      <c r="C98" s="320" t="s">
        <v>3367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3341</v>
      </c>
      <c r="C99" s="320" t="s">
        <v>3368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3353</v>
      </c>
      <c r="C100" s="320" t="s">
        <v>3369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3267</v>
      </c>
      <c r="C101" s="320" t="s">
        <v>3370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3307</v>
      </c>
      <c r="C102" s="320" t="s">
        <v>3371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3281</v>
      </c>
      <c r="C103" s="320" t="s">
        <v>3372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3275</v>
      </c>
      <c r="C104" s="320" t="s">
        <v>3373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3264</v>
      </c>
      <c r="C105" s="320" t="s">
        <v>3374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3283</v>
      </c>
      <c r="C106" s="320" t="s">
        <v>3375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10"/>
    </row>
    <row r="107" spans="1:13" ht="17.25" hidden="1" customHeight="1" x14ac:dyDescent="0.2">
      <c r="A107" s="257"/>
      <c r="B107" s="216" t="s">
        <v>368</v>
      </c>
      <c r="C107" s="320" t="s">
        <v>3376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6">
        <f>J106+7</f>
        <v>45146</v>
      </c>
      <c r="K107" s="726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3285</v>
      </c>
      <c r="C108" s="320" t="s">
        <v>3377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10"/>
      <c r="M108" s="710"/>
    </row>
    <row r="109" spans="1:13" ht="17.25" hidden="1" customHeight="1" x14ac:dyDescent="0.2">
      <c r="A109" s="257"/>
      <c r="B109" s="153" t="s">
        <v>3287</v>
      </c>
      <c r="C109" s="320" t="s">
        <v>3378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3289</v>
      </c>
      <c r="C110" s="320" t="s">
        <v>3379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3341</v>
      </c>
      <c r="C111" s="320" t="s">
        <v>3380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3366</v>
      </c>
      <c r="C112" s="320" t="s">
        <v>3381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368</v>
      </c>
      <c r="C113" s="320" t="s">
        <v>3382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3267</v>
      </c>
      <c r="C114" s="320" t="s">
        <v>2752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3307</v>
      </c>
      <c r="C115" s="320" t="s">
        <v>2754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3281</v>
      </c>
      <c r="C116" s="320" t="s">
        <v>2756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3383</v>
      </c>
      <c r="M116" s="146"/>
    </row>
    <row r="117" spans="1:13" ht="17.25" hidden="1" customHeight="1" x14ac:dyDescent="0.2">
      <c r="A117" s="257"/>
      <c r="B117" s="153" t="s">
        <v>3275</v>
      </c>
      <c r="C117" s="320" t="s">
        <v>2758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3264</v>
      </c>
      <c r="C118" s="320" t="s">
        <v>2760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3291</v>
      </c>
      <c r="C119" s="320" t="s">
        <v>2762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3283</v>
      </c>
      <c r="C120" s="320" t="s">
        <v>2764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3287</v>
      </c>
      <c r="C121" s="320" t="s">
        <v>2766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3285</v>
      </c>
      <c r="C122" s="320" t="s">
        <v>2768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3289</v>
      </c>
      <c r="C123" s="320" t="s">
        <v>2770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3341</v>
      </c>
      <c r="C124" s="320" t="s">
        <v>2772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368</v>
      </c>
      <c r="C125" s="320" t="s">
        <v>2774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3267</v>
      </c>
      <c r="C126" s="320" t="s">
        <v>2776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3307</v>
      </c>
      <c r="C127" s="320" t="s">
        <v>2778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3281</v>
      </c>
      <c r="C128" s="320" t="s">
        <v>2779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3275</v>
      </c>
      <c r="C129" s="320" t="s">
        <v>2780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2921</v>
      </c>
      <c r="C130" s="320" t="s">
        <v>2781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3291</v>
      </c>
      <c r="C131" s="320" t="s">
        <v>2782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3283</v>
      </c>
      <c r="C132" s="320" t="s">
        <v>2783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3287</v>
      </c>
      <c r="C133" s="320" t="s">
        <v>2784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3285</v>
      </c>
      <c r="C134" s="320" t="s">
        <v>2785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3289</v>
      </c>
      <c r="C135" s="320" t="s">
        <v>2786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3384</v>
      </c>
      <c r="C136" s="320" t="s">
        <v>2788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2"/>
      <c r="E137" s="742"/>
      <c r="F137" s="742"/>
      <c r="G137" s="155"/>
      <c r="H137" s="742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2"/>
      <c r="E138" s="742"/>
      <c r="F138" s="742"/>
      <c r="G138" s="155"/>
      <c r="H138" s="742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1304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447</v>
      </c>
      <c r="C141" s="193"/>
      <c r="D141" s="193"/>
      <c r="E141" s="194"/>
      <c r="F141" s="195" t="s">
        <v>1324</v>
      </c>
      <c r="G141" s="195"/>
      <c r="H141" s="193"/>
      <c r="I141" s="193"/>
      <c r="J141" s="195" t="s">
        <v>449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450</v>
      </c>
      <c r="C142" s="193"/>
      <c r="D142" s="198" t="s">
        <v>451</v>
      </c>
      <c r="E142" s="199"/>
      <c r="F142" s="197" t="s">
        <v>452</v>
      </c>
      <c r="G142" s="193"/>
      <c r="H142" s="198" t="s">
        <v>453</v>
      </c>
      <c r="I142" s="193"/>
      <c r="J142" s="197" t="s">
        <v>454</v>
      </c>
      <c r="K142" s="743" t="s">
        <v>455</v>
      </c>
      <c r="M142" s="193"/>
    </row>
    <row r="143" spans="1:13" s="159" customFormat="1" ht="17.25" customHeight="1" x14ac:dyDescent="0.2">
      <c r="A143" s="259"/>
      <c r="B143" s="417" t="s">
        <v>456</v>
      </c>
      <c r="C143" s="202"/>
      <c r="D143" s="573" t="s">
        <v>457</v>
      </c>
      <c r="E143" s="197"/>
      <c r="F143" s="711" t="s">
        <v>458</v>
      </c>
      <c r="G143" s="735" t="s">
        <v>459</v>
      </c>
      <c r="H143" s="252" t="s">
        <v>460</v>
      </c>
      <c r="I143" s="201"/>
      <c r="J143" s="201" t="s">
        <v>461</v>
      </c>
      <c r="K143" s="203" t="s">
        <v>462</v>
      </c>
      <c r="L143" s="203"/>
      <c r="M143" s="193"/>
    </row>
    <row r="144" spans="1:13" s="159" customFormat="1" ht="17.25" customHeight="1" x14ac:dyDescent="0.2">
      <c r="A144" s="258"/>
      <c r="B144" s="417" t="s">
        <v>463</v>
      </c>
      <c r="C144" s="202"/>
      <c r="D144" s="573" t="s">
        <v>464</v>
      </c>
      <c r="E144" s="197"/>
      <c r="F144" s="711" t="s">
        <v>465</v>
      </c>
      <c r="G144" s="735" t="s">
        <v>466</v>
      </c>
      <c r="H144" s="252" t="s">
        <v>467</v>
      </c>
      <c r="I144" s="201"/>
      <c r="J144" s="201" t="s">
        <v>468</v>
      </c>
      <c r="K144" s="203" t="s">
        <v>469</v>
      </c>
      <c r="L144" s="203"/>
      <c r="M144" s="193"/>
    </row>
    <row r="145" spans="2:11" s="159" customFormat="1" ht="17.25" customHeight="1" x14ac:dyDescent="0.2">
      <c r="B145" s="201" t="s">
        <v>2516</v>
      </c>
      <c r="C145" s="202"/>
      <c r="D145" s="203" t="s">
        <v>471</v>
      </c>
      <c r="E145" s="197"/>
      <c r="F145" s="711" t="s">
        <v>472</v>
      </c>
      <c r="G145" s="735" t="s">
        <v>473</v>
      </c>
      <c r="H145" s="252" t="s">
        <v>474</v>
      </c>
      <c r="I145" s="417"/>
      <c r="J145" s="417" t="s">
        <v>475</v>
      </c>
      <c r="K145" s="573" t="s">
        <v>476</v>
      </c>
    </row>
    <row r="146" spans="2:11" s="159" customFormat="1" ht="17.25" customHeight="1" x14ac:dyDescent="0.2">
      <c r="B146" s="201" t="s">
        <v>477</v>
      </c>
      <c r="C146" s="202"/>
      <c r="D146" s="203" t="s">
        <v>478</v>
      </c>
      <c r="E146" s="197"/>
      <c r="F146" s="711" t="s">
        <v>479</v>
      </c>
      <c r="G146" s="735" t="s">
        <v>480</v>
      </c>
      <c r="H146" s="252" t="s">
        <v>481</v>
      </c>
      <c r="I146" s="201"/>
      <c r="J146" s="201" t="s">
        <v>482</v>
      </c>
      <c r="K146" s="203" t="s">
        <v>483</v>
      </c>
    </row>
    <row r="147" spans="2:11" s="159" customFormat="1" ht="17.25" customHeight="1" x14ac:dyDescent="0.2">
      <c r="B147" s="417" t="s">
        <v>484</v>
      </c>
      <c r="C147" s="202"/>
      <c r="D147" s="573" t="s">
        <v>485</v>
      </c>
      <c r="E147" s="197"/>
      <c r="F147" s="711" t="s">
        <v>2517</v>
      </c>
      <c r="G147" s="735" t="s">
        <v>487</v>
      </c>
      <c r="H147" s="252" t="s">
        <v>2518</v>
      </c>
      <c r="I147" s="201"/>
      <c r="J147" s="201" t="s">
        <v>489</v>
      </c>
      <c r="K147" s="203" t="s">
        <v>490</v>
      </c>
    </row>
    <row r="148" spans="2:11" s="159" customFormat="1" ht="17.25" customHeight="1" x14ac:dyDescent="0.2">
      <c r="B148" s="417" t="s">
        <v>1334</v>
      </c>
      <c r="C148" s="202"/>
      <c r="D148" s="573" t="s">
        <v>1335</v>
      </c>
      <c r="E148" s="197"/>
      <c r="F148" s="711"/>
      <c r="G148" s="735"/>
      <c r="H148" s="252"/>
      <c r="I148" s="201"/>
      <c r="J148" s="201" t="s">
        <v>1336</v>
      </c>
      <c r="K148" s="203" t="s">
        <v>1338</v>
      </c>
    </row>
    <row r="149" spans="2:11" s="159" customFormat="1" ht="17.25" customHeight="1" x14ac:dyDescent="0.2">
      <c r="B149" s="417" t="s">
        <v>491</v>
      </c>
      <c r="C149" s="202"/>
      <c r="D149" s="573" t="s">
        <v>492</v>
      </c>
      <c r="E149" s="197"/>
      <c r="F149" s="508"/>
      <c r="G149"/>
      <c r="H149"/>
      <c r="I149" s="417"/>
      <c r="J149" s="417" t="s">
        <v>496</v>
      </c>
      <c r="K149" s="418" t="s">
        <v>497</v>
      </c>
    </row>
    <row r="150" spans="2:11" s="159" customFormat="1" ht="17.25" customHeight="1" x14ac:dyDescent="0.2">
      <c r="B150" s="417" t="s">
        <v>498</v>
      </c>
      <c r="C150" s="202"/>
      <c r="D150" s="573" t="s">
        <v>499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1341</v>
      </c>
      <c r="C152" s="193" t="s">
        <v>1342</v>
      </c>
      <c r="D152" s="205"/>
      <c r="E152" s="193"/>
      <c r="F152" s="193" t="s">
        <v>1343</v>
      </c>
      <c r="G152" s="206" t="s">
        <v>1344</v>
      </c>
      <c r="H152" s="196"/>
      <c r="I152" s="193"/>
      <c r="J152" s="193" t="s">
        <v>1343</v>
      </c>
      <c r="K152" s="193" t="s">
        <v>1345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3385</v>
      </c>
      <c r="J2" s="608" t="s">
        <v>304</v>
      </c>
    </row>
    <row r="3" spans="2:14" ht="17.25" customHeight="1" x14ac:dyDescent="0.2">
      <c r="B3" s="165"/>
    </row>
    <row r="4" spans="2:14" ht="17.25" customHeight="1" x14ac:dyDescent="0.2">
      <c r="C4" s="313" t="s">
        <v>3386</v>
      </c>
      <c r="D4" s="147"/>
      <c r="E4" s="147"/>
      <c r="F4" s="412" t="s">
        <v>3387</v>
      </c>
      <c r="G4" s="147"/>
      <c r="H4" s="147"/>
      <c r="I4" s="147"/>
      <c r="J4" s="340" t="s">
        <v>3388</v>
      </c>
    </row>
    <row r="5" spans="2:14" ht="31.15" customHeight="1" x14ac:dyDescent="0.2">
      <c r="B5" s="148"/>
      <c r="C5" s="176"/>
      <c r="D5" s="148"/>
      <c r="E5" s="339" t="s">
        <v>3389</v>
      </c>
      <c r="F5" s="148"/>
      <c r="G5" s="330" t="s">
        <v>3390</v>
      </c>
      <c r="H5" s="330" t="s">
        <v>3391</v>
      </c>
      <c r="I5" s="148"/>
    </row>
    <row r="6" spans="2:14" ht="24" x14ac:dyDescent="0.2">
      <c r="B6" s="389" t="s">
        <v>1415</v>
      </c>
      <c r="C6" s="182" t="s">
        <v>3392</v>
      </c>
      <c r="D6" s="1193" t="s">
        <v>1416</v>
      </c>
      <c r="E6" s="163" t="s">
        <v>3393</v>
      </c>
      <c r="F6" s="163" t="s">
        <v>3394</v>
      </c>
      <c r="G6" s="163" t="s">
        <v>3395</v>
      </c>
      <c r="H6" s="163" t="s">
        <v>222</v>
      </c>
      <c r="I6" s="422" t="s">
        <v>3396</v>
      </c>
      <c r="J6" s="437" t="s">
        <v>1194</v>
      </c>
      <c r="K6" s="148" t="s">
        <v>3397</v>
      </c>
      <c r="L6" s="330" t="s">
        <v>3398</v>
      </c>
      <c r="M6" s="330" t="s">
        <v>3399</v>
      </c>
      <c r="N6" s="397" t="s">
        <v>3400</v>
      </c>
    </row>
    <row r="7" spans="2:14" ht="17.25" customHeight="1" x14ac:dyDescent="0.2">
      <c r="B7" s="152" t="s">
        <v>310</v>
      </c>
      <c r="C7" s="152" t="s">
        <v>311</v>
      </c>
      <c r="D7" s="1194"/>
      <c r="E7" s="406" t="s">
        <v>249</v>
      </c>
      <c r="F7" s="406" t="s">
        <v>154</v>
      </c>
      <c r="G7" s="406" t="s">
        <v>3401</v>
      </c>
      <c r="H7" s="406" t="s">
        <v>3402</v>
      </c>
      <c r="I7" s="148"/>
      <c r="J7" s="148"/>
      <c r="K7" s="155"/>
      <c r="L7" s="148"/>
      <c r="M7" s="148"/>
      <c r="N7" s="169" t="s">
        <v>186</v>
      </c>
    </row>
    <row r="8" spans="2:14" s="159" customFormat="1" ht="17.25" hidden="1" customHeight="1" x14ac:dyDescent="0.2">
      <c r="B8" s="360" t="s">
        <v>3403</v>
      </c>
      <c r="C8" s="361" t="s">
        <v>3404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3405</v>
      </c>
      <c r="C9" s="361" t="s">
        <v>3406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3407</v>
      </c>
      <c r="C10" s="361" t="s">
        <v>3408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368</v>
      </c>
      <c r="C11" s="361" t="s">
        <v>3409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3410</v>
      </c>
      <c r="C12" s="457" t="s">
        <v>3411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3412</v>
      </c>
      <c r="C13" s="361" t="s">
        <v>3413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3414</v>
      </c>
      <c r="C14" s="361" t="s">
        <v>3415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3416</v>
      </c>
      <c r="C15" s="361" t="s">
        <v>3417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3418</v>
      </c>
      <c r="C16" s="361" t="s">
        <v>3419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3420</v>
      </c>
      <c r="C17" s="361" t="s">
        <v>3421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3422</v>
      </c>
      <c r="C18" s="361" t="s">
        <v>3423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3424</v>
      </c>
      <c r="C19" s="361" t="s">
        <v>3425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3426</v>
      </c>
      <c r="C20" s="361" t="s">
        <v>3427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3428</v>
      </c>
      <c r="C21" s="361" t="s">
        <v>3429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3403</v>
      </c>
      <c r="C22" s="361" t="s">
        <v>3430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3405</v>
      </c>
      <c r="C23" s="457" t="s">
        <v>3431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3407</v>
      </c>
      <c r="C24" s="361" t="s">
        <v>3432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3410</v>
      </c>
      <c r="C25" s="361" t="s">
        <v>3433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3412</v>
      </c>
      <c r="C26" s="361" t="s">
        <v>3434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3414</v>
      </c>
      <c r="C27" s="361" t="s">
        <v>3435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3416</v>
      </c>
      <c r="C28" s="361" t="s">
        <v>3436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3420</v>
      </c>
      <c r="C29" s="361" t="s">
        <v>3437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3418</v>
      </c>
      <c r="C30" s="361" t="s">
        <v>3438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3422</v>
      </c>
      <c r="C31" s="361" t="s">
        <v>3439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3424</v>
      </c>
      <c r="C32" s="189" t="s">
        <v>3440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3426</v>
      </c>
      <c r="C33" s="189" t="s">
        <v>3441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3428</v>
      </c>
      <c r="C34" s="189" t="s">
        <v>3442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3403</v>
      </c>
      <c r="C35" s="189" t="s">
        <v>3443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3405</v>
      </c>
      <c r="C36" s="189" t="s">
        <v>3444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3407</v>
      </c>
      <c r="C37" s="189" t="s">
        <v>3445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3410</v>
      </c>
      <c r="C38" s="189" t="s">
        <v>3446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3412</v>
      </c>
      <c r="C39" s="189" t="s">
        <v>3447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3414</v>
      </c>
      <c r="C40" s="189" t="s">
        <v>3448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3416</v>
      </c>
      <c r="C41" s="189" t="s">
        <v>3449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3420</v>
      </c>
      <c r="C42" s="189" t="s">
        <v>3450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3418</v>
      </c>
      <c r="C43" s="189" t="s">
        <v>3451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3452</v>
      </c>
      <c r="C44" s="189" t="s">
        <v>3453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3424</v>
      </c>
      <c r="C45" s="189" t="s">
        <v>3454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3426</v>
      </c>
      <c r="C46" s="189" t="s">
        <v>3455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3456</v>
      </c>
      <c r="C47" s="189" t="s">
        <v>3457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3458</v>
      </c>
      <c r="C48" s="189" t="s">
        <v>3459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3403</v>
      </c>
      <c r="C49" s="189" t="s">
        <v>3460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3405</v>
      </c>
      <c r="C50" s="137" t="s">
        <v>3461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3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3462</v>
      </c>
      <c r="C51" s="137" t="s">
        <v>3463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3410</v>
      </c>
      <c r="C52" s="137" t="s">
        <v>3464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3412</v>
      </c>
      <c r="C53" s="137" t="s">
        <v>3465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3414</v>
      </c>
      <c r="C54" s="137" t="s">
        <v>3466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3416</v>
      </c>
      <c r="C55" s="137" t="s">
        <v>3467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3420</v>
      </c>
      <c r="C56" s="137" t="s">
        <v>3455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3468</v>
      </c>
      <c r="C57" s="137" t="s">
        <v>3469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3422</v>
      </c>
      <c r="C58" s="137" t="s">
        <v>3470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3424</v>
      </c>
      <c r="C59" s="137" t="s">
        <v>3471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3472</v>
      </c>
      <c r="C60" s="137" t="s">
        <v>3473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3458</v>
      </c>
      <c r="C61" s="137" t="s">
        <v>3474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3403</v>
      </c>
      <c r="C62" s="137" t="s">
        <v>3475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3462</v>
      </c>
      <c r="C64" s="137" t="s">
        <v>3476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3410</v>
      </c>
      <c r="C65" s="137" t="s">
        <v>3477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40" t="s">
        <v>3478</v>
      </c>
      <c r="C66" s="137" t="s">
        <v>3479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3480</v>
      </c>
      <c r="C67" s="137" t="s">
        <v>3481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3416</v>
      </c>
      <c r="C68" s="137" t="s">
        <v>3482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3420</v>
      </c>
      <c r="C69" s="137" t="s">
        <v>3483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3468</v>
      </c>
      <c r="C70" s="137" t="s">
        <v>3484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3422</v>
      </c>
      <c r="C71" s="137" t="s">
        <v>3485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3424</v>
      </c>
      <c r="C72" s="137" t="s">
        <v>3486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3472</v>
      </c>
      <c r="C73" s="137" t="s">
        <v>3487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3458</v>
      </c>
      <c r="C74" s="137" t="s">
        <v>3488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2" t="s">
        <v>3403</v>
      </c>
      <c r="C75" s="137" t="s">
        <v>3489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2" t="s">
        <v>3405</v>
      </c>
      <c r="C76" s="137" t="s">
        <v>3490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2" t="s">
        <v>3462</v>
      </c>
      <c r="C77" s="137" t="s">
        <v>3491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2" t="s">
        <v>3410</v>
      </c>
      <c r="C78" s="137" t="s">
        <v>3492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2" t="s">
        <v>3478</v>
      </c>
      <c r="C79" s="137" t="s">
        <v>3493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3" t="s">
        <v>3480</v>
      </c>
      <c r="C80" s="694" t="s">
        <v>3494</v>
      </c>
      <c r="D80" s="695">
        <v>45001</v>
      </c>
      <c r="E80" s="696">
        <f t="shared" ref="E80" si="264">D80+5</f>
        <v>45006</v>
      </c>
      <c r="F80" s="696">
        <f t="shared" ref="F80" si="265">D80+9</f>
        <v>45010</v>
      </c>
      <c r="G80" s="696">
        <f t="shared" ref="G80" si="266">D80+11</f>
        <v>45012</v>
      </c>
      <c r="H80" s="696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3" t="s">
        <v>3416</v>
      </c>
      <c r="C81" s="694" t="s">
        <v>3495</v>
      </c>
      <c r="D81" s="695">
        <v>45007</v>
      </c>
      <c r="E81" s="696">
        <f t="shared" ref="E81" si="272">D81+5</f>
        <v>45012</v>
      </c>
      <c r="F81" s="696">
        <f t="shared" ref="F81" si="273">D81+9</f>
        <v>45016</v>
      </c>
      <c r="G81" s="696">
        <f t="shared" ref="G81" si="274">D81+11</f>
        <v>45018</v>
      </c>
      <c r="H81" s="696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3" t="s">
        <v>3420</v>
      </c>
      <c r="C82" s="694" t="s">
        <v>3496</v>
      </c>
      <c r="D82" s="695">
        <v>45018</v>
      </c>
      <c r="E82" s="696">
        <f t="shared" ref="E82" si="280">D82+5</f>
        <v>45023</v>
      </c>
      <c r="F82" s="696">
        <f t="shared" ref="F82" si="281">D82+9</f>
        <v>45027</v>
      </c>
      <c r="G82" s="696">
        <f t="shared" ref="G82" si="282">D82+11</f>
        <v>45029</v>
      </c>
      <c r="H82" s="696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3" t="s">
        <v>3497</v>
      </c>
      <c r="C83" s="694" t="s">
        <v>3498</v>
      </c>
      <c r="D83" s="695">
        <v>45022</v>
      </c>
      <c r="E83" s="696">
        <f t="shared" ref="E83" si="285">D83+5</f>
        <v>45027</v>
      </c>
      <c r="F83" s="696">
        <f t="shared" ref="F83" si="286">D83+9</f>
        <v>45031</v>
      </c>
      <c r="G83" s="696">
        <f t="shared" ref="G83" si="287">D83+11</f>
        <v>45033</v>
      </c>
      <c r="H83" s="696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3" t="s">
        <v>3422</v>
      </c>
      <c r="C84" s="694" t="s">
        <v>3499</v>
      </c>
      <c r="D84" s="695">
        <v>45027</v>
      </c>
      <c r="E84" s="696">
        <f t="shared" ref="E84" si="289">D84+5</f>
        <v>45032</v>
      </c>
      <c r="F84" s="696">
        <f t="shared" ref="F84" si="290">D84+9</f>
        <v>45036</v>
      </c>
      <c r="G84" s="696">
        <f t="shared" ref="G84" si="291">D84+11</f>
        <v>45038</v>
      </c>
      <c r="H84" s="696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3" t="s">
        <v>3412</v>
      </c>
      <c r="C85" s="694" t="s">
        <v>3500</v>
      </c>
      <c r="D85" s="695">
        <f>D84+7</f>
        <v>45034</v>
      </c>
      <c r="E85" s="696">
        <f t="shared" ref="E85:E87" si="293">D85+5</f>
        <v>45039</v>
      </c>
      <c r="F85" s="696">
        <f t="shared" ref="F85:F87" si="294">D85+9</f>
        <v>45043</v>
      </c>
      <c r="G85" s="696">
        <f t="shared" ref="G85:G87" si="295">D85+11</f>
        <v>45045</v>
      </c>
      <c r="H85" s="696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3" t="s">
        <v>3501</v>
      </c>
      <c r="C86" s="694" t="s">
        <v>3502</v>
      </c>
      <c r="D86" s="695">
        <f>D85+7</f>
        <v>45041</v>
      </c>
      <c r="E86" s="696">
        <f t="shared" si="293"/>
        <v>45046</v>
      </c>
      <c r="F86" s="696">
        <f t="shared" si="294"/>
        <v>45050</v>
      </c>
      <c r="G86" s="696">
        <f t="shared" si="295"/>
        <v>45052</v>
      </c>
      <c r="H86" s="696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1" t="s">
        <v>3458</v>
      </c>
      <c r="C87" s="694" t="s">
        <v>3503</v>
      </c>
      <c r="D87" s="695">
        <f>D86+7</f>
        <v>45048</v>
      </c>
      <c r="E87" s="696">
        <f t="shared" si="293"/>
        <v>45053</v>
      </c>
      <c r="F87" s="696">
        <f t="shared" si="294"/>
        <v>45057</v>
      </c>
      <c r="G87" s="696">
        <f t="shared" si="295"/>
        <v>45059</v>
      </c>
      <c r="H87" s="696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2" t="s">
        <v>3424</v>
      </c>
      <c r="C88" s="694" t="s">
        <v>3504</v>
      </c>
      <c r="D88" s="695">
        <f t="shared" ref="D88:D92" si="297">D87+7</f>
        <v>45055</v>
      </c>
      <c r="E88" s="696">
        <f t="shared" ref="E88:E94" si="298">D88+5</f>
        <v>45060</v>
      </c>
      <c r="F88" s="696">
        <f t="shared" ref="F88:F94" si="299">D88+9</f>
        <v>45064</v>
      </c>
      <c r="G88" s="696">
        <f t="shared" ref="G88:G94" si="300">D88+11</f>
        <v>45066</v>
      </c>
      <c r="H88" s="696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2" t="s">
        <v>3505</v>
      </c>
      <c r="C89" s="694" t="s">
        <v>3506</v>
      </c>
      <c r="D89" s="695">
        <f t="shared" si="297"/>
        <v>45062</v>
      </c>
      <c r="E89" s="696">
        <f t="shared" si="298"/>
        <v>45067</v>
      </c>
      <c r="F89" s="696">
        <f t="shared" si="299"/>
        <v>45071</v>
      </c>
      <c r="G89" s="696">
        <f t="shared" si="300"/>
        <v>45073</v>
      </c>
      <c r="H89" s="696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2" t="s">
        <v>3462</v>
      </c>
      <c r="C90" s="694" t="s">
        <v>3507</v>
      </c>
      <c r="D90" s="695">
        <f t="shared" si="297"/>
        <v>45069</v>
      </c>
      <c r="E90" s="696">
        <f t="shared" si="298"/>
        <v>45074</v>
      </c>
      <c r="F90" s="696">
        <f t="shared" si="299"/>
        <v>45078</v>
      </c>
      <c r="G90" s="696">
        <f t="shared" si="300"/>
        <v>45080</v>
      </c>
      <c r="H90" s="696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2" t="s">
        <v>3410</v>
      </c>
      <c r="C91" s="694" t="s">
        <v>3508</v>
      </c>
      <c r="D91" s="695">
        <f t="shared" si="297"/>
        <v>45076</v>
      </c>
      <c r="E91" s="696">
        <f t="shared" si="298"/>
        <v>45081</v>
      </c>
      <c r="F91" s="696">
        <f t="shared" si="299"/>
        <v>45085</v>
      </c>
      <c r="G91" s="696">
        <f t="shared" si="300"/>
        <v>45087</v>
      </c>
      <c r="H91" s="696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2" t="s">
        <v>3478</v>
      </c>
      <c r="C92" s="694" t="s">
        <v>3509</v>
      </c>
      <c r="D92" s="695">
        <f t="shared" si="297"/>
        <v>45083</v>
      </c>
      <c r="E92" s="696">
        <f t="shared" si="298"/>
        <v>45088</v>
      </c>
      <c r="F92" s="696">
        <f t="shared" si="299"/>
        <v>45092</v>
      </c>
      <c r="G92" s="696">
        <f t="shared" si="300"/>
        <v>45094</v>
      </c>
      <c r="H92" s="696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2" t="s">
        <v>3414</v>
      </c>
      <c r="C93" s="694" t="s">
        <v>3510</v>
      </c>
      <c r="D93" s="695">
        <v>45094</v>
      </c>
      <c r="E93" s="696">
        <f t="shared" si="298"/>
        <v>45099</v>
      </c>
      <c r="F93" s="696">
        <f t="shared" si="299"/>
        <v>45103</v>
      </c>
      <c r="G93" s="696">
        <f t="shared" si="300"/>
        <v>45105</v>
      </c>
      <c r="H93" s="696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2" t="s">
        <v>3511</v>
      </c>
      <c r="C94" s="694" t="s">
        <v>3512</v>
      </c>
      <c r="D94" s="695">
        <v>45097</v>
      </c>
      <c r="E94" s="696">
        <f t="shared" si="298"/>
        <v>45102</v>
      </c>
      <c r="F94" s="696">
        <f t="shared" si="299"/>
        <v>45106</v>
      </c>
      <c r="G94" s="696">
        <f t="shared" si="300"/>
        <v>45108</v>
      </c>
      <c r="H94" s="696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2" t="s">
        <v>3513</v>
      </c>
      <c r="C95" s="720" t="s">
        <v>3514</v>
      </c>
      <c r="D95" s="695">
        <f t="shared" ref="D95:D96" si="302">D94+7</f>
        <v>45104</v>
      </c>
      <c r="E95" s="696">
        <f t="shared" ref="E95" si="303">D95+5</f>
        <v>45109</v>
      </c>
      <c r="F95" s="696">
        <f t="shared" ref="F95" si="304">D95+9</f>
        <v>45113</v>
      </c>
      <c r="G95" s="696">
        <f t="shared" ref="G95" si="305">D95+11</f>
        <v>45115</v>
      </c>
      <c r="H95" s="696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3" t="s">
        <v>3497</v>
      </c>
      <c r="C96" s="137" t="s">
        <v>3515</v>
      </c>
      <c r="D96" s="695">
        <f t="shared" si="302"/>
        <v>45111</v>
      </c>
      <c r="E96" s="696">
        <f t="shared" ref="E96" si="307">D96+5</f>
        <v>45116</v>
      </c>
      <c r="F96" s="696">
        <f t="shared" ref="F96" si="308">D96+9</f>
        <v>45120</v>
      </c>
      <c r="G96" s="696">
        <f t="shared" ref="G96" si="309">D96+11</f>
        <v>45122</v>
      </c>
      <c r="H96" s="696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3" t="s">
        <v>3422</v>
      </c>
      <c r="C97" s="137" t="s">
        <v>3516</v>
      </c>
      <c r="D97" s="695">
        <v>45119</v>
      </c>
      <c r="E97" s="696">
        <f t="shared" ref="E97" si="311">D97+5</f>
        <v>45124</v>
      </c>
      <c r="F97" s="696">
        <f t="shared" ref="F97" si="312">D97+9</f>
        <v>45128</v>
      </c>
      <c r="G97" s="696">
        <f t="shared" ref="G97" si="313">D97+11</f>
        <v>45130</v>
      </c>
      <c r="H97" s="696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3" t="s">
        <v>3416</v>
      </c>
      <c r="C98" s="137" t="s">
        <v>3517</v>
      </c>
      <c r="D98" s="695">
        <v>45125</v>
      </c>
      <c r="E98" s="696">
        <f t="shared" ref="E98:E100" si="315">D98+5</f>
        <v>45130</v>
      </c>
      <c r="F98" s="696">
        <f t="shared" ref="F98:F100" si="316">D98+9</f>
        <v>45134</v>
      </c>
      <c r="G98" s="696">
        <f t="shared" ref="G98:G100" si="317">D98+11</f>
        <v>45136</v>
      </c>
      <c r="H98" s="696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3" t="s">
        <v>3412</v>
      </c>
      <c r="C99" s="137" t="s">
        <v>3518</v>
      </c>
      <c r="D99" s="695">
        <v>45137</v>
      </c>
      <c r="E99" s="696">
        <f t="shared" si="315"/>
        <v>45142</v>
      </c>
      <c r="F99" s="696">
        <f t="shared" si="316"/>
        <v>45146</v>
      </c>
      <c r="G99" s="696">
        <f t="shared" si="317"/>
        <v>45148</v>
      </c>
      <c r="H99" s="696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3" t="s">
        <v>3519</v>
      </c>
      <c r="C100" s="137" t="s">
        <v>3520</v>
      </c>
      <c r="D100" s="695">
        <v>45139</v>
      </c>
      <c r="E100" s="696">
        <f t="shared" si="315"/>
        <v>45144</v>
      </c>
      <c r="F100" s="696">
        <f t="shared" si="316"/>
        <v>45148</v>
      </c>
      <c r="G100" s="696">
        <f t="shared" si="317"/>
        <v>45150</v>
      </c>
      <c r="H100" s="696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3" t="s">
        <v>3458</v>
      </c>
      <c r="C101" s="137" t="s">
        <v>3521</v>
      </c>
      <c r="D101" s="695">
        <v>45146</v>
      </c>
      <c r="E101" s="731">
        <f t="shared" ref="E101" si="319">D101+5</f>
        <v>45151</v>
      </c>
      <c r="F101" s="731">
        <f t="shared" ref="F101" si="320">D101+9</f>
        <v>45155</v>
      </c>
      <c r="G101" s="696">
        <f t="shared" ref="G101" si="321">D101+11</f>
        <v>45157</v>
      </c>
      <c r="H101" s="696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3" t="s">
        <v>3505</v>
      </c>
      <c r="C102" s="137" t="s">
        <v>3522</v>
      </c>
      <c r="D102" s="695">
        <v>45153</v>
      </c>
      <c r="E102" s="731">
        <f t="shared" ref="E102:E103" si="323">D102+5</f>
        <v>45158</v>
      </c>
      <c r="F102" s="696">
        <f t="shared" ref="F102:F103" si="324">D102+9</f>
        <v>45162</v>
      </c>
      <c r="G102" s="696">
        <f t="shared" ref="G102:G103" si="325">D102+11</f>
        <v>45164</v>
      </c>
      <c r="H102" s="696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3" t="s">
        <v>3462</v>
      </c>
      <c r="C103" s="137" t="s">
        <v>3523</v>
      </c>
      <c r="D103" s="695">
        <v>45160</v>
      </c>
      <c r="E103" s="696">
        <f t="shared" si="323"/>
        <v>45165</v>
      </c>
      <c r="F103" s="696">
        <f t="shared" si="324"/>
        <v>45169</v>
      </c>
      <c r="G103" s="696">
        <f t="shared" si="325"/>
        <v>45171</v>
      </c>
      <c r="H103" s="696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3" t="s">
        <v>3524</v>
      </c>
      <c r="C104" s="137" t="s">
        <v>3525</v>
      </c>
      <c r="D104" s="695">
        <v>45167</v>
      </c>
      <c r="E104" s="731">
        <f t="shared" ref="E104" si="327">D104+5</f>
        <v>45172</v>
      </c>
      <c r="F104" s="696">
        <f t="shared" ref="F104" si="328">D104+9</f>
        <v>45176</v>
      </c>
      <c r="G104" s="696">
        <f t="shared" ref="G104" si="329">D104+11</f>
        <v>45178</v>
      </c>
      <c r="H104" s="696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3" t="s">
        <v>3478</v>
      </c>
      <c r="C105" s="137" t="s">
        <v>3526</v>
      </c>
      <c r="D105" s="695">
        <f t="shared" ref="D105:D109" si="331">D104+7</f>
        <v>45174</v>
      </c>
      <c r="E105" s="731">
        <f t="shared" ref="E105:E113" si="332">D105+5</f>
        <v>45179</v>
      </c>
      <c r="F105" s="696">
        <f t="shared" ref="F105:F113" si="333">D105+9</f>
        <v>45183</v>
      </c>
      <c r="G105" s="696">
        <f t="shared" ref="G105:G113" si="334">D105+11</f>
        <v>45185</v>
      </c>
      <c r="H105" s="696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3" t="s">
        <v>3414</v>
      </c>
      <c r="C106" s="137" t="s">
        <v>3527</v>
      </c>
      <c r="D106" s="695">
        <f t="shared" si="331"/>
        <v>45181</v>
      </c>
      <c r="E106" s="731">
        <f t="shared" si="332"/>
        <v>45186</v>
      </c>
      <c r="F106" s="696">
        <f t="shared" si="333"/>
        <v>45190</v>
      </c>
      <c r="G106" s="696">
        <f t="shared" si="334"/>
        <v>45192</v>
      </c>
      <c r="H106" s="696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3" t="s">
        <v>3511</v>
      </c>
      <c r="C107" s="137" t="s">
        <v>3528</v>
      </c>
      <c r="D107" s="695">
        <f t="shared" si="331"/>
        <v>45188</v>
      </c>
      <c r="E107" s="696">
        <f t="shared" si="332"/>
        <v>45193</v>
      </c>
      <c r="F107" s="696">
        <f t="shared" si="333"/>
        <v>45197</v>
      </c>
      <c r="G107" s="696">
        <f t="shared" si="334"/>
        <v>45199</v>
      </c>
      <c r="H107" s="696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3" t="s">
        <v>3513</v>
      </c>
      <c r="C108" s="137" t="s">
        <v>3529</v>
      </c>
      <c r="D108" s="695">
        <f t="shared" si="331"/>
        <v>45195</v>
      </c>
      <c r="E108" s="696">
        <f t="shared" si="332"/>
        <v>45200</v>
      </c>
      <c r="F108" s="696">
        <f t="shared" si="333"/>
        <v>45204</v>
      </c>
      <c r="G108" s="696">
        <f t="shared" si="334"/>
        <v>45206</v>
      </c>
      <c r="H108" s="696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3" t="s">
        <v>3497</v>
      </c>
      <c r="C109" s="137" t="s">
        <v>3530</v>
      </c>
      <c r="D109" s="695">
        <f t="shared" si="331"/>
        <v>45202</v>
      </c>
      <c r="E109" s="696">
        <f t="shared" si="332"/>
        <v>45207</v>
      </c>
      <c r="F109" s="696">
        <f t="shared" si="333"/>
        <v>45211</v>
      </c>
      <c r="G109" s="696">
        <f t="shared" si="334"/>
        <v>45213</v>
      </c>
      <c r="H109" s="696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3" t="s">
        <v>3422</v>
      </c>
      <c r="C110" s="137" t="s">
        <v>3531</v>
      </c>
      <c r="D110" s="695">
        <v>45211</v>
      </c>
      <c r="E110" s="696">
        <f t="shared" si="332"/>
        <v>45216</v>
      </c>
      <c r="F110" s="696">
        <f t="shared" si="333"/>
        <v>45220</v>
      </c>
      <c r="G110" s="696">
        <f t="shared" si="334"/>
        <v>45222</v>
      </c>
      <c r="H110" s="696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3" t="s">
        <v>3416</v>
      </c>
      <c r="C111" s="137" t="s">
        <v>3532</v>
      </c>
      <c r="D111" s="695">
        <v>45230</v>
      </c>
      <c r="E111" s="696">
        <f t="shared" si="332"/>
        <v>45235</v>
      </c>
      <c r="F111" s="696">
        <f t="shared" si="333"/>
        <v>45239</v>
      </c>
      <c r="G111" s="696">
        <f t="shared" si="334"/>
        <v>45241</v>
      </c>
      <c r="H111" s="696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3" t="s">
        <v>3412</v>
      </c>
      <c r="C112" s="137" t="s">
        <v>3533</v>
      </c>
      <c r="D112" s="695">
        <v>45236</v>
      </c>
      <c r="E112" s="696">
        <f t="shared" si="332"/>
        <v>45241</v>
      </c>
      <c r="F112" s="696">
        <f t="shared" si="333"/>
        <v>45245</v>
      </c>
      <c r="G112" s="696">
        <f t="shared" si="334"/>
        <v>45247</v>
      </c>
      <c r="H112" s="696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6" t="s">
        <v>3519</v>
      </c>
      <c r="C113" s="720" t="s">
        <v>3534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3" t="s">
        <v>3458</v>
      </c>
      <c r="C114" s="137" t="s">
        <v>3535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3" t="s">
        <v>3505</v>
      </c>
      <c r="C115" s="137" t="s">
        <v>3536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3" t="s">
        <v>3537</v>
      </c>
      <c r="C116" s="137" t="s">
        <v>3538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3" t="s">
        <v>3539</v>
      </c>
      <c r="C117" s="137" t="s">
        <v>3540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3" t="s">
        <v>3478</v>
      </c>
      <c r="C118" s="137" t="s">
        <v>3541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3" t="s">
        <v>3414</v>
      </c>
      <c r="C119" s="137" t="s">
        <v>3542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3" t="s">
        <v>3511</v>
      </c>
      <c r="C120" s="137" t="s">
        <v>3543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3" t="s">
        <v>3501</v>
      </c>
      <c r="C121" s="137" t="s">
        <v>3544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40" t="s">
        <v>368</v>
      </c>
      <c r="C122" s="637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41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3" t="s">
        <v>3462</v>
      </c>
      <c r="C123" s="137" t="s">
        <v>3545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3" t="s">
        <v>3497</v>
      </c>
      <c r="C124" s="137" t="s">
        <v>3546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40" t="s">
        <v>3422</v>
      </c>
      <c r="C125" s="137" t="s">
        <v>3547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3" t="s">
        <v>3416</v>
      </c>
      <c r="C126" s="137" t="s">
        <v>3548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3" t="s">
        <v>3412</v>
      </c>
      <c r="C127" s="137" t="s">
        <v>3549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3" t="s">
        <v>3519</v>
      </c>
      <c r="C128" s="137" t="s">
        <v>3550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3" t="s">
        <v>3458</v>
      </c>
      <c r="C129" s="137" t="s">
        <v>3551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3" t="s">
        <v>3552</v>
      </c>
      <c r="C130" s="137" t="s">
        <v>3553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1304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447</v>
      </c>
      <c r="C134" s="193"/>
      <c r="D134" s="193"/>
      <c r="E134" s="194"/>
      <c r="F134" s="195" t="s">
        <v>1324</v>
      </c>
      <c r="G134" s="195"/>
      <c r="H134" s="193"/>
      <c r="I134" s="193"/>
      <c r="J134" s="195" t="s">
        <v>449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450</v>
      </c>
      <c r="C135" s="193"/>
      <c r="D135" s="198" t="s">
        <v>451</v>
      </c>
      <c r="E135" s="199"/>
      <c r="F135" s="197" t="s">
        <v>452</v>
      </c>
      <c r="G135" s="193"/>
      <c r="H135" s="198" t="s">
        <v>453</v>
      </c>
      <c r="I135" s="193"/>
      <c r="J135" s="197" t="s">
        <v>454</v>
      </c>
      <c r="K135" s="193"/>
      <c r="L135" s="198" t="s">
        <v>455</v>
      </c>
      <c r="M135" s="193"/>
      <c r="N135" s="196"/>
    </row>
    <row r="136" spans="2:14" s="159" customFormat="1" ht="17.25" customHeight="1" x14ac:dyDescent="0.2">
      <c r="B136" s="417" t="s">
        <v>456</v>
      </c>
      <c r="C136" s="202"/>
      <c r="D136" s="573" t="s">
        <v>457</v>
      </c>
      <c r="E136" s="197"/>
      <c r="F136" s="711" t="s">
        <v>458</v>
      </c>
      <c r="G136" s="735" t="s">
        <v>459</v>
      </c>
      <c r="H136" s="252" t="s">
        <v>460</v>
      </c>
      <c r="I136" s="201"/>
      <c r="J136" s="201" t="s">
        <v>461</v>
      </c>
      <c r="K136" s="203" t="s">
        <v>462</v>
      </c>
      <c r="L136" s="203"/>
      <c r="M136" s="193"/>
      <c r="N136" s="196"/>
    </row>
    <row r="137" spans="2:14" s="159" customFormat="1" ht="17.25" customHeight="1" x14ac:dyDescent="0.2">
      <c r="B137" s="417" t="s">
        <v>463</v>
      </c>
      <c r="C137" s="202"/>
      <c r="D137" s="573" t="s">
        <v>464</v>
      </c>
      <c r="E137" s="197"/>
      <c r="F137" s="711" t="s">
        <v>465</v>
      </c>
      <c r="G137" s="735" t="s">
        <v>466</v>
      </c>
      <c r="H137" s="252" t="s">
        <v>467</v>
      </c>
      <c r="I137" s="201"/>
      <c r="J137" s="201" t="s">
        <v>468</v>
      </c>
      <c r="K137" s="203" t="s">
        <v>469</v>
      </c>
      <c r="L137" s="203"/>
      <c r="M137" s="193"/>
      <c r="N137" s="196"/>
    </row>
    <row r="138" spans="2:14" s="159" customFormat="1" ht="17.25" customHeight="1" x14ac:dyDescent="0.2">
      <c r="B138" s="201" t="s">
        <v>2516</v>
      </c>
      <c r="C138" s="202"/>
      <c r="D138" s="203" t="s">
        <v>471</v>
      </c>
      <c r="E138" s="197"/>
      <c r="F138" s="711" t="s">
        <v>472</v>
      </c>
      <c r="G138" s="735" t="s">
        <v>473</v>
      </c>
      <c r="H138" s="252" t="s">
        <v>474</v>
      </c>
      <c r="I138" s="417"/>
      <c r="J138" s="417" t="s">
        <v>475</v>
      </c>
      <c r="K138" s="573" t="s">
        <v>476</v>
      </c>
      <c r="L138" s="203"/>
      <c r="M138" s="193"/>
      <c r="N138" s="196"/>
    </row>
    <row r="139" spans="2:14" s="159" customFormat="1" ht="17.25" customHeight="1" x14ac:dyDescent="0.2">
      <c r="B139" s="201" t="s">
        <v>477</v>
      </c>
      <c r="C139" s="202"/>
      <c r="D139" s="203" t="s">
        <v>478</v>
      </c>
      <c r="E139" s="197"/>
      <c r="F139" s="711" t="s">
        <v>479</v>
      </c>
      <c r="G139" s="735" t="s">
        <v>480</v>
      </c>
      <c r="H139" s="252" t="s">
        <v>481</v>
      </c>
      <c r="I139" s="201"/>
      <c r="J139" s="201" t="s">
        <v>482</v>
      </c>
      <c r="K139" s="203" t="s">
        <v>483</v>
      </c>
      <c r="L139" s="203"/>
      <c r="M139" s="193"/>
      <c r="N139" s="196"/>
    </row>
    <row r="140" spans="2:14" s="159" customFormat="1" ht="17.25" customHeight="1" x14ac:dyDescent="0.2">
      <c r="B140" s="417" t="s">
        <v>484</v>
      </c>
      <c r="C140" s="202"/>
      <c r="D140" s="573" t="s">
        <v>485</v>
      </c>
      <c r="E140" s="197"/>
      <c r="F140" s="711" t="s">
        <v>2517</v>
      </c>
      <c r="G140" s="735" t="s">
        <v>487</v>
      </c>
      <c r="H140" s="252" t="s">
        <v>2518</v>
      </c>
      <c r="I140" s="201"/>
      <c r="J140" s="201" t="s">
        <v>489</v>
      </c>
      <c r="K140" s="203" t="s">
        <v>490</v>
      </c>
      <c r="L140" s="203"/>
      <c r="M140" s="193"/>
      <c r="N140" s="196"/>
    </row>
    <row r="141" spans="2:14" s="159" customFormat="1" ht="17.25" customHeight="1" x14ac:dyDescent="0.2">
      <c r="B141" s="417" t="s">
        <v>1334</v>
      </c>
      <c r="C141" s="202"/>
      <c r="D141" s="573" t="s">
        <v>1335</v>
      </c>
      <c r="E141" s="197"/>
      <c r="F141" s="711"/>
      <c r="G141" s="735"/>
      <c r="H141" s="252"/>
      <c r="I141" s="201"/>
      <c r="J141" s="201" t="s">
        <v>1336</v>
      </c>
      <c r="K141" s="203" t="s">
        <v>1338</v>
      </c>
      <c r="L141" s="203"/>
      <c r="M141" s="193"/>
      <c r="N141" s="196"/>
    </row>
    <row r="142" spans="2:14" s="159" customFormat="1" ht="17.25" customHeight="1" x14ac:dyDescent="0.2">
      <c r="B142" s="417" t="s">
        <v>491</v>
      </c>
      <c r="C142" s="202"/>
      <c r="D142" s="573" t="s">
        <v>492</v>
      </c>
      <c r="E142" s="197"/>
      <c r="F142" s="508"/>
      <c r="G142"/>
      <c r="H142"/>
      <c r="I142" s="417"/>
      <c r="J142" s="417" t="s">
        <v>496</v>
      </c>
      <c r="K142" s="418" t="s">
        <v>497</v>
      </c>
      <c r="L142" s="203"/>
      <c r="M142" s="193"/>
      <c r="N142" s="196"/>
    </row>
    <row r="143" spans="2:14" s="159" customFormat="1" ht="17.25" customHeight="1" x14ac:dyDescent="0.2">
      <c r="B143" s="417" t="s">
        <v>498</v>
      </c>
      <c r="C143" s="202"/>
      <c r="D143" s="573" t="s">
        <v>499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1341</v>
      </c>
      <c r="C145" s="193" t="s">
        <v>1342</v>
      </c>
      <c r="D145" s="205"/>
      <c r="E145" s="193"/>
      <c r="F145" s="193" t="s">
        <v>1343</v>
      </c>
      <c r="G145" s="206" t="s">
        <v>1344</v>
      </c>
      <c r="H145" s="196" t="s">
        <v>3554</v>
      </c>
      <c r="I145" s="193"/>
      <c r="J145" s="193" t="s">
        <v>1343</v>
      </c>
      <c r="K145" s="193" t="s">
        <v>1345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3255</v>
      </c>
      <c r="C2" s="11"/>
      <c r="D2" s="11"/>
      <c r="E2" s="11"/>
      <c r="F2" s="11"/>
      <c r="G2" s="608" t="s">
        <v>304</v>
      </c>
    </row>
    <row r="3" spans="1:8" ht="17.25" customHeight="1" x14ac:dyDescent="0.2">
      <c r="B3" s="165"/>
    </row>
    <row r="4" spans="1:8" ht="17.25" customHeight="1" x14ac:dyDescent="0.2">
      <c r="A4" s="1195" t="s">
        <v>3555</v>
      </c>
      <c r="B4" s="1195"/>
      <c r="C4" s="1195"/>
      <c r="D4" s="1195"/>
      <c r="E4" s="1195"/>
      <c r="F4" s="1195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3556</v>
      </c>
      <c r="C6" s="169"/>
      <c r="D6" s="332" t="s">
        <v>1416</v>
      </c>
      <c r="E6" s="163" t="s">
        <v>141</v>
      </c>
      <c r="F6" s="163" t="s">
        <v>203</v>
      </c>
      <c r="G6" s="419" t="s">
        <v>3396</v>
      </c>
      <c r="H6" s="462" t="s">
        <v>3557</v>
      </c>
    </row>
    <row r="7" spans="1:8" ht="17.25" customHeight="1" x14ac:dyDescent="0.2">
      <c r="A7" s="344"/>
      <c r="B7" s="152" t="s">
        <v>310</v>
      </c>
      <c r="C7" s="152" t="s">
        <v>311</v>
      </c>
      <c r="D7" s="332" t="s">
        <v>1421</v>
      </c>
      <c r="E7" s="332" t="s">
        <v>193</v>
      </c>
      <c r="F7" s="332" t="s">
        <v>3558</v>
      </c>
      <c r="G7" s="382"/>
      <c r="H7" s="382"/>
    </row>
    <row r="8" spans="1:8" ht="17.25" hidden="1" customHeight="1" x14ac:dyDescent="0.2">
      <c r="B8" s="173" t="s">
        <v>3559</v>
      </c>
      <c r="C8" s="173" t="s">
        <v>3560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3561</v>
      </c>
      <c r="C9" s="173" t="s">
        <v>3562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2957</v>
      </c>
      <c r="C10" s="173" t="s">
        <v>3563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3564</v>
      </c>
      <c r="C11" s="173" t="s">
        <v>3565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3566</v>
      </c>
      <c r="C12" s="173" t="s">
        <v>3567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3566</v>
      </c>
      <c r="C13" s="173" t="s">
        <v>3568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623</v>
      </c>
      <c r="C14" s="173" t="s">
        <v>3569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3570</v>
      </c>
      <c r="C15" s="173" t="s">
        <v>3571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3572</v>
      </c>
      <c r="C16" s="173" t="s">
        <v>3573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3574</v>
      </c>
      <c r="C17" s="173" t="s">
        <v>3575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3576</v>
      </c>
      <c r="C18" s="173" t="s">
        <v>3577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3578</v>
      </c>
      <c r="C19" s="173" t="s">
        <v>3579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3580</v>
      </c>
      <c r="C20" s="173" t="s">
        <v>3581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3582</v>
      </c>
      <c r="C21" s="173" t="s">
        <v>3583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3584</v>
      </c>
      <c r="C22" s="173" t="s">
        <v>3585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3586</v>
      </c>
      <c r="C23" s="173" t="s">
        <v>3587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3588</v>
      </c>
      <c r="C24" s="173" t="s">
        <v>3589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3590</v>
      </c>
      <c r="B25" s="173" t="s">
        <v>3591</v>
      </c>
      <c r="C25" s="173" t="s">
        <v>3592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3593</v>
      </c>
      <c r="B26" s="173" t="s">
        <v>3594</v>
      </c>
      <c r="C26" s="173" t="s">
        <v>3595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3596</v>
      </c>
      <c r="B27" s="173" t="s">
        <v>3597</v>
      </c>
      <c r="C27" s="173" t="s">
        <v>3598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3599</v>
      </c>
      <c r="C28" s="173" t="s">
        <v>3600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3601</v>
      </c>
      <c r="B29" s="173" t="s">
        <v>3602</v>
      </c>
      <c r="C29" s="173" t="s">
        <v>3603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3564</v>
      </c>
      <c r="C30" s="173" t="s">
        <v>3604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3566</v>
      </c>
      <c r="C31" s="173" t="s">
        <v>3605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3606</v>
      </c>
      <c r="C32" s="173" t="s">
        <v>3607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368</v>
      </c>
      <c r="C33" s="173" t="s">
        <v>3608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3609</v>
      </c>
      <c r="C34" s="173" t="s">
        <v>3610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3611</v>
      </c>
      <c r="C35" s="173" t="s">
        <v>3612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3613</v>
      </c>
      <c r="C36" s="173" t="s">
        <v>3614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3615</v>
      </c>
      <c r="C37" s="173" t="s">
        <v>3616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3617</v>
      </c>
      <c r="C38" s="173" t="s">
        <v>3618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368</v>
      </c>
      <c r="C39" s="173" t="s">
        <v>3619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3574</v>
      </c>
      <c r="C40" s="173" t="s">
        <v>3620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3584</v>
      </c>
      <c r="C41" s="173" t="s">
        <v>3621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3622</v>
      </c>
      <c r="B42" s="173" t="s">
        <v>3623</v>
      </c>
      <c r="C42" s="173" t="s">
        <v>3624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3625</v>
      </c>
      <c r="B43" s="173" t="s">
        <v>3626</v>
      </c>
      <c r="C43" s="173" t="s">
        <v>3627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3628</v>
      </c>
      <c r="C44" s="173" t="s">
        <v>3629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3630</v>
      </c>
      <c r="B45" s="173" t="s">
        <v>3631</v>
      </c>
      <c r="C45" s="173" t="s">
        <v>3632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3633</v>
      </c>
      <c r="B46" s="173" t="s">
        <v>2945</v>
      </c>
      <c r="C46" s="173" t="s">
        <v>3634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3635</v>
      </c>
      <c r="C47" s="173" t="s">
        <v>3636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3611</v>
      </c>
      <c r="C48" s="173" t="s">
        <v>3637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3638</v>
      </c>
      <c r="C49" s="173" t="s">
        <v>3639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3640</v>
      </c>
      <c r="C50" s="173" t="s">
        <v>3641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3566</v>
      </c>
      <c r="C51" s="173" t="s">
        <v>3642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3643</v>
      </c>
      <c r="C52" s="173" t="s">
        <v>3644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3645</v>
      </c>
      <c r="C53" s="173" t="s">
        <v>3646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3578</v>
      </c>
      <c r="C54" s="173" t="s">
        <v>3647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3519</v>
      </c>
      <c r="C55" s="173" t="s">
        <v>3648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3615</v>
      </c>
      <c r="C56" s="173" t="s">
        <v>3649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3650</v>
      </c>
      <c r="C57" s="173" t="s">
        <v>3651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3638</v>
      </c>
      <c r="C58" s="173" t="s">
        <v>3652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3582</v>
      </c>
      <c r="C59" s="173" t="s">
        <v>3653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3588</v>
      </c>
      <c r="C60" s="173" t="s">
        <v>3654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3497</v>
      </c>
      <c r="C61" s="173" t="s">
        <v>3655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3570</v>
      </c>
      <c r="C62" s="173" t="s">
        <v>3656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3657</v>
      </c>
      <c r="C63" s="173" t="s">
        <v>3658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3659</v>
      </c>
      <c r="C64" s="173" t="s">
        <v>3660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3501</v>
      </c>
      <c r="C65" s="173" t="s">
        <v>3661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3662</v>
      </c>
      <c r="C66" s="173" t="s">
        <v>3663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3664</v>
      </c>
      <c r="C67" s="173" t="s">
        <v>3665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3635</v>
      </c>
      <c r="C68" s="173" t="s">
        <v>3666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3566</v>
      </c>
      <c r="C69" s="173" t="s">
        <v>3667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3668</v>
      </c>
      <c r="B70" s="173" t="s">
        <v>3669</v>
      </c>
      <c r="C70" s="173" t="s">
        <v>3670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2991</v>
      </c>
      <c r="C71" s="173" t="s">
        <v>3671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3672</v>
      </c>
      <c r="C72" s="173" t="s">
        <v>3673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2902</v>
      </c>
      <c r="C73" s="173" t="s">
        <v>3674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3659</v>
      </c>
      <c r="C74" s="173" t="s">
        <v>3675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3591</v>
      </c>
      <c r="C75" s="173" t="s">
        <v>3676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3677</v>
      </c>
      <c r="C76" s="173" t="s">
        <v>3678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3584</v>
      </c>
      <c r="C77" s="173" t="s">
        <v>3679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3680</v>
      </c>
      <c r="C78" s="173" t="s">
        <v>3681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3588</v>
      </c>
      <c r="C79" s="173" t="s">
        <v>3682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3683</v>
      </c>
      <c r="B80" s="705" t="s">
        <v>3578</v>
      </c>
      <c r="C80" s="173" t="s">
        <v>3684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3574</v>
      </c>
      <c r="C81" s="173" t="s">
        <v>3685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3686</v>
      </c>
      <c r="C82" s="173" t="s">
        <v>3687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2945</v>
      </c>
      <c r="C83" s="173" t="s">
        <v>3688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2945</v>
      </c>
      <c r="C84" s="173" t="s">
        <v>3688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2945</v>
      </c>
      <c r="C85" s="173" t="s">
        <v>3688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3611</v>
      </c>
      <c r="C86" s="173" t="s">
        <v>3689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3672</v>
      </c>
      <c r="C87" s="173" t="s">
        <v>3690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3691</v>
      </c>
      <c r="C88" s="173" t="s">
        <v>3692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3693</v>
      </c>
      <c r="C89" s="173" t="s">
        <v>3694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3695</v>
      </c>
      <c r="C90" s="173" t="s">
        <v>3696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3677</v>
      </c>
      <c r="C91" s="173" t="s">
        <v>3697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3698</v>
      </c>
      <c r="C92" s="173" t="s">
        <v>3699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3591</v>
      </c>
      <c r="C93" s="173" t="s">
        <v>3699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368</v>
      </c>
      <c r="C107" s="173" t="s">
        <v>3700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3591</v>
      </c>
      <c r="C108" s="173" t="s">
        <v>3701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3702</v>
      </c>
      <c r="C109" s="173" t="s">
        <v>3703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368</v>
      </c>
      <c r="C110" s="173" t="s">
        <v>3704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368</v>
      </c>
      <c r="C111" s="173" t="s">
        <v>3705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3706</v>
      </c>
      <c r="C112" s="173" t="s">
        <v>3707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2936</v>
      </c>
      <c r="C113" s="173" t="s">
        <v>3708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3709</v>
      </c>
      <c r="C114" s="173" t="s">
        <v>3710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3711</v>
      </c>
      <c r="C115" s="173" t="s">
        <v>3712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3713</v>
      </c>
      <c r="C116" s="173" t="s">
        <v>3714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3715</v>
      </c>
      <c r="C117" s="173" t="s">
        <v>3716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3717</v>
      </c>
      <c r="C118" s="173" t="s">
        <v>3718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3719</v>
      </c>
      <c r="C119" s="173" t="s">
        <v>3720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3721</v>
      </c>
      <c r="C120" s="173" t="s">
        <v>3722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1304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447</v>
      </c>
      <c r="C126" s="11"/>
      <c r="D126" s="11"/>
      <c r="E126" s="2" t="s">
        <v>1324</v>
      </c>
      <c r="F126" s="2"/>
      <c r="G126" s="11"/>
      <c r="H126" s="11"/>
      <c r="I126" s="2"/>
      <c r="J126" s="2" t="s">
        <v>449</v>
      </c>
      <c r="K126" s="2"/>
    </row>
    <row r="127" spans="1:11" s="159" customFormat="1" ht="17.25" customHeight="1" x14ac:dyDescent="0.2">
      <c r="A127" s="346"/>
      <c r="B127" s="197" t="s">
        <v>450</v>
      </c>
      <c r="C127" s="193"/>
      <c r="D127" s="198" t="s">
        <v>451</v>
      </c>
      <c r="E127" s="11" t="s">
        <v>452</v>
      </c>
      <c r="F127" s="11"/>
      <c r="G127" s="198" t="s">
        <v>453</v>
      </c>
      <c r="H127" s="11"/>
      <c r="I127" s="197"/>
      <c r="J127" s="197" t="s">
        <v>454</v>
      </c>
      <c r="K127" s="198" t="s">
        <v>455</v>
      </c>
    </row>
    <row r="128" spans="1:11" s="159" customFormat="1" ht="17.25" customHeight="1" x14ac:dyDescent="0.2">
      <c r="A128" s="345"/>
      <c r="B128" s="417" t="s">
        <v>456</v>
      </c>
      <c r="C128" s="202"/>
      <c r="D128" s="573" t="s">
        <v>457</v>
      </c>
      <c r="E128" s="197"/>
      <c r="F128" s="711" t="s">
        <v>458</v>
      </c>
      <c r="G128" s="735" t="s">
        <v>459</v>
      </c>
      <c r="H128" s="252" t="s">
        <v>460</v>
      </c>
      <c r="I128" s="193"/>
      <c r="J128" s="201" t="s">
        <v>461</v>
      </c>
      <c r="K128" s="203" t="s">
        <v>462</v>
      </c>
    </row>
    <row r="129" spans="2:11" s="159" customFormat="1" ht="17.25" customHeight="1" x14ac:dyDescent="0.2">
      <c r="B129" s="417" t="s">
        <v>463</v>
      </c>
      <c r="C129" s="202"/>
      <c r="D129" s="573" t="s">
        <v>464</v>
      </c>
      <c r="E129" s="197"/>
      <c r="F129" s="711" t="s">
        <v>465</v>
      </c>
      <c r="G129" s="735" t="s">
        <v>466</v>
      </c>
      <c r="H129" s="252" t="s">
        <v>467</v>
      </c>
      <c r="I129" s="193"/>
      <c r="J129" s="201" t="s">
        <v>468</v>
      </c>
      <c r="K129" s="203" t="s">
        <v>469</v>
      </c>
    </row>
    <row r="130" spans="2:11" s="159" customFormat="1" ht="17.25" customHeight="1" x14ac:dyDescent="0.2">
      <c r="B130" s="201" t="s">
        <v>2516</v>
      </c>
      <c r="C130" s="202"/>
      <c r="D130" s="203" t="s">
        <v>471</v>
      </c>
      <c r="E130" s="197"/>
      <c r="F130" s="711" t="s">
        <v>472</v>
      </c>
      <c r="G130" s="735" t="s">
        <v>473</v>
      </c>
      <c r="H130" s="252" t="s">
        <v>474</v>
      </c>
      <c r="I130" s="193"/>
      <c r="J130" s="417" t="s">
        <v>475</v>
      </c>
      <c r="K130" s="573" t="s">
        <v>476</v>
      </c>
    </row>
    <row r="131" spans="2:11" s="159" customFormat="1" ht="17.25" customHeight="1" x14ac:dyDescent="0.2">
      <c r="B131" s="201" t="s">
        <v>477</v>
      </c>
      <c r="C131" s="202"/>
      <c r="D131" s="203" t="s">
        <v>478</v>
      </c>
      <c r="E131" s="197"/>
      <c r="F131" s="711" t="s">
        <v>479</v>
      </c>
      <c r="G131" s="735" t="s">
        <v>480</v>
      </c>
      <c r="H131" s="252" t="s">
        <v>481</v>
      </c>
      <c r="I131" s="193"/>
      <c r="J131" s="201" t="s">
        <v>482</v>
      </c>
      <c r="K131" s="203" t="s">
        <v>483</v>
      </c>
    </row>
    <row r="132" spans="2:11" s="159" customFormat="1" ht="17.25" customHeight="1" x14ac:dyDescent="0.2">
      <c r="B132" s="417" t="s">
        <v>484</v>
      </c>
      <c r="C132" s="202"/>
      <c r="D132" s="573" t="s">
        <v>485</v>
      </c>
      <c r="E132" s="197"/>
      <c r="F132" s="711" t="s">
        <v>2517</v>
      </c>
      <c r="G132" s="735" t="s">
        <v>487</v>
      </c>
      <c r="H132" s="252" t="s">
        <v>2518</v>
      </c>
      <c r="I132" s="193"/>
      <c r="J132" s="201" t="s">
        <v>489</v>
      </c>
      <c r="K132" s="203" t="s">
        <v>490</v>
      </c>
    </row>
    <row r="133" spans="2:11" s="159" customFormat="1" ht="17.25" customHeight="1" x14ac:dyDescent="0.2">
      <c r="B133" s="417" t="s">
        <v>1334</v>
      </c>
      <c r="C133" s="202"/>
      <c r="D133" s="573" t="s">
        <v>1335</v>
      </c>
      <c r="E133" s="197"/>
      <c r="F133" s="711"/>
      <c r="G133" s="735"/>
      <c r="H133" s="252"/>
      <c r="I133" s="193"/>
      <c r="J133" s="201" t="s">
        <v>1336</v>
      </c>
      <c r="K133" s="203" t="s">
        <v>1338</v>
      </c>
    </row>
    <row r="134" spans="2:11" s="159" customFormat="1" ht="17.25" customHeight="1" x14ac:dyDescent="0.2">
      <c r="B134" s="417" t="s">
        <v>491</v>
      </c>
      <c r="C134" s="202"/>
      <c r="D134" s="573" t="s">
        <v>492</v>
      </c>
      <c r="E134" s="197"/>
      <c r="F134" s="508"/>
      <c r="G134"/>
      <c r="H134"/>
      <c r="I134" s="193"/>
      <c r="J134" s="417" t="s">
        <v>496</v>
      </c>
      <c r="K134" s="418" t="s">
        <v>497</v>
      </c>
    </row>
    <row r="135" spans="2:11" ht="17.25" customHeight="1" x14ac:dyDescent="0.2">
      <c r="B135" s="417" t="s">
        <v>498</v>
      </c>
      <c r="C135" s="202"/>
      <c r="D135" s="573" t="s">
        <v>499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1341</v>
      </c>
      <c r="C137" s="11" t="s">
        <v>1342</v>
      </c>
      <c r="D137" s="13"/>
      <c r="E137" s="11" t="s">
        <v>1343</v>
      </c>
      <c r="F137" s="16" t="s">
        <v>1344</v>
      </c>
      <c r="G137" s="14"/>
      <c r="H137" s="11"/>
      <c r="I137" s="11" t="s">
        <v>1343</v>
      </c>
      <c r="J137" s="11" t="s">
        <v>1345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1187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6" t="s">
        <v>3724</v>
      </c>
      <c r="C4" s="1196"/>
      <c r="D4" s="1196"/>
      <c r="E4" s="1196"/>
      <c r="F4" s="1196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1839</v>
      </c>
      <c r="C6" s="352"/>
      <c r="D6" s="406" t="s">
        <v>1416</v>
      </c>
      <c r="E6" s="332" t="s">
        <v>243</v>
      </c>
      <c r="F6" s="163" t="s">
        <v>3725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2422</v>
      </c>
      <c r="D7" s="351"/>
      <c r="E7" s="332" t="s">
        <v>253</v>
      </c>
      <c r="F7" s="332" t="s">
        <v>142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3726</v>
      </c>
      <c r="B8" s="153" t="s">
        <v>2428</v>
      </c>
      <c r="C8" s="320" t="s">
        <v>3727</v>
      </c>
      <c r="D8" s="320">
        <v>44296</v>
      </c>
      <c r="E8" s="154"/>
      <c r="F8" s="320">
        <f t="shared" ref="F8" si="0">D8+4</f>
        <v>44300</v>
      </c>
      <c r="G8" s="399" t="s">
        <v>3728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3729</v>
      </c>
      <c r="B9" s="153" t="s">
        <v>2428</v>
      </c>
      <c r="C9" s="320" t="s">
        <v>3730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3726</v>
      </c>
      <c r="B10" s="153" t="s">
        <v>2428</v>
      </c>
      <c r="C10" s="320" t="s">
        <v>3731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3729</v>
      </c>
      <c r="B11" s="153" t="s">
        <v>2428</v>
      </c>
      <c r="C11" s="320" t="s">
        <v>3732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3733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1238</v>
      </c>
      <c r="C12" s="356" t="s">
        <v>3734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3729</v>
      </c>
      <c r="B13" s="359" t="s">
        <v>2181</v>
      </c>
      <c r="C13" s="356" t="s">
        <v>3735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1238</v>
      </c>
      <c r="C14" s="356" t="s">
        <v>3736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3729</v>
      </c>
      <c r="B15" s="359" t="s">
        <v>2181</v>
      </c>
      <c r="C15" s="356" t="s">
        <v>3737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1238</v>
      </c>
      <c r="C16" s="356" t="s">
        <v>3738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1304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3739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2422</v>
      </c>
      <c r="D21" s="1193" t="s">
        <v>1416</v>
      </c>
      <c r="E21" s="163" t="s">
        <v>2056</v>
      </c>
      <c r="F21" s="332" t="s">
        <v>243</v>
      </c>
      <c r="G21" s="163" t="s">
        <v>3740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310</v>
      </c>
      <c r="C22" s="152" t="s">
        <v>311</v>
      </c>
      <c r="D22" s="1193"/>
      <c r="E22" s="332" t="s">
        <v>253</v>
      </c>
      <c r="F22" s="332" t="s">
        <v>159</v>
      </c>
      <c r="G22" s="332" t="s">
        <v>249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1238</v>
      </c>
      <c r="C23" s="320" t="s">
        <v>3741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2281</v>
      </c>
      <c r="C24" s="356" t="s">
        <v>3742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1238</v>
      </c>
      <c r="C25" s="356" t="s">
        <v>3743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2281</v>
      </c>
      <c r="C26" s="356" t="s">
        <v>3744</v>
      </c>
      <c r="D26" s="154">
        <v>44031</v>
      </c>
      <c r="E26" s="154"/>
      <c r="F26" s="154"/>
      <c r="G26" s="154"/>
      <c r="H26" s="145" t="s">
        <v>3745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1304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447</v>
      </c>
      <c r="C29" s="193"/>
      <c r="D29" s="193"/>
      <c r="E29" s="194"/>
      <c r="F29" s="195" t="s">
        <v>1324</v>
      </c>
      <c r="G29" s="195"/>
      <c r="H29" s="193"/>
      <c r="I29" s="193"/>
      <c r="J29" s="195" t="s">
        <v>449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450</v>
      </c>
      <c r="C30" s="193"/>
      <c r="D30" s="198" t="s">
        <v>451</v>
      </c>
      <c r="E30" s="199"/>
      <c r="F30" s="197" t="s">
        <v>452</v>
      </c>
      <c r="G30" s="193"/>
      <c r="H30" s="198" t="s">
        <v>453</v>
      </c>
      <c r="I30" s="193"/>
      <c r="J30" s="197" t="s">
        <v>454</v>
      </c>
      <c r="K30" s="193"/>
      <c r="L30" s="198" t="s">
        <v>455</v>
      </c>
      <c r="M30" s="193"/>
      <c r="N30" s="196"/>
    </row>
    <row r="31" spans="1:14" s="159" customFormat="1" ht="17.25" customHeight="1" x14ac:dyDescent="0.2">
      <c r="A31" s="317"/>
      <c r="B31" s="201" t="s">
        <v>3746</v>
      </c>
      <c r="C31" s="202" t="s">
        <v>3747</v>
      </c>
      <c r="D31" s="203" t="s">
        <v>3748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461</v>
      </c>
      <c r="K31" s="202" t="s">
        <v>1325</v>
      </c>
      <c r="L31" s="203" t="s">
        <v>462</v>
      </c>
      <c r="M31" s="193"/>
      <c r="N31" s="196"/>
    </row>
    <row r="32" spans="1:14" s="159" customFormat="1" ht="17.25" customHeight="1" x14ac:dyDescent="0.2">
      <c r="A32" s="316"/>
      <c r="B32" s="201" t="s">
        <v>3749</v>
      </c>
      <c r="C32" s="202" t="s">
        <v>3750</v>
      </c>
      <c r="D32" s="203" t="s">
        <v>3751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468</v>
      </c>
      <c r="K32" s="202" t="s">
        <v>1326</v>
      </c>
      <c r="L32" s="203" t="s">
        <v>469</v>
      </c>
      <c r="M32" s="193"/>
      <c r="N32" s="196"/>
    </row>
    <row r="33" spans="1:14" s="159" customFormat="1" ht="17.25" customHeight="1" x14ac:dyDescent="0.2">
      <c r="A33" s="316"/>
      <c r="B33" s="201" t="s">
        <v>1327</v>
      </c>
      <c r="C33" s="202" t="s">
        <v>3752</v>
      </c>
      <c r="D33" s="203" t="s">
        <v>1328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1329</v>
      </c>
      <c r="K33" s="202" t="s">
        <v>1330</v>
      </c>
      <c r="L33" s="203" t="s">
        <v>1331</v>
      </c>
      <c r="M33" s="193"/>
      <c r="N33" s="196"/>
    </row>
    <row r="34" spans="1:14" s="159" customFormat="1" ht="17.25" customHeight="1" x14ac:dyDescent="0.2">
      <c r="A34" s="316"/>
      <c r="B34" s="201" t="s">
        <v>3753</v>
      </c>
      <c r="C34" s="202" t="s">
        <v>3754</v>
      </c>
      <c r="D34" s="203" t="s">
        <v>3755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482</v>
      </c>
      <c r="K34" s="202" t="s">
        <v>1332</v>
      </c>
      <c r="L34" s="203" t="s">
        <v>483</v>
      </c>
      <c r="M34" s="193"/>
      <c r="N34" s="196"/>
    </row>
    <row r="35" spans="1:14" s="159" customFormat="1" ht="17.25" customHeight="1" x14ac:dyDescent="0.2">
      <c r="A35" s="316"/>
      <c r="B35" s="201" t="s">
        <v>477</v>
      </c>
      <c r="C35" s="202" t="s">
        <v>3756</v>
      </c>
      <c r="D35" s="203" t="s">
        <v>478</v>
      </c>
      <c r="E35" s="197"/>
      <c r="F35" s="201"/>
      <c r="G35" s="202"/>
      <c r="H35" s="203"/>
      <c r="I35" s="193"/>
      <c r="J35" s="201" t="s">
        <v>489</v>
      </c>
      <c r="K35" s="202" t="s">
        <v>1333</v>
      </c>
      <c r="L35" s="203" t="s">
        <v>490</v>
      </c>
      <c r="M35" s="193"/>
      <c r="N35" s="196"/>
    </row>
    <row r="36" spans="1:14" s="159" customFormat="1" ht="17.25" customHeight="1" x14ac:dyDescent="0.2">
      <c r="A36" s="316"/>
      <c r="B36" s="201" t="s">
        <v>3757</v>
      </c>
      <c r="C36" s="202" t="s">
        <v>3758</v>
      </c>
      <c r="D36" s="203" t="s">
        <v>3759</v>
      </c>
      <c r="E36" s="197"/>
      <c r="F36" s="201"/>
      <c r="G36" s="202"/>
      <c r="H36" s="203"/>
      <c r="I36" s="193"/>
      <c r="J36" s="201" t="s">
        <v>1336</v>
      </c>
      <c r="K36" s="202" t="s">
        <v>1337</v>
      </c>
      <c r="L36" s="203" t="s">
        <v>1338</v>
      </c>
      <c r="M36" s="193"/>
      <c r="N36" s="196"/>
    </row>
    <row r="37" spans="1:14" s="159" customFormat="1" ht="17.25" customHeight="1" x14ac:dyDescent="0.2">
      <c r="A37" s="316"/>
      <c r="B37" s="201" t="s">
        <v>3760</v>
      </c>
      <c r="C37" s="202" t="s">
        <v>3761</v>
      </c>
      <c r="D37" s="203" t="s">
        <v>3762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3763</v>
      </c>
      <c r="C38" s="202" t="s">
        <v>3764</v>
      </c>
      <c r="D38" s="203" t="s">
        <v>3765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1341</v>
      </c>
      <c r="C40" s="193" t="s">
        <v>1342</v>
      </c>
      <c r="D40" s="205"/>
      <c r="E40" s="193"/>
      <c r="F40" s="193" t="s">
        <v>1343</v>
      </c>
      <c r="G40" s="206" t="s">
        <v>1344</v>
      </c>
      <c r="H40" s="196"/>
      <c r="I40" s="193"/>
      <c r="J40" s="193" t="s">
        <v>1343</v>
      </c>
      <c r="K40" s="193" t="s">
        <v>1345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3766</v>
      </c>
      <c r="C2" s="122"/>
      <c r="D2" s="122"/>
      <c r="E2" s="122"/>
      <c r="F2" s="122"/>
      <c r="G2" s="11"/>
      <c r="H2" s="608" t="s">
        <v>304</v>
      </c>
      <c r="I2" s="11"/>
    </row>
    <row r="3" spans="1:12" ht="19.5" customHeight="1" x14ac:dyDescent="0.2">
      <c r="A3" s="386"/>
      <c r="B3" s="1129" t="s">
        <v>3767</v>
      </c>
      <c r="C3" s="1129"/>
      <c r="D3" s="1129"/>
      <c r="E3" s="1129"/>
      <c r="F3" s="1129"/>
      <c r="G3" s="1129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1415</v>
      </c>
      <c r="C5" s="1" t="s">
        <v>1306</v>
      </c>
      <c r="D5" s="405" t="s">
        <v>1416</v>
      </c>
      <c r="E5" s="370" t="s">
        <v>240</v>
      </c>
      <c r="F5" s="331"/>
      <c r="G5" s="331"/>
      <c r="H5" s="331"/>
      <c r="I5" s="370" t="s">
        <v>238</v>
      </c>
      <c r="J5" s="331"/>
      <c r="K5" s="331"/>
      <c r="L5" s="331"/>
    </row>
    <row r="6" spans="1:12" ht="24" customHeight="1" x14ac:dyDescent="0.2">
      <c r="A6" s="253"/>
      <c r="B6" s="4" t="s">
        <v>310</v>
      </c>
      <c r="C6" s="4" t="s">
        <v>311</v>
      </c>
      <c r="D6" s="398"/>
      <c r="E6" s="398" t="s">
        <v>159</v>
      </c>
      <c r="F6" s="331"/>
      <c r="G6" s="331"/>
      <c r="H6" s="331"/>
      <c r="I6" s="398" t="s">
        <v>237</v>
      </c>
      <c r="J6" s="331"/>
      <c r="K6" s="331"/>
      <c r="L6" s="331"/>
    </row>
    <row r="7" spans="1:12" ht="15.75" customHeight="1" x14ac:dyDescent="0.2">
      <c r="A7" s="253" t="s">
        <v>3768</v>
      </c>
      <c r="B7" s="387" t="s">
        <v>3769</v>
      </c>
      <c r="C7" s="363" t="s">
        <v>3770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3768</v>
      </c>
      <c r="B8" s="387" t="s">
        <v>3769</v>
      </c>
      <c r="C8" s="363" t="s">
        <v>3771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3768</v>
      </c>
      <c r="B9" s="369" t="s">
        <v>3769</v>
      </c>
      <c r="C9" s="6" t="s">
        <v>3771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3768</v>
      </c>
      <c r="B10" s="369" t="s">
        <v>3769</v>
      </c>
      <c r="C10" s="6" t="s">
        <v>3771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3768</v>
      </c>
      <c r="B11" s="369" t="s">
        <v>3769</v>
      </c>
      <c r="C11" s="6" t="s">
        <v>3771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3768</v>
      </c>
      <c r="B12" s="369" t="s">
        <v>3769</v>
      </c>
      <c r="C12" s="6" t="s">
        <v>3771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1304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447</v>
      </c>
      <c r="C15" s="193"/>
      <c r="D15" s="193"/>
      <c r="E15" s="194"/>
      <c r="F15" s="195" t="s">
        <v>1324</v>
      </c>
      <c r="G15" s="195"/>
      <c r="H15" s="193"/>
      <c r="I15" s="193"/>
      <c r="J15" s="195" t="s">
        <v>449</v>
      </c>
      <c r="K15" s="195"/>
      <c r="L15" s="195"/>
    </row>
    <row r="16" spans="1:12" s="12" customFormat="1" ht="15.75" customHeight="1" x14ac:dyDescent="0.2">
      <c r="A16" s="5"/>
      <c r="B16" s="197" t="s">
        <v>450</v>
      </c>
      <c r="C16" s="193"/>
      <c r="D16" s="198" t="s">
        <v>451</v>
      </c>
      <c r="E16" s="199"/>
      <c r="F16" s="197" t="s">
        <v>452</v>
      </c>
      <c r="G16" s="193"/>
      <c r="H16" s="198" t="s">
        <v>453</v>
      </c>
      <c r="I16" s="193"/>
      <c r="J16" s="197" t="s">
        <v>454</v>
      </c>
      <c r="K16" s="193"/>
      <c r="L16" s="198" t="s">
        <v>455</v>
      </c>
    </row>
    <row r="17" spans="2:12" s="12" customFormat="1" ht="15.75" customHeight="1" x14ac:dyDescent="0.2">
      <c r="B17" s="417" t="s">
        <v>456</v>
      </c>
      <c r="C17" s="202"/>
      <c r="D17" s="573" t="s">
        <v>457</v>
      </c>
      <c r="E17" s="197"/>
      <c r="F17" s="711" t="s">
        <v>458</v>
      </c>
      <c r="G17" s="711" t="s">
        <v>459</v>
      </c>
      <c r="H17" s="252" t="s">
        <v>460</v>
      </c>
      <c r="I17" s="193"/>
      <c r="J17" s="201" t="s">
        <v>461</v>
      </c>
      <c r="K17" s="202" t="s">
        <v>1325</v>
      </c>
      <c r="L17" s="203" t="s">
        <v>462</v>
      </c>
    </row>
    <row r="18" spans="2:12" s="14" customFormat="1" ht="15.75" customHeight="1" x14ac:dyDescent="0.2">
      <c r="B18" s="417" t="s">
        <v>463</v>
      </c>
      <c r="C18" s="202"/>
      <c r="D18" s="573" t="s">
        <v>464</v>
      </c>
      <c r="E18" s="197"/>
      <c r="F18" s="711" t="s">
        <v>465</v>
      </c>
      <c r="G18" s="711" t="s">
        <v>466</v>
      </c>
      <c r="H18" s="252" t="s">
        <v>467</v>
      </c>
      <c r="I18" s="193"/>
      <c r="J18" s="201" t="s">
        <v>468</v>
      </c>
      <c r="K18" s="202" t="s">
        <v>1326</v>
      </c>
      <c r="L18" s="203" t="s">
        <v>469</v>
      </c>
    </row>
    <row r="19" spans="2:12" s="14" customFormat="1" ht="15.75" customHeight="1" x14ac:dyDescent="0.2">
      <c r="B19" s="201" t="s">
        <v>2516</v>
      </c>
      <c r="C19" s="202"/>
      <c r="D19" s="203" t="s">
        <v>471</v>
      </c>
      <c r="E19" s="197"/>
      <c r="F19" s="711" t="s">
        <v>472</v>
      </c>
      <c r="G19" s="711" t="s">
        <v>473</v>
      </c>
      <c r="H19" s="252" t="s">
        <v>474</v>
      </c>
      <c r="I19" s="193"/>
      <c r="J19" s="201" t="s">
        <v>1329</v>
      </c>
      <c r="K19" s="202" t="s">
        <v>1330</v>
      </c>
      <c r="L19" s="203" t="s">
        <v>1331</v>
      </c>
    </row>
    <row r="20" spans="2:12" s="14" customFormat="1" ht="15.75" customHeight="1" x14ac:dyDescent="0.2">
      <c r="B20" s="201" t="s">
        <v>477</v>
      </c>
      <c r="C20" s="202"/>
      <c r="D20" s="203" t="s">
        <v>478</v>
      </c>
      <c r="E20" s="197"/>
      <c r="F20" s="711" t="s">
        <v>479</v>
      </c>
      <c r="G20" s="711" t="s">
        <v>480</v>
      </c>
      <c r="H20" s="252" t="s">
        <v>481</v>
      </c>
      <c r="I20" s="193"/>
      <c r="J20" s="201" t="s">
        <v>482</v>
      </c>
      <c r="K20" s="202" t="s">
        <v>1332</v>
      </c>
      <c r="L20" s="203" t="s">
        <v>483</v>
      </c>
    </row>
    <row r="21" spans="2:12" s="14" customFormat="1" ht="15.75" customHeight="1" x14ac:dyDescent="0.2">
      <c r="B21" s="417" t="s">
        <v>484</v>
      </c>
      <c r="C21" s="202"/>
      <c r="D21" s="573" t="s">
        <v>485</v>
      </c>
      <c r="E21" s="197"/>
      <c r="F21" s="711" t="s">
        <v>2517</v>
      </c>
      <c r="G21" s="711" t="s">
        <v>487</v>
      </c>
      <c r="H21" s="252" t="s">
        <v>2518</v>
      </c>
      <c r="I21" s="193"/>
      <c r="J21" s="201" t="s">
        <v>489</v>
      </c>
      <c r="K21" s="202" t="s">
        <v>1333</v>
      </c>
      <c r="L21" s="203" t="s">
        <v>490</v>
      </c>
    </row>
    <row r="22" spans="2:12" s="14" customFormat="1" ht="15.75" customHeight="1" x14ac:dyDescent="0.2">
      <c r="B22" s="417" t="s">
        <v>1334</v>
      </c>
      <c r="C22" s="202"/>
      <c r="D22" s="573" t="s">
        <v>1335</v>
      </c>
      <c r="E22" s="197"/>
      <c r="F22" s="711" t="s">
        <v>2519</v>
      </c>
      <c r="G22" s="711" t="s">
        <v>494</v>
      </c>
      <c r="H22" s="252" t="s">
        <v>2520</v>
      </c>
      <c r="I22" s="193"/>
      <c r="J22" s="201" t="s">
        <v>1336</v>
      </c>
      <c r="K22" s="202" t="s">
        <v>1337</v>
      </c>
      <c r="L22" s="203" t="s">
        <v>1338</v>
      </c>
    </row>
    <row r="23" spans="2:12" s="14" customFormat="1" ht="15.75" customHeight="1" x14ac:dyDescent="0.2">
      <c r="B23" s="417" t="s">
        <v>1339</v>
      </c>
      <c r="C23" s="202"/>
      <c r="D23" s="573" t="s">
        <v>1340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498</v>
      </c>
      <c r="C24" s="202"/>
      <c r="D24" s="573" t="s">
        <v>499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1341</v>
      </c>
      <c r="C26" s="193" t="s">
        <v>1342</v>
      </c>
      <c r="D26" s="205"/>
      <c r="E26" s="193"/>
      <c r="F26" s="193" t="s">
        <v>1343</v>
      </c>
      <c r="G26" s="206" t="s">
        <v>1344</v>
      </c>
      <c r="H26" s="196"/>
      <c r="I26" s="193"/>
      <c r="J26" s="193" t="s">
        <v>1343</v>
      </c>
      <c r="K26" s="193" t="s">
        <v>1345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3385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3772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763</v>
      </c>
      <c r="C7" s="1"/>
      <c r="D7" s="1197" t="s">
        <v>1416</v>
      </c>
      <c r="E7" s="119" t="s">
        <v>240</v>
      </c>
    </row>
    <row r="8" spans="2:5" ht="18.75" customHeight="1" x14ac:dyDescent="0.2">
      <c r="B8" s="1"/>
      <c r="C8" s="1" t="s">
        <v>3723</v>
      </c>
      <c r="D8" s="1198"/>
      <c r="E8" s="405" t="s">
        <v>173</v>
      </c>
    </row>
    <row r="9" spans="2:5" ht="18.75" customHeight="1" x14ac:dyDescent="0.2">
      <c r="B9" s="4" t="s">
        <v>310</v>
      </c>
      <c r="C9" s="4" t="s">
        <v>311</v>
      </c>
      <c r="D9" s="4" t="s">
        <v>1195</v>
      </c>
      <c r="E9" s="4" t="s">
        <v>1195</v>
      </c>
    </row>
    <row r="10" spans="2:5" ht="18.75" hidden="1" customHeight="1" x14ac:dyDescent="0.2">
      <c r="B10" s="368" t="s">
        <v>3773</v>
      </c>
      <c r="C10" s="362" t="s">
        <v>3774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3775</v>
      </c>
      <c r="C11" s="362" t="s">
        <v>3776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3777</v>
      </c>
      <c r="C12" s="137" t="s">
        <v>3778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3779</v>
      </c>
      <c r="C13" s="137" t="s">
        <v>3780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3781</v>
      </c>
      <c r="C14" s="137" t="s">
        <v>3782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3773</v>
      </c>
      <c r="C15" s="137" t="s">
        <v>3783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3775</v>
      </c>
      <c r="C16" s="362" t="s">
        <v>3784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3777</v>
      </c>
      <c r="C17" s="362" t="s">
        <v>3785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3779</v>
      </c>
      <c r="C18" s="362" t="s">
        <v>3786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3781</v>
      </c>
      <c r="C19" s="362" t="s">
        <v>3787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3773</v>
      </c>
      <c r="C20" s="362" t="s">
        <v>3788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3775</v>
      </c>
      <c r="C21" s="137" t="s">
        <v>3789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3777</v>
      </c>
      <c r="C22" s="137" t="s">
        <v>3790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3779</v>
      </c>
      <c r="C23" s="137" t="s">
        <v>3791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3781</v>
      </c>
      <c r="C24" s="137" t="s">
        <v>3792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3773</v>
      </c>
      <c r="C25" s="362" t="s">
        <v>3793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3775</v>
      </c>
      <c r="C26" s="362" t="s">
        <v>3794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3777</v>
      </c>
      <c r="C27" s="362" t="s">
        <v>3795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3779</v>
      </c>
      <c r="C28" s="362" t="s">
        <v>3796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3781</v>
      </c>
      <c r="C29" s="137" t="s">
        <v>3797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3773</v>
      </c>
      <c r="C30" s="137" t="s">
        <v>3798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3775</v>
      </c>
      <c r="C31" s="137" t="s">
        <v>3799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1304</v>
      </c>
      <c r="C32" s="9"/>
      <c r="D32" s="9"/>
      <c r="E32" s="9"/>
    </row>
    <row r="34" spans="2:12" s="14" customFormat="1" ht="18.75" customHeight="1" x14ac:dyDescent="0.2">
      <c r="B34" s="8" t="s">
        <v>447</v>
      </c>
      <c r="C34" s="11"/>
      <c r="D34" s="11"/>
      <c r="E34" s="15"/>
      <c r="F34" s="2" t="s">
        <v>1324</v>
      </c>
      <c r="G34" s="2"/>
      <c r="H34" s="11"/>
      <c r="I34" s="11"/>
      <c r="J34" s="2" t="s">
        <v>449</v>
      </c>
      <c r="K34" s="2"/>
      <c r="L34" s="2"/>
    </row>
    <row r="35" spans="2:12" s="12" customFormat="1" ht="18.75" customHeight="1" x14ac:dyDescent="0.2">
      <c r="B35" s="197" t="s">
        <v>450</v>
      </c>
      <c r="C35" s="193"/>
      <c r="D35" s="198" t="s">
        <v>451</v>
      </c>
      <c r="E35" s="15"/>
      <c r="F35" s="11" t="s">
        <v>452</v>
      </c>
      <c r="G35" s="11"/>
      <c r="H35" s="198" t="s">
        <v>453</v>
      </c>
      <c r="I35" s="11"/>
      <c r="J35" s="197" t="s">
        <v>454</v>
      </c>
      <c r="K35" s="193"/>
      <c r="L35" s="198" t="s">
        <v>455</v>
      </c>
    </row>
    <row r="36" spans="2:12" s="12" customFormat="1" ht="18.75" customHeight="1" x14ac:dyDescent="0.2">
      <c r="B36" s="201" t="s">
        <v>3746</v>
      </c>
      <c r="C36" s="202" t="s">
        <v>3747</v>
      </c>
      <c r="D36" s="203" t="s">
        <v>3748</v>
      </c>
      <c r="E36" s="11"/>
      <c r="F36" s="110" t="e">
        <f>#REF!</f>
        <v>#REF!</v>
      </c>
      <c r="G36" s="16" t="s">
        <v>3800</v>
      </c>
      <c r="H36" s="110" t="e">
        <f>#REF!</f>
        <v>#REF!</v>
      </c>
      <c r="I36" s="11"/>
      <c r="J36" s="201" t="s">
        <v>461</v>
      </c>
      <c r="K36" s="202" t="s">
        <v>1325</v>
      </c>
      <c r="L36" s="203" t="s">
        <v>462</v>
      </c>
    </row>
    <row r="37" spans="2:12" s="14" customFormat="1" ht="18.75" customHeight="1" x14ac:dyDescent="0.2">
      <c r="B37" s="201" t="s">
        <v>3749</v>
      </c>
      <c r="C37" s="202" t="s">
        <v>3750</v>
      </c>
      <c r="D37" s="203" t="s">
        <v>3751</v>
      </c>
      <c r="E37" s="11"/>
      <c r="F37" s="110" t="e">
        <f>#REF!</f>
        <v>#REF!</v>
      </c>
      <c r="G37" s="16" t="s">
        <v>3801</v>
      </c>
      <c r="H37" s="110" t="e">
        <f>#REF!</f>
        <v>#REF!</v>
      </c>
      <c r="I37" s="11"/>
      <c r="J37" s="201" t="s">
        <v>468</v>
      </c>
      <c r="K37" s="202" t="s">
        <v>1326</v>
      </c>
      <c r="L37" s="203" t="s">
        <v>469</v>
      </c>
    </row>
    <row r="38" spans="2:12" s="14" customFormat="1" ht="18.75" customHeight="1" x14ac:dyDescent="0.2">
      <c r="B38" s="201" t="s">
        <v>1327</v>
      </c>
      <c r="C38" s="202" t="s">
        <v>3752</v>
      </c>
      <c r="D38" s="203" t="s">
        <v>1328</v>
      </c>
      <c r="E38" s="11"/>
      <c r="F38" s="110" t="e">
        <f>#REF!</f>
        <v>#REF!</v>
      </c>
      <c r="G38" s="16" t="s">
        <v>3802</v>
      </c>
      <c r="H38" s="110" t="e">
        <f>#REF!</f>
        <v>#REF!</v>
      </c>
      <c r="I38" s="11"/>
      <c r="J38" s="201" t="s">
        <v>1329</v>
      </c>
      <c r="K38" s="202" t="s">
        <v>1330</v>
      </c>
      <c r="L38" s="203" t="s">
        <v>1331</v>
      </c>
    </row>
    <row r="39" spans="2:12" s="14" customFormat="1" ht="18.75" customHeight="1" x14ac:dyDescent="0.2">
      <c r="B39" s="201" t="s">
        <v>3753</v>
      </c>
      <c r="C39" s="202" t="s">
        <v>3754</v>
      </c>
      <c r="D39" s="203" t="s">
        <v>3755</v>
      </c>
      <c r="E39" s="11"/>
      <c r="F39" s="110" t="e">
        <f>#REF!</f>
        <v>#REF!</v>
      </c>
      <c r="G39" s="16" t="s">
        <v>3803</v>
      </c>
      <c r="H39" s="110" t="e">
        <f>#REF!</f>
        <v>#REF!</v>
      </c>
      <c r="I39" s="11"/>
      <c r="J39" s="201" t="s">
        <v>482</v>
      </c>
      <c r="K39" s="202" t="s">
        <v>1332</v>
      </c>
      <c r="L39" s="203" t="s">
        <v>483</v>
      </c>
    </row>
    <row r="40" spans="2:12" s="14" customFormat="1" ht="18.75" customHeight="1" x14ac:dyDescent="0.2">
      <c r="B40" s="201" t="s">
        <v>477</v>
      </c>
      <c r="C40" s="202" t="s">
        <v>3756</v>
      </c>
      <c r="D40" s="203" t="s">
        <v>478</v>
      </c>
      <c r="E40" s="11"/>
      <c r="G40" s="16"/>
      <c r="I40" s="11"/>
      <c r="J40" s="201" t="s">
        <v>489</v>
      </c>
      <c r="K40" s="202" t="s">
        <v>1333</v>
      </c>
      <c r="L40" s="203" t="s">
        <v>490</v>
      </c>
    </row>
    <row r="41" spans="2:12" s="14" customFormat="1" ht="18.75" customHeight="1" x14ac:dyDescent="0.2">
      <c r="B41" s="201" t="s">
        <v>3757</v>
      </c>
      <c r="C41" s="202" t="s">
        <v>3758</v>
      </c>
      <c r="D41" s="203" t="s">
        <v>3759</v>
      </c>
      <c r="E41" s="11"/>
      <c r="F41" s="11"/>
      <c r="G41" s="16"/>
      <c r="H41" s="13"/>
      <c r="I41" s="11"/>
      <c r="J41" s="201" t="s">
        <v>1336</v>
      </c>
      <c r="K41" s="202" t="s">
        <v>1337</v>
      </c>
      <c r="L41" s="203" t="s">
        <v>1338</v>
      </c>
    </row>
    <row r="42" spans="2:12" s="14" customFormat="1" ht="18.75" customHeight="1" x14ac:dyDescent="0.2">
      <c r="B42" s="201" t="s">
        <v>3760</v>
      </c>
      <c r="C42" s="202" t="s">
        <v>3761</v>
      </c>
      <c r="D42" s="203" t="s">
        <v>3762</v>
      </c>
      <c r="E42" s="11"/>
      <c r="I42" s="11"/>
    </row>
    <row r="43" spans="2:12" s="14" customFormat="1" ht="18.75" customHeight="1" x14ac:dyDescent="0.2">
      <c r="B43" s="201" t="s">
        <v>3763</v>
      </c>
      <c r="C43" s="202" t="s">
        <v>3764</v>
      </c>
      <c r="D43" s="203" t="s">
        <v>3765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1341</v>
      </c>
      <c r="C45" s="11" t="s">
        <v>1342</v>
      </c>
      <c r="D45" s="13"/>
      <c r="F45" s="11" t="s">
        <v>1343</v>
      </c>
      <c r="G45" s="16" t="s">
        <v>1344</v>
      </c>
      <c r="H45" s="14"/>
      <c r="J45" s="11" t="s">
        <v>1343</v>
      </c>
      <c r="K45" s="11" t="s">
        <v>1345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1187</v>
      </c>
    </row>
    <row r="4" spans="2:8" ht="18" x14ac:dyDescent="0.2">
      <c r="B4" s="147"/>
      <c r="C4" s="313" t="s">
        <v>3804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1416</v>
      </c>
      <c r="E6" s="163" t="s">
        <v>2749</v>
      </c>
      <c r="F6" s="332" t="s">
        <v>222</v>
      </c>
      <c r="G6" s="332" t="s">
        <v>3805</v>
      </c>
      <c r="H6" s="332" t="s">
        <v>293</v>
      </c>
    </row>
    <row r="7" spans="2:8" ht="15" customHeight="1" x14ac:dyDescent="0.2">
      <c r="B7" s="170"/>
      <c r="C7" s="169" t="s">
        <v>1189</v>
      </c>
      <c r="D7" s="304"/>
      <c r="E7" s="208" t="s">
        <v>173</v>
      </c>
      <c r="F7" s="406" t="s">
        <v>167</v>
      </c>
      <c r="G7" s="406" t="s">
        <v>210</v>
      </c>
      <c r="H7" s="406" t="s">
        <v>268</v>
      </c>
    </row>
    <row r="8" spans="2:8" hidden="1" x14ac:dyDescent="0.2">
      <c r="B8" s="364" t="s">
        <v>368</v>
      </c>
      <c r="C8" s="356" t="s">
        <v>3806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3807</v>
      </c>
      <c r="C9" s="356" t="s">
        <v>3808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3576</v>
      </c>
      <c r="C10" s="356" t="s">
        <v>3809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2910</v>
      </c>
      <c r="C11" s="356" t="s">
        <v>3810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3693</v>
      </c>
      <c r="C12" s="320" t="s">
        <v>3811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3570</v>
      </c>
      <c r="C13" s="320" t="s">
        <v>3812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1304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9" t="s">
        <v>3813</v>
      </c>
      <c r="C16" s="1199"/>
      <c r="D16" s="1199"/>
      <c r="E16" s="1199"/>
      <c r="F16" s="1199"/>
      <c r="G16" s="1199"/>
      <c r="H16" s="1199"/>
    </row>
    <row r="18" spans="2:12" ht="24" x14ac:dyDescent="0.2">
      <c r="B18" s="170"/>
      <c r="C18" s="169"/>
      <c r="D18" s="406" t="s">
        <v>1416</v>
      </c>
      <c r="E18" s="163" t="s">
        <v>2749</v>
      </c>
      <c r="F18" s="332" t="s">
        <v>222</v>
      </c>
      <c r="G18" s="332" t="s">
        <v>3805</v>
      </c>
      <c r="H18" s="332" t="s">
        <v>293</v>
      </c>
      <c r="I18" s="147"/>
      <c r="J18" s="146"/>
      <c r="K18" s="146"/>
      <c r="L18" s="146"/>
    </row>
    <row r="19" spans="2:12" x14ac:dyDescent="0.2">
      <c r="B19" s="170"/>
      <c r="C19" s="169" t="s">
        <v>1189</v>
      </c>
      <c r="D19" s="304"/>
      <c r="E19" s="208" t="s">
        <v>173</v>
      </c>
      <c r="F19" s="406" t="s">
        <v>167</v>
      </c>
      <c r="G19" s="406" t="s">
        <v>210</v>
      </c>
      <c r="H19" s="406" t="s">
        <v>268</v>
      </c>
      <c r="I19" s="147"/>
      <c r="J19" s="146"/>
      <c r="K19" s="146"/>
      <c r="L19" s="146"/>
    </row>
    <row r="20" spans="2:12" s="159" customFormat="1" ht="12" x14ac:dyDescent="0.2">
      <c r="B20" s="216" t="s">
        <v>623</v>
      </c>
      <c r="C20" s="320" t="s">
        <v>3814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623</v>
      </c>
      <c r="C21" s="320" t="s">
        <v>3815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1304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447</v>
      </c>
      <c r="C24" s="193"/>
      <c r="D24" s="193"/>
      <c r="E24" s="194"/>
      <c r="F24" s="195" t="s">
        <v>1324</v>
      </c>
      <c r="G24" s="195"/>
      <c r="H24" s="193"/>
      <c r="I24" s="193"/>
      <c r="J24" s="195" t="s">
        <v>449</v>
      </c>
      <c r="K24" s="195"/>
      <c r="L24" s="195"/>
    </row>
    <row r="25" spans="2:12" s="159" customFormat="1" ht="15.75" customHeight="1" x14ac:dyDescent="0.2">
      <c r="B25" s="197" t="s">
        <v>450</v>
      </c>
      <c r="C25" s="193"/>
      <c r="D25" s="198" t="s">
        <v>451</v>
      </c>
      <c r="E25" s="199"/>
      <c r="F25" s="197" t="s">
        <v>452</v>
      </c>
      <c r="G25" s="193"/>
      <c r="H25" s="198" t="s">
        <v>453</v>
      </c>
      <c r="I25" s="193"/>
      <c r="J25" s="197" t="s">
        <v>454</v>
      </c>
      <c r="K25" s="193"/>
      <c r="L25" s="198" t="s">
        <v>455</v>
      </c>
    </row>
    <row r="26" spans="2:12" s="159" customFormat="1" ht="15.75" customHeight="1" x14ac:dyDescent="0.2">
      <c r="B26" s="201" t="s">
        <v>3746</v>
      </c>
      <c r="C26" s="202" t="s">
        <v>3747</v>
      </c>
      <c r="D26" s="203" t="s">
        <v>3748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461</v>
      </c>
      <c r="K26" s="202" t="s">
        <v>1325</v>
      </c>
      <c r="L26" s="203" t="s">
        <v>462</v>
      </c>
    </row>
    <row r="27" spans="2:12" s="159" customFormat="1" ht="15.75" customHeight="1" x14ac:dyDescent="0.2">
      <c r="B27" s="201" t="s">
        <v>3749</v>
      </c>
      <c r="C27" s="202" t="s">
        <v>3750</v>
      </c>
      <c r="D27" s="203" t="s">
        <v>3751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468</v>
      </c>
      <c r="K27" s="202" t="s">
        <v>1326</v>
      </c>
      <c r="L27" s="203" t="s">
        <v>469</v>
      </c>
    </row>
    <row r="28" spans="2:12" s="159" customFormat="1" ht="15.75" customHeight="1" x14ac:dyDescent="0.2">
      <c r="B28" s="201" t="s">
        <v>1327</v>
      </c>
      <c r="C28" s="202" t="s">
        <v>3752</v>
      </c>
      <c r="D28" s="203" t="s">
        <v>1328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1329</v>
      </c>
      <c r="K28" s="202" t="s">
        <v>1330</v>
      </c>
      <c r="L28" s="203" t="s">
        <v>1331</v>
      </c>
    </row>
    <row r="29" spans="2:12" s="159" customFormat="1" ht="15.75" customHeight="1" x14ac:dyDescent="0.2">
      <c r="B29" s="201" t="s">
        <v>3753</v>
      </c>
      <c r="C29" s="202" t="s">
        <v>3754</v>
      </c>
      <c r="D29" s="203" t="s">
        <v>3755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482</v>
      </c>
      <c r="K29" s="202" t="s">
        <v>1332</v>
      </c>
      <c r="L29" s="203" t="s">
        <v>483</v>
      </c>
    </row>
    <row r="30" spans="2:12" s="159" customFormat="1" ht="15.75" customHeight="1" x14ac:dyDescent="0.2">
      <c r="B30" s="201" t="s">
        <v>477</v>
      </c>
      <c r="C30" s="202" t="s">
        <v>3756</v>
      </c>
      <c r="D30" s="203" t="s">
        <v>478</v>
      </c>
      <c r="E30" s="197"/>
      <c r="F30" s="201"/>
      <c r="G30" s="202"/>
      <c r="H30" s="203"/>
      <c r="I30" s="193"/>
      <c r="J30" s="201" t="s">
        <v>489</v>
      </c>
      <c r="K30" s="202" t="s">
        <v>1333</v>
      </c>
      <c r="L30" s="203" t="s">
        <v>490</v>
      </c>
    </row>
    <row r="31" spans="2:12" s="159" customFormat="1" ht="15.75" customHeight="1" x14ac:dyDescent="0.2">
      <c r="B31" s="201" t="s">
        <v>3757</v>
      </c>
      <c r="C31" s="202" t="s">
        <v>3758</v>
      </c>
      <c r="D31" s="203" t="s">
        <v>3759</v>
      </c>
      <c r="E31" s="197"/>
      <c r="F31" s="201"/>
      <c r="G31" s="202"/>
      <c r="H31" s="203"/>
      <c r="I31" s="193"/>
      <c r="J31" s="201" t="s">
        <v>1336</v>
      </c>
      <c r="K31" s="202" t="s">
        <v>1337</v>
      </c>
      <c r="L31" s="203" t="s">
        <v>1338</v>
      </c>
    </row>
    <row r="32" spans="2:12" s="159" customFormat="1" ht="15.75" customHeight="1" x14ac:dyDescent="0.2">
      <c r="B32" s="201" t="s">
        <v>3760</v>
      </c>
      <c r="C32" s="202" t="s">
        <v>3761</v>
      </c>
      <c r="D32" s="203" t="s">
        <v>3762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3763</v>
      </c>
      <c r="C33" s="202" t="s">
        <v>3764</v>
      </c>
      <c r="D33" s="203" t="s">
        <v>3765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1341</v>
      </c>
      <c r="C35" s="193" t="s">
        <v>1342</v>
      </c>
      <c r="D35" s="205"/>
      <c r="E35" s="193"/>
      <c r="F35" s="193" t="s">
        <v>1343</v>
      </c>
      <c r="G35" s="206" t="s">
        <v>1344</v>
      </c>
      <c r="H35" s="196"/>
      <c r="I35" s="193"/>
      <c r="J35" s="193" t="s">
        <v>1343</v>
      </c>
      <c r="K35" s="193" t="s">
        <v>1345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3385</v>
      </c>
      <c r="C2" s="122"/>
      <c r="D2" s="122"/>
      <c r="E2" s="122"/>
      <c r="F2" s="122"/>
      <c r="G2" s="121"/>
      <c r="H2" s="608" t="s">
        <v>304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3816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1415</v>
      </c>
      <c r="C6" s="1" t="s">
        <v>3392</v>
      </c>
      <c r="D6" s="398" t="s">
        <v>1416</v>
      </c>
      <c r="E6" s="398" t="s">
        <v>222</v>
      </c>
      <c r="F6" s="1200" t="s">
        <v>1418</v>
      </c>
      <c r="G6" s="1197" t="s">
        <v>311</v>
      </c>
      <c r="H6" s="1200" t="s">
        <v>222</v>
      </c>
      <c r="I6" s="370" t="s">
        <v>3817</v>
      </c>
    </row>
    <row r="7" spans="2:9" ht="18.75" hidden="1" customHeight="1" x14ac:dyDescent="0.2">
      <c r="B7" s="4" t="s">
        <v>310</v>
      </c>
      <c r="C7" s="4" t="s">
        <v>311</v>
      </c>
      <c r="D7" s="398"/>
      <c r="E7" s="4" t="s">
        <v>189</v>
      </c>
      <c r="F7" s="1201"/>
      <c r="G7" s="1198"/>
      <c r="H7" s="1201"/>
      <c r="I7" s="4" t="s">
        <v>170</v>
      </c>
    </row>
    <row r="8" spans="2:9" ht="18.75" hidden="1" customHeight="1" x14ac:dyDescent="0.2">
      <c r="B8" s="369" t="s">
        <v>3818</v>
      </c>
      <c r="C8" s="6" t="s">
        <v>3819</v>
      </c>
      <c r="D8" s="6">
        <v>44371</v>
      </c>
      <c r="E8" s="6">
        <f t="shared" ref="E8:E13" si="0">D8+14</f>
        <v>44385</v>
      </c>
      <c r="F8" s="369" t="s">
        <v>1682</v>
      </c>
      <c r="G8" s="6" t="s">
        <v>3820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3821</v>
      </c>
      <c r="C9" s="6" t="s">
        <v>3822</v>
      </c>
      <c r="D9" s="6">
        <v>44383</v>
      </c>
      <c r="E9" s="6">
        <f t="shared" si="0"/>
        <v>44397</v>
      </c>
      <c r="F9" s="369" t="s">
        <v>1251</v>
      </c>
      <c r="G9" s="6" t="s">
        <v>3823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3824</v>
      </c>
      <c r="C10" s="6" t="s">
        <v>3825</v>
      </c>
      <c r="D10" s="6">
        <v>44391</v>
      </c>
      <c r="E10" s="6">
        <f t="shared" si="0"/>
        <v>44405</v>
      </c>
      <c r="F10" s="369" t="s">
        <v>3826</v>
      </c>
      <c r="G10" s="6" t="s">
        <v>3827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3828</v>
      </c>
      <c r="C11" s="6" t="s">
        <v>3829</v>
      </c>
      <c r="D11" s="6">
        <v>44397</v>
      </c>
      <c r="E11" s="6">
        <f t="shared" si="0"/>
        <v>44411</v>
      </c>
      <c r="F11" s="369" t="s">
        <v>1682</v>
      </c>
      <c r="G11" s="6" t="s">
        <v>3830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3831</v>
      </c>
      <c r="C12" s="6" t="s">
        <v>3832</v>
      </c>
      <c r="D12" s="6">
        <v>44407</v>
      </c>
      <c r="E12" s="6">
        <f t="shared" si="0"/>
        <v>44421</v>
      </c>
      <c r="F12" s="369" t="s">
        <v>1251</v>
      </c>
      <c r="G12" s="6" t="s">
        <v>3833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3025</v>
      </c>
      <c r="C13" s="6" t="s">
        <v>3834</v>
      </c>
      <c r="D13" s="6">
        <v>44412</v>
      </c>
      <c r="E13" s="6">
        <f t="shared" si="0"/>
        <v>44426</v>
      </c>
      <c r="F13" s="369" t="s">
        <v>3826</v>
      </c>
      <c r="G13" s="6" t="s">
        <v>3835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1304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1415</v>
      </c>
      <c r="C17" s="1" t="s">
        <v>3392</v>
      </c>
      <c r="D17" s="398" t="s">
        <v>1416</v>
      </c>
      <c r="E17" s="119" t="s">
        <v>3836</v>
      </c>
      <c r="F17" s="1200" t="s">
        <v>1418</v>
      </c>
      <c r="G17" s="1197" t="s">
        <v>311</v>
      </c>
      <c r="H17" s="1200" t="s">
        <v>1417</v>
      </c>
      <c r="I17" s="370" t="s">
        <v>3817</v>
      </c>
      <c r="J17" s="3"/>
      <c r="K17" s="3"/>
    </row>
    <row r="18" spans="2:11" ht="18.75" hidden="1" customHeight="1" x14ac:dyDescent="0.2">
      <c r="B18" s="4" t="s">
        <v>310</v>
      </c>
      <c r="C18" s="4" t="s">
        <v>311</v>
      </c>
      <c r="D18" s="398"/>
      <c r="E18" s="4" t="s">
        <v>3837</v>
      </c>
      <c r="F18" s="1201"/>
      <c r="G18" s="1198"/>
      <c r="H18" s="1201"/>
      <c r="I18" s="4" t="s">
        <v>170</v>
      </c>
      <c r="J18" s="3"/>
      <c r="K18" s="3"/>
    </row>
    <row r="19" spans="2:11" ht="18.75" hidden="1" customHeight="1" x14ac:dyDescent="0.2">
      <c r="B19" s="369" t="s">
        <v>3025</v>
      </c>
      <c r="C19" s="6" t="s">
        <v>3838</v>
      </c>
      <c r="D19" s="6">
        <v>44503</v>
      </c>
      <c r="E19" s="6">
        <f>D19+11</f>
        <v>44514</v>
      </c>
      <c r="F19" s="6" t="s">
        <v>1682</v>
      </c>
      <c r="G19" s="6" t="s">
        <v>3839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3840</v>
      </c>
      <c r="C20" s="6" t="s">
        <v>3841</v>
      </c>
      <c r="D20" s="6">
        <v>44506</v>
      </c>
      <c r="E20" s="6">
        <f>D20+11</f>
        <v>44517</v>
      </c>
      <c r="F20" s="6" t="s">
        <v>3842</v>
      </c>
      <c r="G20" s="6" t="s">
        <v>3843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3844</v>
      </c>
      <c r="C21" s="6" t="s">
        <v>3845</v>
      </c>
      <c r="D21" s="6">
        <v>44528</v>
      </c>
      <c r="E21" s="6">
        <f>D21+11</f>
        <v>44539</v>
      </c>
      <c r="F21" s="6" t="s">
        <v>1682</v>
      </c>
      <c r="G21" s="6" t="s">
        <v>3846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3847</v>
      </c>
      <c r="C22" s="6" t="s">
        <v>3848</v>
      </c>
      <c r="D22" s="6">
        <v>44534</v>
      </c>
      <c r="E22" s="6">
        <f>D22+11</f>
        <v>44545</v>
      </c>
      <c r="F22" s="6" t="s">
        <v>3849</v>
      </c>
      <c r="G22" s="6" t="s">
        <v>3850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1415</v>
      </c>
      <c r="C25" s="374" t="s">
        <v>3392</v>
      </c>
      <c r="D25" s="398" t="s">
        <v>1416</v>
      </c>
      <c r="E25" s="119" t="s">
        <v>3836</v>
      </c>
      <c r="F25" s="1200" t="s">
        <v>1418</v>
      </c>
      <c r="G25" s="1197" t="s">
        <v>311</v>
      </c>
      <c r="H25" s="1200" t="s">
        <v>1417</v>
      </c>
      <c r="I25" s="480"/>
      <c r="J25" s="480"/>
      <c r="K25" s="480"/>
    </row>
    <row r="26" spans="2:11" s="168" customFormat="1" ht="16.5" hidden="1" x14ac:dyDescent="0.2">
      <c r="B26" s="530" t="s">
        <v>310</v>
      </c>
      <c r="C26" s="530" t="s">
        <v>311</v>
      </c>
      <c r="D26" s="405"/>
      <c r="E26" s="530" t="s">
        <v>167</v>
      </c>
      <c r="F26" s="1201"/>
      <c r="G26" s="1198"/>
      <c r="H26" s="1201"/>
      <c r="I26" s="372"/>
      <c r="J26" s="372"/>
      <c r="K26" s="372"/>
    </row>
    <row r="27" spans="2:11" s="14" customFormat="1" ht="18.75" hidden="1" customHeight="1" x14ac:dyDescent="0.2">
      <c r="B27" s="127" t="s">
        <v>3851</v>
      </c>
      <c r="C27" s="126" t="s">
        <v>3852</v>
      </c>
      <c r="D27" s="415">
        <v>44610</v>
      </c>
      <c r="E27" s="6">
        <f>D27+11</f>
        <v>44621</v>
      </c>
      <c r="F27" s="6" t="s">
        <v>3853</v>
      </c>
      <c r="G27" s="6" t="s">
        <v>3854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3855</v>
      </c>
      <c r="C28" s="126" t="s">
        <v>3856</v>
      </c>
      <c r="D28" s="415">
        <v>44235</v>
      </c>
      <c r="E28" s="6">
        <f>D28+11</f>
        <v>44246</v>
      </c>
      <c r="F28" s="6" t="s">
        <v>669</v>
      </c>
      <c r="G28" s="6" t="s">
        <v>3857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1415</v>
      </c>
      <c r="C32" s="398" t="s">
        <v>3392</v>
      </c>
      <c r="D32" s="398" t="s">
        <v>1416</v>
      </c>
      <c r="E32" s="119" t="s">
        <v>1417</v>
      </c>
      <c r="F32" s="1200" t="s">
        <v>1418</v>
      </c>
      <c r="G32" s="1197" t="s">
        <v>311</v>
      </c>
      <c r="H32" s="1200" t="s">
        <v>1417</v>
      </c>
      <c r="I32" s="370" t="s">
        <v>3858</v>
      </c>
      <c r="J32" s="9"/>
      <c r="K32" s="575" t="s">
        <v>3396</v>
      </c>
    </row>
    <row r="33" spans="2:11" s="14" customFormat="1" ht="18.75" customHeight="1" x14ac:dyDescent="0.2">
      <c r="B33" s="4" t="s">
        <v>310</v>
      </c>
      <c r="C33" s="4" t="s">
        <v>311</v>
      </c>
      <c r="D33" s="398"/>
      <c r="E33" s="4" t="s">
        <v>3859</v>
      </c>
      <c r="F33" s="1201"/>
      <c r="G33" s="1198"/>
      <c r="H33" s="1201"/>
      <c r="I33" s="4"/>
      <c r="J33" s="9"/>
      <c r="K33" s="576"/>
    </row>
    <row r="34" spans="2:11" s="14" customFormat="1" ht="18.75" hidden="1" customHeight="1" x14ac:dyDescent="0.2">
      <c r="B34" s="136" t="s">
        <v>3410</v>
      </c>
      <c r="C34" s="137" t="s">
        <v>3433</v>
      </c>
      <c r="D34" s="6">
        <v>44607</v>
      </c>
      <c r="E34" s="6">
        <f>D34+9</f>
        <v>44616</v>
      </c>
      <c r="F34" s="6" t="s">
        <v>553</v>
      </c>
      <c r="G34" s="6" t="s">
        <v>3860</v>
      </c>
      <c r="H34" s="6">
        <v>44606</v>
      </c>
      <c r="I34" s="415" t="s">
        <v>344</v>
      </c>
      <c r="J34" s="9"/>
      <c r="K34" s="420"/>
    </row>
    <row r="35" spans="2:11" s="14" customFormat="1" ht="18.75" hidden="1" customHeight="1" x14ac:dyDescent="0.2">
      <c r="B35" s="136" t="s">
        <v>3412</v>
      </c>
      <c r="C35" s="137" t="s">
        <v>3434</v>
      </c>
      <c r="D35" s="6">
        <v>44611</v>
      </c>
      <c r="E35" s="6">
        <f>D35+9</f>
        <v>44620</v>
      </c>
      <c r="F35" s="6" t="s">
        <v>3861</v>
      </c>
      <c r="G35" s="6" t="s">
        <v>3862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3414</v>
      </c>
      <c r="C36" s="545" t="s">
        <v>3435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3416</v>
      </c>
      <c r="C37" s="545" t="s">
        <v>3436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3420</v>
      </c>
      <c r="C38" s="545" t="s">
        <v>3437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3418</v>
      </c>
      <c r="C39" s="545" t="s">
        <v>3438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3422</v>
      </c>
      <c r="C40" s="545" t="s">
        <v>3439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3424</v>
      </c>
      <c r="C41" s="545" t="s">
        <v>3440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3426</v>
      </c>
      <c r="C42" s="545" t="s">
        <v>3441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3428</v>
      </c>
      <c r="C43" s="545" t="s">
        <v>3442</v>
      </c>
      <c r="D43" s="6">
        <f>D42+7</f>
        <v>44672</v>
      </c>
      <c r="E43" s="6">
        <f t="shared" si="3"/>
        <v>44681</v>
      </c>
      <c r="F43" s="568" t="s">
        <v>3863</v>
      </c>
      <c r="G43" s="6" t="s">
        <v>3864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3403</v>
      </c>
      <c r="C44" s="545" t="s">
        <v>3443</v>
      </c>
      <c r="D44" s="6">
        <f>D43+7</f>
        <v>44679</v>
      </c>
      <c r="E44" s="6">
        <f t="shared" si="3"/>
        <v>44688</v>
      </c>
      <c r="F44" s="6" t="s">
        <v>623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3405</v>
      </c>
      <c r="C45" s="545" t="s">
        <v>3444</v>
      </c>
      <c r="D45" s="6">
        <f>D44+7</f>
        <v>44686</v>
      </c>
      <c r="E45" s="6">
        <f t="shared" si="3"/>
        <v>44695</v>
      </c>
      <c r="F45" s="6" t="s">
        <v>3865</v>
      </c>
      <c r="G45" s="6" t="s">
        <v>3866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3407</v>
      </c>
      <c r="C46" s="545" t="s">
        <v>3445</v>
      </c>
      <c r="D46" s="6">
        <v>44693</v>
      </c>
      <c r="E46" s="6">
        <f>D46+9</f>
        <v>44702</v>
      </c>
      <c r="F46" s="6" t="s">
        <v>1485</v>
      </c>
      <c r="G46" s="6" t="s">
        <v>3867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3410</v>
      </c>
      <c r="C47" s="545" t="s">
        <v>3446</v>
      </c>
      <c r="D47" s="6">
        <v>44700</v>
      </c>
      <c r="E47" s="6">
        <f>D47+9</f>
        <v>44709</v>
      </c>
      <c r="F47" s="6" t="s">
        <v>316</v>
      </c>
      <c r="G47" s="6" t="s">
        <v>3868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3412</v>
      </c>
      <c r="C48" s="545" t="s">
        <v>3447</v>
      </c>
      <c r="D48" s="6">
        <v>44707</v>
      </c>
      <c r="E48" s="6">
        <f>D48+9</f>
        <v>44716</v>
      </c>
      <c r="F48" s="6" t="s">
        <v>623</v>
      </c>
      <c r="G48" s="6" t="s">
        <v>623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3414</v>
      </c>
      <c r="C49" s="545" t="s">
        <v>3448</v>
      </c>
      <c r="D49" s="6">
        <v>44719</v>
      </c>
      <c r="E49" s="6">
        <f t="shared" ref="E49:E52" si="5">D49+9</f>
        <v>44728</v>
      </c>
      <c r="F49" s="6" t="s">
        <v>623</v>
      </c>
      <c r="G49" s="6" t="s">
        <v>623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3416</v>
      </c>
      <c r="C50" s="545" t="s">
        <v>3449</v>
      </c>
      <c r="D50" s="6">
        <v>44724</v>
      </c>
      <c r="E50" s="6">
        <f t="shared" si="5"/>
        <v>44733</v>
      </c>
      <c r="F50" s="6" t="s">
        <v>623</v>
      </c>
      <c r="G50" s="6" t="s">
        <v>623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3420</v>
      </c>
      <c r="C51" s="545" t="s">
        <v>3450</v>
      </c>
      <c r="D51" s="6">
        <v>44728</v>
      </c>
      <c r="E51" s="6">
        <f t="shared" si="5"/>
        <v>44737</v>
      </c>
      <c r="F51" s="6" t="s">
        <v>623</v>
      </c>
      <c r="G51" s="6" t="s">
        <v>623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3418</v>
      </c>
      <c r="C52" s="545" t="s">
        <v>3451</v>
      </c>
      <c r="D52" s="6">
        <v>44743</v>
      </c>
      <c r="E52" s="488">
        <f t="shared" si="5"/>
        <v>44752</v>
      </c>
      <c r="F52" s="6" t="s">
        <v>623</v>
      </c>
      <c r="G52" s="6" t="s">
        <v>623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3869</v>
      </c>
      <c r="C53" s="545" t="s">
        <v>3453</v>
      </c>
      <c r="D53" s="6">
        <v>44743</v>
      </c>
      <c r="E53" s="488">
        <f>D53+9</f>
        <v>44752</v>
      </c>
      <c r="F53" s="6" t="s">
        <v>623</v>
      </c>
      <c r="G53" s="6" t="s">
        <v>623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3424</v>
      </c>
      <c r="C54" s="545" t="s">
        <v>3454</v>
      </c>
      <c r="D54" s="6">
        <v>44753</v>
      </c>
      <c r="E54" s="6">
        <f t="shared" ref="E54:E56" si="7">D54+9</f>
        <v>44762</v>
      </c>
      <c r="F54" s="6" t="s">
        <v>623</v>
      </c>
      <c r="G54" s="6" t="s">
        <v>623</v>
      </c>
      <c r="H54" s="6">
        <f t="shared" ref="H54:H56" si="8">E54</f>
        <v>44762</v>
      </c>
      <c r="I54" s="6"/>
      <c r="J54" s="588" t="s">
        <v>3870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3426</v>
      </c>
      <c r="C55" s="545" t="s">
        <v>3455</v>
      </c>
      <c r="D55" s="6">
        <v>44756</v>
      </c>
      <c r="E55" s="488">
        <f t="shared" si="7"/>
        <v>44765</v>
      </c>
      <c r="F55" s="6" t="s">
        <v>623</v>
      </c>
      <c r="G55" s="6" t="s">
        <v>623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368</v>
      </c>
      <c r="C56" s="579" t="s">
        <v>3457</v>
      </c>
      <c r="D56" s="488">
        <v>44763</v>
      </c>
      <c r="E56" s="488">
        <f t="shared" si="7"/>
        <v>44772</v>
      </c>
      <c r="F56" s="488" t="s">
        <v>623</v>
      </c>
      <c r="G56" s="488" t="s">
        <v>623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3458</v>
      </c>
      <c r="C57" s="137" t="s">
        <v>3459</v>
      </c>
      <c r="D57" s="6">
        <v>44770</v>
      </c>
      <c r="E57" s="6">
        <f t="shared" ref="E57" si="10">D57+9</f>
        <v>44779</v>
      </c>
      <c r="F57" s="6" t="s">
        <v>623</v>
      </c>
      <c r="G57" s="6" t="s">
        <v>623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3403</v>
      </c>
      <c r="C58" s="137" t="s">
        <v>3460</v>
      </c>
      <c r="D58" s="6">
        <v>44777</v>
      </c>
      <c r="E58" s="6">
        <f t="shared" ref="E58" si="13">D58+9</f>
        <v>44786</v>
      </c>
      <c r="F58" s="6" t="s">
        <v>623</v>
      </c>
      <c r="G58" s="6" t="s">
        <v>623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3405</v>
      </c>
      <c r="C59" s="137" t="s">
        <v>3461</v>
      </c>
      <c r="D59" s="6">
        <v>44784</v>
      </c>
      <c r="E59" s="6">
        <f t="shared" ref="E59" si="15">D59+9</f>
        <v>44793</v>
      </c>
      <c r="F59" s="6" t="s">
        <v>623</v>
      </c>
      <c r="G59" s="6" t="s">
        <v>623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3462</v>
      </c>
      <c r="C60" s="137" t="s">
        <v>3463</v>
      </c>
      <c r="D60" s="6">
        <v>44791</v>
      </c>
      <c r="E60" s="6">
        <f t="shared" ref="E60" si="17">D60+9</f>
        <v>44800</v>
      </c>
      <c r="F60" s="6" t="s">
        <v>623</v>
      </c>
      <c r="G60" s="6" t="s">
        <v>623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3410</v>
      </c>
      <c r="C61" s="137" t="s">
        <v>3464</v>
      </c>
      <c r="D61" s="6">
        <v>44798</v>
      </c>
      <c r="E61" s="6">
        <f t="shared" ref="E61" si="19">D61+9</f>
        <v>44807</v>
      </c>
      <c r="F61" s="6" t="s">
        <v>623</v>
      </c>
      <c r="G61" s="6" t="s">
        <v>623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1415</v>
      </c>
      <c r="C65" s="398" t="s">
        <v>3392</v>
      </c>
      <c r="D65" s="398" t="s">
        <v>1416</v>
      </c>
      <c r="E65" s="119" t="s">
        <v>3836</v>
      </c>
      <c r="F65" s="1200" t="s">
        <v>1418</v>
      </c>
      <c r="G65" s="1197" t="s">
        <v>311</v>
      </c>
      <c r="H65" s="1200" t="s">
        <v>1417</v>
      </c>
      <c r="I65" s="370"/>
      <c r="J65" s="9"/>
      <c r="K65" s="9"/>
    </row>
    <row r="66" spans="2:11" s="14" customFormat="1" ht="18.75" customHeight="1" x14ac:dyDescent="0.2">
      <c r="B66" s="4" t="s">
        <v>310</v>
      </c>
      <c r="C66" s="4" t="s">
        <v>311</v>
      </c>
      <c r="D66" s="398"/>
      <c r="E66" s="4" t="s">
        <v>167</v>
      </c>
      <c r="F66" s="1201"/>
      <c r="G66" s="1198"/>
      <c r="H66" s="1201"/>
      <c r="I66" s="4"/>
      <c r="J66" s="9"/>
      <c r="K66" s="9"/>
    </row>
    <row r="67" spans="2:11" s="14" customFormat="1" ht="18.75" customHeight="1" x14ac:dyDescent="0.2">
      <c r="B67" s="547" t="s">
        <v>3871</v>
      </c>
      <c r="C67" s="548" t="s">
        <v>3872</v>
      </c>
      <c r="D67" s="548">
        <v>44623</v>
      </c>
      <c r="E67" s="6">
        <f>D67+11</f>
        <v>44634</v>
      </c>
      <c r="F67" s="6" t="s">
        <v>623</v>
      </c>
      <c r="G67" s="6" t="s">
        <v>623</v>
      </c>
      <c r="H67" s="6"/>
      <c r="I67" s="415"/>
      <c r="J67" s="9"/>
      <c r="K67" s="9"/>
    </row>
    <row r="68" spans="2:11" s="14" customFormat="1" ht="18.75" customHeight="1" x14ac:dyDescent="0.2">
      <c r="B68" s="547" t="s">
        <v>3818</v>
      </c>
      <c r="C68" s="548" t="s">
        <v>3873</v>
      </c>
      <c r="D68" s="548">
        <v>44635</v>
      </c>
      <c r="E68" s="6">
        <f t="shared" ref="E68:E71" si="21">D68+11</f>
        <v>44646</v>
      </c>
      <c r="F68" s="6" t="s">
        <v>623</v>
      </c>
      <c r="G68" s="6" t="s">
        <v>623</v>
      </c>
      <c r="H68" s="6"/>
      <c r="I68" s="6"/>
      <c r="J68" s="9"/>
      <c r="K68" s="9"/>
    </row>
    <row r="69" spans="2:11" s="14" customFormat="1" ht="18.75" customHeight="1" x14ac:dyDescent="0.2">
      <c r="B69" s="547" t="s">
        <v>3874</v>
      </c>
      <c r="C69" s="548" t="s">
        <v>3875</v>
      </c>
      <c r="D69" s="548">
        <v>44640</v>
      </c>
      <c r="E69" s="6">
        <f t="shared" si="21"/>
        <v>44651</v>
      </c>
      <c r="F69" s="6" t="s">
        <v>623</v>
      </c>
      <c r="G69" s="6" t="s">
        <v>623</v>
      </c>
      <c r="H69" s="6"/>
      <c r="I69" s="6"/>
      <c r="J69" s="9"/>
      <c r="K69" s="9"/>
    </row>
    <row r="70" spans="2:11" s="14" customFormat="1" ht="18.75" customHeight="1" x14ac:dyDescent="0.2">
      <c r="B70" s="547" t="s">
        <v>3824</v>
      </c>
      <c r="C70" s="548" t="s">
        <v>3876</v>
      </c>
      <c r="D70" s="548">
        <v>44644</v>
      </c>
      <c r="E70" s="6">
        <f t="shared" si="21"/>
        <v>44655</v>
      </c>
      <c r="F70" s="6" t="s">
        <v>623</v>
      </c>
      <c r="G70" s="6" t="s">
        <v>623</v>
      </c>
      <c r="H70" s="6"/>
      <c r="I70" s="6"/>
      <c r="J70" s="9"/>
      <c r="K70" s="9"/>
    </row>
    <row r="71" spans="2:11" s="14" customFormat="1" ht="18.75" customHeight="1" x14ac:dyDescent="0.2">
      <c r="B71" s="547" t="s">
        <v>3828</v>
      </c>
      <c r="C71" s="548" t="s">
        <v>3877</v>
      </c>
      <c r="D71" s="548">
        <v>44650</v>
      </c>
      <c r="E71" s="6">
        <f t="shared" si="21"/>
        <v>44661</v>
      </c>
      <c r="F71" s="6" t="s">
        <v>623</v>
      </c>
      <c r="G71" s="6" t="s">
        <v>623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447</v>
      </c>
      <c r="C74" s="11"/>
      <c r="D74" s="11"/>
      <c r="E74" s="15"/>
      <c r="F74" s="2" t="s">
        <v>1324</v>
      </c>
      <c r="G74" s="2"/>
      <c r="H74" s="11"/>
      <c r="I74" s="2" t="s">
        <v>449</v>
      </c>
      <c r="J74" s="2"/>
      <c r="K74" s="2"/>
    </row>
    <row r="75" spans="2:11" s="12" customFormat="1" ht="18.75" customHeight="1" x14ac:dyDescent="0.2">
      <c r="B75" s="197" t="s">
        <v>450</v>
      </c>
      <c r="C75" s="193"/>
      <c r="D75" s="198" t="s">
        <v>451</v>
      </c>
      <c r="E75" s="15"/>
      <c r="F75" s="11" t="s">
        <v>452</v>
      </c>
      <c r="G75" s="11"/>
      <c r="H75" s="198" t="s">
        <v>453</v>
      </c>
      <c r="I75" s="197" t="s">
        <v>454</v>
      </c>
      <c r="J75" s="193"/>
      <c r="K75" s="198" t="s">
        <v>455</v>
      </c>
    </row>
    <row r="76" spans="2:11" s="12" customFormat="1" ht="18.75" customHeight="1" x14ac:dyDescent="0.2">
      <c r="B76" s="417" t="s">
        <v>456</v>
      </c>
      <c r="C76" s="202"/>
      <c r="D76" s="573" t="s">
        <v>457</v>
      </c>
      <c r="E76" s="197"/>
      <c r="F76" s="711" t="s">
        <v>458</v>
      </c>
      <c r="G76" s="711" t="s">
        <v>459</v>
      </c>
      <c r="H76" s="252" t="s">
        <v>460</v>
      </c>
      <c r="I76" s="201" t="s">
        <v>461</v>
      </c>
      <c r="J76" s="202" t="s">
        <v>1325</v>
      </c>
      <c r="K76" s="203" t="s">
        <v>462</v>
      </c>
    </row>
    <row r="77" spans="2:11" s="14" customFormat="1" ht="18.75" customHeight="1" x14ac:dyDescent="0.2">
      <c r="B77" s="417" t="s">
        <v>463</v>
      </c>
      <c r="C77" s="202"/>
      <c r="D77" s="573" t="s">
        <v>464</v>
      </c>
      <c r="E77" s="197"/>
      <c r="F77" s="711" t="s">
        <v>465</v>
      </c>
      <c r="G77" s="711" t="s">
        <v>466</v>
      </c>
      <c r="H77" s="252" t="s">
        <v>467</v>
      </c>
      <c r="I77" s="201" t="s">
        <v>468</v>
      </c>
      <c r="J77" s="202" t="s">
        <v>1326</v>
      </c>
      <c r="K77" s="203" t="s">
        <v>469</v>
      </c>
    </row>
    <row r="78" spans="2:11" s="14" customFormat="1" ht="18.75" customHeight="1" x14ac:dyDescent="0.2">
      <c r="B78" s="201" t="s">
        <v>2516</v>
      </c>
      <c r="C78" s="202"/>
      <c r="D78" s="203" t="s">
        <v>471</v>
      </c>
      <c r="E78" s="197"/>
      <c r="F78" s="711" t="s">
        <v>472</v>
      </c>
      <c r="G78" s="711" t="s">
        <v>473</v>
      </c>
      <c r="H78" s="252" t="s">
        <v>474</v>
      </c>
      <c r="I78" s="201" t="s">
        <v>1329</v>
      </c>
      <c r="J78" s="202" t="s">
        <v>1330</v>
      </c>
      <c r="K78" s="203" t="s">
        <v>1331</v>
      </c>
    </row>
    <row r="79" spans="2:11" s="14" customFormat="1" ht="18.75" customHeight="1" x14ac:dyDescent="0.2">
      <c r="B79" s="201" t="s">
        <v>477</v>
      </c>
      <c r="C79" s="202"/>
      <c r="D79" s="203" t="s">
        <v>478</v>
      </c>
      <c r="E79" s="197"/>
      <c r="F79" s="711" t="s">
        <v>479</v>
      </c>
      <c r="G79" s="711" t="s">
        <v>480</v>
      </c>
      <c r="H79" s="252" t="s">
        <v>481</v>
      </c>
      <c r="I79" s="201" t="s">
        <v>482</v>
      </c>
      <c r="J79" s="202" t="s">
        <v>1332</v>
      </c>
      <c r="K79" s="203" t="s">
        <v>483</v>
      </c>
    </row>
    <row r="80" spans="2:11" s="14" customFormat="1" ht="18.75" customHeight="1" x14ac:dyDescent="0.2">
      <c r="B80" s="417" t="s">
        <v>484</v>
      </c>
      <c r="C80" s="202"/>
      <c r="D80" s="573" t="s">
        <v>485</v>
      </c>
      <c r="E80" s="197"/>
      <c r="F80" s="711" t="s">
        <v>2517</v>
      </c>
      <c r="G80" s="711" t="s">
        <v>487</v>
      </c>
      <c r="H80" s="252" t="s">
        <v>2518</v>
      </c>
      <c r="I80" s="201" t="s">
        <v>489</v>
      </c>
      <c r="J80" s="202" t="s">
        <v>1333</v>
      </c>
      <c r="K80" s="203" t="s">
        <v>490</v>
      </c>
    </row>
    <row r="81" spans="2:11" s="14" customFormat="1" ht="18.75" customHeight="1" x14ac:dyDescent="0.2">
      <c r="B81" s="417" t="s">
        <v>1334</v>
      </c>
      <c r="C81" s="202"/>
      <c r="D81" s="573" t="s">
        <v>1335</v>
      </c>
      <c r="E81" s="197"/>
      <c r="F81" s="711" t="s">
        <v>2519</v>
      </c>
      <c r="G81" s="711" t="s">
        <v>494</v>
      </c>
      <c r="H81" s="252" t="s">
        <v>2520</v>
      </c>
      <c r="I81" s="201" t="s">
        <v>1336</v>
      </c>
      <c r="J81" s="202" t="s">
        <v>1337</v>
      </c>
      <c r="K81" s="203" t="s">
        <v>1338</v>
      </c>
    </row>
    <row r="82" spans="2:11" s="14" customFormat="1" ht="18.75" customHeight="1" x14ac:dyDescent="0.2">
      <c r="B82" s="417" t="s">
        <v>1339</v>
      </c>
      <c r="C82" s="202"/>
      <c r="D82" s="573" t="s">
        <v>1340</v>
      </c>
      <c r="E82" s="197"/>
      <c r="F82" s="508"/>
      <c r="G82"/>
      <c r="H82"/>
    </row>
    <row r="83" spans="2:11" s="14" customFormat="1" ht="18.75" customHeight="1" x14ac:dyDescent="0.2">
      <c r="B83" s="417" t="s">
        <v>498</v>
      </c>
      <c r="C83" s="202"/>
      <c r="D83" s="573" t="s">
        <v>499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1341</v>
      </c>
      <c r="C85" s="11" t="s">
        <v>1342</v>
      </c>
      <c r="D85" s="13"/>
      <c r="F85" s="11" t="s">
        <v>1343</v>
      </c>
      <c r="G85" s="16" t="s">
        <v>1344</v>
      </c>
      <c r="H85" s="14"/>
      <c r="I85" s="11" t="s">
        <v>1343</v>
      </c>
      <c r="J85" s="11" t="s">
        <v>1345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1187</v>
      </c>
    </row>
    <row r="3" spans="2:8" ht="18" customHeight="1" x14ac:dyDescent="0.2">
      <c r="B3" s="165"/>
    </row>
    <row r="4" spans="2:8" ht="18" customHeight="1" x14ac:dyDescent="0.2">
      <c r="C4" s="313" t="s">
        <v>3878</v>
      </c>
      <c r="H4" s="147"/>
    </row>
    <row r="6" spans="2:8" s="145" customFormat="1" ht="18" customHeight="1" x14ac:dyDescent="0.2">
      <c r="B6" s="170"/>
      <c r="C6" s="158"/>
      <c r="D6" s="208" t="s">
        <v>1416</v>
      </c>
      <c r="E6" s="332" t="s">
        <v>222</v>
      </c>
      <c r="F6" s="163" t="s">
        <v>175</v>
      </c>
      <c r="G6" s="332" t="s">
        <v>293</v>
      </c>
      <c r="H6" s="174"/>
    </row>
    <row r="7" spans="2:8" s="145" customFormat="1" ht="18" customHeight="1" x14ac:dyDescent="0.2">
      <c r="B7" s="158"/>
      <c r="C7" s="169" t="s">
        <v>1189</v>
      </c>
      <c r="D7" s="209"/>
      <c r="E7" s="332" t="s">
        <v>249</v>
      </c>
      <c r="F7" s="332" t="s">
        <v>164</v>
      </c>
      <c r="G7" s="332" t="s">
        <v>206</v>
      </c>
      <c r="H7" s="174"/>
    </row>
    <row r="8" spans="2:8" s="145" customFormat="1" ht="18" customHeight="1" x14ac:dyDescent="0.2">
      <c r="B8" s="152" t="s">
        <v>310</v>
      </c>
      <c r="C8" s="152" t="s">
        <v>311</v>
      </c>
      <c r="D8" s="152" t="s">
        <v>1195</v>
      </c>
      <c r="E8" s="152" t="s">
        <v>1195</v>
      </c>
      <c r="F8" s="152" t="s">
        <v>1195</v>
      </c>
      <c r="G8" s="152" t="s">
        <v>1195</v>
      </c>
      <c r="H8" s="174"/>
    </row>
    <row r="9" spans="2:8" s="145" customFormat="1" ht="18" customHeight="1" x14ac:dyDescent="0.2">
      <c r="B9" s="172" t="s">
        <v>3879</v>
      </c>
      <c r="C9" s="175" t="s">
        <v>3880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3287</v>
      </c>
      <c r="C10" s="175" t="s">
        <v>3881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3613</v>
      </c>
      <c r="C11" s="175" t="s">
        <v>3882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3559</v>
      </c>
      <c r="C12" s="175" t="s">
        <v>3883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2921</v>
      </c>
      <c r="C13" s="173" t="s">
        <v>3884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3885</v>
      </c>
      <c r="C14" s="173" t="s">
        <v>3886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368</v>
      </c>
      <c r="C15" s="173" t="s">
        <v>3887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3275</v>
      </c>
      <c r="C16" s="173" t="s">
        <v>3888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2972</v>
      </c>
      <c r="C17" s="173" t="s">
        <v>3889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3334</v>
      </c>
      <c r="C18" s="175" t="s">
        <v>3890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3879</v>
      </c>
      <c r="C19" s="175" t="s">
        <v>3891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3287</v>
      </c>
      <c r="C20" s="175" t="s">
        <v>3892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3613</v>
      </c>
      <c r="C21" s="175" t="s">
        <v>3893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1312</v>
      </c>
      <c r="I21" s="174"/>
      <c r="J21" s="174"/>
    </row>
    <row r="22" spans="2:12" s="145" customFormat="1" ht="18" customHeight="1" x14ac:dyDescent="0.2">
      <c r="B22" s="157" t="s">
        <v>1304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447</v>
      </c>
      <c r="C24" s="193"/>
      <c r="D24" s="193"/>
      <c r="E24" s="194"/>
      <c r="F24" s="195" t="s">
        <v>1324</v>
      </c>
      <c r="G24" s="195"/>
      <c r="H24" s="193"/>
      <c r="I24" s="193"/>
      <c r="J24" s="195" t="s">
        <v>449</v>
      </c>
      <c r="K24" s="195"/>
      <c r="L24" s="195"/>
    </row>
    <row r="25" spans="2:12" s="159" customFormat="1" ht="18" customHeight="1" x14ac:dyDescent="0.2">
      <c r="B25" s="197" t="s">
        <v>450</v>
      </c>
      <c r="C25" s="193"/>
      <c r="D25" s="198" t="s">
        <v>451</v>
      </c>
      <c r="E25" s="199"/>
      <c r="F25" s="197" t="s">
        <v>452</v>
      </c>
      <c r="G25" s="193"/>
      <c r="H25" s="198" t="s">
        <v>453</v>
      </c>
      <c r="I25" s="193"/>
      <c r="J25" s="197" t="s">
        <v>454</v>
      </c>
      <c r="K25" s="193"/>
      <c r="L25" s="198" t="s">
        <v>455</v>
      </c>
    </row>
    <row r="26" spans="2:12" s="159" customFormat="1" ht="18" customHeight="1" x14ac:dyDescent="0.2">
      <c r="B26" s="201" t="s">
        <v>3746</v>
      </c>
      <c r="C26" s="202" t="s">
        <v>3747</v>
      </c>
      <c r="D26" s="203" t="s">
        <v>3748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461</v>
      </c>
      <c r="K26" s="202" t="s">
        <v>1325</v>
      </c>
      <c r="L26" s="203" t="s">
        <v>462</v>
      </c>
    </row>
    <row r="27" spans="2:12" s="159" customFormat="1" ht="18" customHeight="1" x14ac:dyDescent="0.2">
      <c r="B27" s="201" t="s">
        <v>3749</v>
      </c>
      <c r="C27" s="202" t="s">
        <v>3750</v>
      </c>
      <c r="D27" s="203" t="s">
        <v>3751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468</v>
      </c>
      <c r="K27" s="202" t="s">
        <v>1326</v>
      </c>
      <c r="L27" s="203" t="s">
        <v>469</v>
      </c>
    </row>
    <row r="28" spans="2:12" s="159" customFormat="1" ht="18" customHeight="1" x14ac:dyDescent="0.2">
      <c r="B28" s="201" t="s">
        <v>1327</v>
      </c>
      <c r="C28" s="202" t="s">
        <v>3752</v>
      </c>
      <c r="D28" s="203" t="s">
        <v>1328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1329</v>
      </c>
      <c r="K28" s="202" t="s">
        <v>1330</v>
      </c>
      <c r="L28" s="203" t="s">
        <v>1331</v>
      </c>
    </row>
    <row r="29" spans="2:12" s="159" customFormat="1" ht="18" customHeight="1" x14ac:dyDescent="0.2">
      <c r="B29" s="201" t="s">
        <v>3753</v>
      </c>
      <c r="C29" s="202" t="s">
        <v>3754</v>
      </c>
      <c r="D29" s="203" t="s">
        <v>3755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482</v>
      </c>
      <c r="K29" s="202" t="s">
        <v>1332</v>
      </c>
      <c r="L29" s="203" t="s">
        <v>483</v>
      </c>
    </row>
    <row r="30" spans="2:12" s="159" customFormat="1" ht="18" customHeight="1" x14ac:dyDescent="0.2">
      <c r="B30" s="201" t="s">
        <v>477</v>
      </c>
      <c r="C30" s="202" t="s">
        <v>3756</v>
      </c>
      <c r="D30" s="203" t="s">
        <v>478</v>
      </c>
      <c r="E30" s="197"/>
      <c r="F30" s="201"/>
      <c r="G30" s="202"/>
      <c r="H30" s="203"/>
      <c r="I30" s="193"/>
      <c r="J30" s="201" t="s">
        <v>489</v>
      </c>
      <c r="K30" s="202" t="s">
        <v>1333</v>
      </c>
      <c r="L30" s="203" t="s">
        <v>490</v>
      </c>
    </row>
    <row r="31" spans="2:12" s="159" customFormat="1" ht="18" customHeight="1" x14ac:dyDescent="0.2">
      <c r="B31" s="201" t="s">
        <v>3757</v>
      </c>
      <c r="C31" s="202" t="s">
        <v>3758</v>
      </c>
      <c r="D31" s="203" t="s">
        <v>3759</v>
      </c>
      <c r="E31" s="197"/>
      <c r="F31" s="201"/>
      <c r="G31" s="202"/>
      <c r="H31" s="203"/>
      <c r="I31" s="193"/>
      <c r="J31" s="201" t="s">
        <v>1336</v>
      </c>
      <c r="K31" s="202" t="s">
        <v>1337</v>
      </c>
      <c r="L31" s="203" t="s">
        <v>1338</v>
      </c>
    </row>
    <row r="32" spans="2:12" s="159" customFormat="1" ht="18" customHeight="1" x14ac:dyDescent="0.2">
      <c r="B32" s="201" t="s">
        <v>3760</v>
      </c>
      <c r="C32" s="202" t="s">
        <v>3761</v>
      </c>
      <c r="D32" s="203" t="s">
        <v>3762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3763</v>
      </c>
      <c r="C33" s="202" t="s">
        <v>3764</v>
      </c>
      <c r="D33" s="203" t="s">
        <v>3765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1341</v>
      </c>
      <c r="C35" s="193" t="s">
        <v>1342</v>
      </c>
      <c r="D35" s="205"/>
      <c r="E35" s="193"/>
      <c r="F35" s="193" t="s">
        <v>1343</v>
      </c>
      <c r="G35" s="206" t="s">
        <v>1344</v>
      </c>
      <c r="H35" s="196"/>
      <c r="I35" s="193"/>
      <c r="J35" s="193" t="s">
        <v>1343</v>
      </c>
      <c r="K35" s="193" t="s">
        <v>1345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1187</v>
      </c>
    </row>
    <row r="3" spans="1:14" ht="17.25" customHeight="1" x14ac:dyDescent="0.2">
      <c r="B3" s="165"/>
    </row>
    <row r="4" spans="1:14" ht="17.25" customHeight="1" x14ac:dyDescent="0.2">
      <c r="C4" s="313" t="s">
        <v>3894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2249</v>
      </c>
      <c r="D6" s="208" t="s">
        <v>1416</v>
      </c>
      <c r="E6" s="311" t="s">
        <v>3895</v>
      </c>
      <c r="F6" s="163" t="s">
        <v>2749</v>
      </c>
      <c r="G6" s="163" t="s">
        <v>254</v>
      </c>
      <c r="H6" s="332" t="s">
        <v>3261</v>
      </c>
      <c r="I6" s="146"/>
      <c r="J6" s="339" t="s">
        <v>3896</v>
      </c>
      <c r="K6" s="146"/>
      <c r="L6" s="146"/>
      <c r="M6" s="146"/>
      <c r="N6" s="146"/>
    </row>
    <row r="7" spans="1:14" ht="17.25" customHeight="1" x14ac:dyDescent="0.2">
      <c r="A7" s="218"/>
      <c r="B7" s="152" t="s">
        <v>310</v>
      </c>
      <c r="C7" s="152" t="s">
        <v>311</v>
      </c>
      <c r="D7" s="209"/>
      <c r="E7" s="161" t="s">
        <v>249</v>
      </c>
      <c r="F7" s="332" t="s">
        <v>154</v>
      </c>
      <c r="G7" s="332" t="s">
        <v>206</v>
      </c>
      <c r="H7" s="332" t="s">
        <v>236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368</v>
      </c>
      <c r="C8" s="173" t="s">
        <v>3897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368</v>
      </c>
      <c r="C9" s="358" t="s">
        <v>3898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368</v>
      </c>
      <c r="C10" s="358" t="s">
        <v>3899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368</v>
      </c>
      <c r="C11" s="358" t="s">
        <v>3900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3180</v>
      </c>
      <c r="C12" s="358" t="s">
        <v>3901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3902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3174</v>
      </c>
      <c r="C13" s="358" t="s">
        <v>3903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3184</v>
      </c>
      <c r="C14" s="358" t="s">
        <v>3904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368</v>
      </c>
      <c r="C15" s="358" t="s">
        <v>3905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3066</v>
      </c>
      <c r="C16" s="358" t="s">
        <v>3906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9" t="s">
        <v>3907</v>
      </c>
      <c r="C18" s="1199"/>
      <c r="D18" s="1199"/>
      <c r="E18" s="1199"/>
      <c r="F18" s="1199"/>
      <c r="G18" s="1199"/>
      <c r="H18" s="1199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1304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447</v>
      </c>
      <c r="C22" s="193"/>
      <c r="D22" s="193"/>
      <c r="E22" s="194"/>
      <c r="F22" s="195" t="s">
        <v>1324</v>
      </c>
      <c r="G22" s="195"/>
      <c r="H22" s="193"/>
      <c r="I22" s="193"/>
      <c r="J22" s="195" t="s">
        <v>449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450</v>
      </c>
      <c r="C23" s="193"/>
      <c r="D23" s="198" t="s">
        <v>451</v>
      </c>
      <c r="E23" s="199"/>
      <c r="F23" s="197" t="s">
        <v>452</v>
      </c>
      <c r="G23" s="193"/>
      <c r="H23" s="198" t="s">
        <v>453</v>
      </c>
      <c r="I23" s="193"/>
      <c r="J23" s="197" t="s">
        <v>454</v>
      </c>
      <c r="K23" s="193"/>
      <c r="L23" s="198" t="s">
        <v>455</v>
      </c>
      <c r="M23" s="193"/>
      <c r="N23" s="196"/>
    </row>
    <row r="24" spans="1:14" s="159" customFormat="1" ht="17.25" customHeight="1" x14ac:dyDescent="0.2">
      <c r="A24" s="213"/>
      <c r="B24" s="201" t="s">
        <v>3746</v>
      </c>
      <c r="C24" s="202" t="s">
        <v>3747</v>
      </c>
      <c r="D24" s="203" t="s">
        <v>3748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461</v>
      </c>
      <c r="K24" s="202" t="s">
        <v>1325</v>
      </c>
      <c r="L24" s="203" t="s">
        <v>462</v>
      </c>
      <c r="M24" s="193"/>
      <c r="N24" s="196"/>
    </row>
    <row r="25" spans="1:14" s="159" customFormat="1" ht="17.25" customHeight="1" x14ac:dyDescent="0.2">
      <c r="A25" s="212"/>
      <c r="B25" s="201" t="s">
        <v>3749</v>
      </c>
      <c r="C25" s="202" t="s">
        <v>3750</v>
      </c>
      <c r="D25" s="203" t="s">
        <v>3751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468</v>
      </c>
      <c r="K25" s="202" t="s">
        <v>1326</v>
      </c>
      <c r="L25" s="203" t="s">
        <v>469</v>
      </c>
      <c r="M25" s="193"/>
      <c r="N25" s="196"/>
    </row>
    <row r="26" spans="1:14" s="159" customFormat="1" ht="17.25" customHeight="1" x14ac:dyDescent="0.2">
      <c r="A26" s="212"/>
      <c r="B26" s="201" t="s">
        <v>1327</v>
      </c>
      <c r="C26" s="202" t="s">
        <v>3752</v>
      </c>
      <c r="D26" s="203" t="s">
        <v>1328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1329</v>
      </c>
      <c r="K26" s="202" t="s">
        <v>1330</v>
      </c>
      <c r="L26" s="203" t="s">
        <v>1331</v>
      </c>
      <c r="M26" s="193"/>
      <c r="N26" s="196"/>
    </row>
    <row r="27" spans="1:14" s="159" customFormat="1" ht="17.25" customHeight="1" x14ac:dyDescent="0.2">
      <c r="A27" s="212"/>
      <c r="B27" s="201" t="s">
        <v>3753</v>
      </c>
      <c r="C27" s="202" t="s">
        <v>3754</v>
      </c>
      <c r="D27" s="203" t="s">
        <v>3755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482</v>
      </c>
      <c r="K27" s="202" t="s">
        <v>1332</v>
      </c>
      <c r="L27" s="203" t="s">
        <v>483</v>
      </c>
      <c r="M27" s="193"/>
      <c r="N27" s="196"/>
    </row>
    <row r="28" spans="1:14" s="159" customFormat="1" ht="17.25" customHeight="1" x14ac:dyDescent="0.2">
      <c r="A28" s="212"/>
      <c r="B28" s="201" t="s">
        <v>477</v>
      </c>
      <c r="C28" s="202" t="s">
        <v>3756</v>
      </c>
      <c r="D28" s="203" t="s">
        <v>478</v>
      </c>
      <c r="E28" s="197"/>
      <c r="F28" s="201"/>
      <c r="G28" s="202"/>
      <c r="H28" s="203"/>
      <c r="I28" s="193"/>
      <c r="J28" s="201" t="s">
        <v>489</v>
      </c>
      <c r="K28" s="202" t="s">
        <v>1333</v>
      </c>
      <c r="L28" s="203" t="s">
        <v>490</v>
      </c>
      <c r="M28" s="193"/>
      <c r="N28" s="196"/>
    </row>
    <row r="29" spans="1:14" s="159" customFormat="1" ht="17.25" customHeight="1" x14ac:dyDescent="0.2">
      <c r="A29" s="212"/>
      <c r="B29" s="201" t="s">
        <v>3757</v>
      </c>
      <c r="C29" s="202" t="s">
        <v>3758</v>
      </c>
      <c r="D29" s="203" t="s">
        <v>3759</v>
      </c>
      <c r="E29" s="197"/>
      <c r="F29" s="201"/>
      <c r="G29" s="202"/>
      <c r="H29" s="203"/>
      <c r="I29" s="193"/>
      <c r="J29" s="201" t="s">
        <v>1336</v>
      </c>
      <c r="K29" s="202" t="s">
        <v>1337</v>
      </c>
      <c r="L29" s="203" t="s">
        <v>1338</v>
      </c>
      <c r="M29" s="193"/>
      <c r="N29" s="196"/>
    </row>
    <row r="30" spans="1:14" s="159" customFormat="1" ht="17.25" customHeight="1" x14ac:dyDescent="0.2">
      <c r="A30" s="212"/>
      <c r="B30" s="201" t="s">
        <v>3760</v>
      </c>
      <c r="C30" s="202" t="s">
        <v>3761</v>
      </c>
      <c r="D30" s="203" t="s">
        <v>3762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3763</v>
      </c>
      <c r="C31" s="202" t="s">
        <v>3764</v>
      </c>
      <c r="D31" s="203" t="s">
        <v>3765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1341</v>
      </c>
      <c r="C33" s="193" t="s">
        <v>1342</v>
      </c>
      <c r="D33" s="205"/>
      <c r="E33" s="193"/>
      <c r="F33" s="193" t="s">
        <v>1343</v>
      </c>
      <c r="G33" s="206" t="s">
        <v>1344</v>
      </c>
      <c r="H33" s="196"/>
      <c r="I33" s="193"/>
      <c r="J33" s="193" t="s">
        <v>1343</v>
      </c>
      <c r="K33" s="193" t="s">
        <v>1345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L248"/>
  <sheetViews>
    <sheetView showGridLines="0" zoomScale="115" zoomScaleNormal="115" zoomScaleSheetLayoutView="85" workbookViewId="0">
      <selection activeCell="E127" sqref="E127"/>
    </sheetView>
  </sheetViews>
  <sheetFormatPr defaultColWidth="9.140625" defaultRowHeight="18" customHeight="1" x14ac:dyDescent="0.2"/>
  <cols>
    <col min="1" max="1" width="23.140625" style="869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9"/>
      <c r="B1" s="758"/>
      <c r="C1" s="758"/>
      <c r="D1" s="758"/>
      <c r="E1" s="758"/>
    </row>
    <row r="2" spans="1:12" s="122" customFormat="1" ht="18" customHeight="1" thickBot="1" x14ac:dyDescent="0.25">
      <c r="A2" s="869"/>
      <c r="B2" s="1145" t="s">
        <v>116</v>
      </c>
      <c r="C2" s="1145"/>
      <c r="D2" s="1145"/>
      <c r="E2" s="1145"/>
      <c r="G2" s="966" t="s">
        <v>304</v>
      </c>
    </row>
    <row r="3" spans="1:12" s="122" customFormat="1" ht="18" customHeight="1" thickBot="1" x14ac:dyDescent="0.25">
      <c r="A3" s="869"/>
      <c r="B3" s="1"/>
      <c r="C3" s="758"/>
      <c r="D3" s="758"/>
      <c r="E3" s="758"/>
      <c r="G3" s="169"/>
    </row>
    <row r="4" spans="1:12" s="122" customFormat="1" ht="30" customHeight="1" thickBot="1" x14ac:dyDescent="0.25">
      <c r="A4" s="869"/>
      <c r="B4" s="1130" t="s">
        <v>118</v>
      </c>
      <c r="C4" s="1131"/>
      <c r="D4" s="1131"/>
      <c r="E4" s="1132"/>
      <c r="F4" s="760"/>
      <c r="G4" s="313"/>
      <c r="H4" s="313"/>
      <c r="I4" s="701"/>
      <c r="J4" s="762"/>
      <c r="K4" s="701"/>
    </row>
    <row r="5" spans="1:12" s="145" customFormat="1" ht="18" customHeight="1" x14ac:dyDescent="0.2">
      <c r="A5" s="869"/>
      <c r="B5" s="148"/>
      <c r="C5" s="148"/>
      <c r="D5" s="759"/>
      <c r="E5" s="759"/>
      <c r="F5" s="752"/>
      <c r="G5" s="399"/>
    </row>
    <row r="6" spans="1:12" s="145" customFormat="1" ht="18" customHeight="1" x14ac:dyDescent="0.2">
      <c r="A6" s="869"/>
      <c r="B6" s="619"/>
      <c r="C6" s="619"/>
      <c r="D6" s="619"/>
      <c r="E6" s="619"/>
      <c r="G6" s="771"/>
      <c r="H6" s="331"/>
      <c r="I6" s="331"/>
    </row>
    <row r="7" spans="1:12" s="147" customFormat="1" ht="31.5" hidden="1" customHeight="1" x14ac:dyDescent="0.2">
      <c r="A7" s="872"/>
      <c r="C7" s="619"/>
      <c r="D7" s="1137" t="s">
        <v>306</v>
      </c>
      <c r="E7" s="951" t="s">
        <v>168</v>
      </c>
      <c r="F7" s="619"/>
      <c r="G7" s="887" t="s">
        <v>500</v>
      </c>
      <c r="H7" s="757"/>
      <c r="I7" s="145"/>
      <c r="J7" s="145"/>
      <c r="K7" s="145"/>
      <c r="L7" s="145"/>
    </row>
    <row r="8" spans="1:12" s="147" customFormat="1" ht="18" hidden="1" customHeight="1" x14ac:dyDescent="0.2">
      <c r="A8" s="872"/>
      <c r="B8" s="949" t="s">
        <v>310</v>
      </c>
      <c r="C8" s="949" t="s">
        <v>311</v>
      </c>
      <c r="D8" s="1138"/>
      <c r="E8" s="953" t="s">
        <v>249</v>
      </c>
      <c r="F8" s="773"/>
      <c r="G8" s="1063" t="s">
        <v>312</v>
      </c>
      <c r="H8" s="1063" t="s">
        <v>313</v>
      </c>
      <c r="I8" s="145"/>
      <c r="J8" s="145"/>
      <c r="K8" s="145"/>
      <c r="L8" s="145"/>
    </row>
    <row r="9" spans="1:12" s="147" customFormat="1" ht="18.75" hidden="1" customHeight="1" x14ac:dyDescent="0.2">
      <c r="A9" s="873" t="s">
        <v>501</v>
      </c>
      <c r="B9" s="620" t="s">
        <v>502</v>
      </c>
      <c r="C9" s="763" t="s">
        <v>503</v>
      </c>
      <c r="D9" s="622">
        <v>45201</v>
      </c>
      <c r="E9" s="763">
        <f t="shared" ref="E9" si="0">D9+5</f>
        <v>45206</v>
      </c>
      <c r="F9" s="773"/>
      <c r="G9" s="868">
        <v>45196</v>
      </c>
      <c r="H9" s="757"/>
      <c r="I9" s="145"/>
      <c r="J9" s="145"/>
      <c r="K9" s="145"/>
      <c r="L9" s="145"/>
    </row>
    <row r="10" spans="1:12" s="147" customFormat="1" ht="18.75" hidden="1" customHeight="1" x14ac:dyDescent="0.2">
      <c r="A10" s="869" t="s">
        <v>504</v>
      </c>
      <c r="B10" s="764" t="s">
        <v>368</v>
      </c>
      <c r="C10" s="763" t="s">
        <v>505</v>
      </c>
      <c r="D10" s="623">
        <v>45202</v>
      </c>
      <c r="E10" s="765">
        <f t="shared" ref="E10" si="1">D10+5</f>
        <v>45207</v>
      </c>
      <c r="F10" s="773"/>
      <c r="G10" s="897">
        <f t="shared" ref="G10:G11" si="2">G9+7</f>
        <v>45203</v>
      </c>
      <c r="H10" s="757"/>
      <c r="I10" s="145"/>
      <c r="J10" s="145"/>
      <c r="K10" s="145"/>
      <c r="L10" s="145"/>
    </row>
    <row r="11" spans="1:12" s="147" customFormat="1" ht="18.75" hidden="1" customHeight="1" x14ac:dyDescent="0.2">
      <c r="A11" s="869"/>
      <c r="B11" s="620" t="s">
        <v>506</v>
      </c>
      <c r="C11" s="763" t="s">
        <v>507</v>
      </c>
      <c r="D11" s="622">
        <v>45210</v>
      </c>
      <c r="E11" s="763">
        <f t="shared" ref="E11" si="3">D11+5</f>
        <v>45215</v>
      </c>
      <c r="F11" s="773"/>
      <c r="G11" s="868">
        <f t="shared" si="2"/>
        <v>45210</v>
      </c>
      <c r="H11" s="757"/>
      <c r="I11" s="145"/>
      <c r="J11" s="145"/>
      <c r="K11" s="145"/>
      <c r="L11" s="145"/>
    </row>
    <row r="12" spans="1:12" s="147" customFormat="1" ht="18.75" hidden="1" customHeight="1" x14ac:dyDescent="0.2">
      <c r="A12" s="869" t="s">
        <v>508</v>
      </c>
      <c r="B12" s="620" t="s">
        <v>502</v>
      </c>
      <c r="C12" s="763" t="s">
        <v>509</v>
      </c>
      <c r="D12" s="622">
        <v>45218</v>
      </c>
      <c r="E12" s="763">
        <f t="shared" ref="E12:E19" si="4">D12+5</f>
        <v>45223</v>
      </c>
      <c r="F12" s="773"/>
      <c r="G12" s="868">
        <f t="shared" ref="G12:G20" si="5">G11+7</f>
        <v>45217</v>
      </c>
      <c r="H12" s="757"/>
      <c r="I12" s="145"/>
      <c r="J12" s="145"/>
      <c r="K12" s="145"/>
      <c r="L12" s="145"/>
    </row>
    <row r="13" spans="1:12" s="147" customFormat="1" ht="18.75" hidden="1" customHeight="1" x14ac:dyDescent="0.2">
      <c r="A13" s="869" t="s">
        <v>504</v>
      </c>
      <c r="B13" s="620" t="s">
        <v>510</v>
      </c>
      <c r="C13" s="763" t="s">
        <v>511</v>
      </c>
      <c r="D13" s="622">
        <v>45225</v>
      </c>
      <c r="E13" s="763">
        <f t="shared" si="4"/>
        <v>45230</v>
      </c>
      <c r="F13" s="773"/>
      <c r="G13" s="868">
        <f t="shared" si="5"/>
        <v>45224</v>
      </c>
      <c r="H13" s="757"/>
      <c r="I13" s="145"/>
      <c r="J13" s="145"/>
      <c r="K13" s="145"/>
      <c r="L13" s="145"/>
    </row>
    <row r="14" spans="1:12" s="147" customFormat="1" ht="18.75" hidden="1" customHeight="1" x14ac:dyDescent="0.2">
      <c r="A14" s="869"/>
      <c r="B14" s="620" t="s">
        <v>506</v>
      </c>
      <c r="C14" s="763" t="s">
        <v>512</v>
      </c>
      <c r="D14" s="622">
        <v>45230</v>
      </c>
      <c r="E14" s="763">
        <f t="shared" si="4"/>
        <v>45235</v>
      </c>
      <c r="F14" s="773"/>
      <c r="G14" s="868">
        <f t="shared" si="5"/>
        <v>45231</v>
      </c>
      <c r="H14" s="757"/>
      <c r="I14" s="145"/>
      <c r="J14" s="145"/>
      <c r="K14" s="145"/>
      <c r="L14" s="145"/>
    </row>
    <row r="15" spans="1:12" s="147" customFormat="1" ht="18.75" hidden="1" customHeight="1" x14ac:dyDescent="0.2">
      <c r="A15" s="869" t="s">
        <v>513</v>
      </c>
      <c r="B15" s="620" t="s">
        <v>502</v>
      </c>
      <c r="C15" s="763" t="s">
        <v>514</v>
      </c>
      <c r="D15" s="622">
        <f t="shared" ref="D15:D18" si="6">D14+7</f>
        <v>45237</v>
      </c>
      <c r="E15" s="765">
        <f t="shared" si="4"/>
        <v>45242</v>
      </c>
      <c r="F15" s="773"/>
      <c r="G15" s="868">
        <f t="shared" si="5"/>
        <v>45238</v>
      </c>
      <c r="H15" s="757"/>
      <c r="I15" s="145"/>
      <c r="J15" s="145"/>
      <c r="K15" s="145"/>
      <c r="L15" s="145"/>
    </row>
    <row r="16" spans="1:12" s="147" customFormat="1" ht="18.75" hidden="1" customHeight="1" x14ac:dyDescent="0.2">
      <c r="A16" s="869" t="s">
        <v>515</v>
      </c>
      <c r="B16" s="620" t="s">
        <v>516</v>
      </c>
      <c r="C16" s="763" t="s">
        <v>517</v>
      </c>
      <c r="D16" s="622">
        <f t="shared" si="6"/>
        <v>45244</v>
      </c>
      <c r="E16" s="763">
        <f t="shared" si="4"/>
        <v>45249</v>
      </c>
      <c r="F16" s="773"/>
      <c r="G16" s="868">
        <f t="shared" si="5"/>
        <v>45245</v>
      </c>
      <c r="H16" s="757"/>
      <c r="I16" s="145"/>
      <c r="J16" s="145"/>
      <c r="K16" s="145"/>
      <c r="L16" s="145"/>
    </row>
    <row r="17" spans="1:12" s="147" customFormat="1" ht="18.75" hidden="1" customHeight="1" x14ac:dyDescent="0.2">
      <c r="A17" s="869"/>
      <c r="B17" s="620" t="s">
        <v>506</v>
      </c>
      <c r="C17" s="763" t="s">
        <v>518</v>
      </c>
      <c r="D17" s="622">
        <f t="shared" si="6"/>
        <v>45251</v>
      </c>
      <c r="E17" s="763">
        <f t="shared" si="4"/>
        <v>45256</v>
      </c>
      <c r="F17" s="773"/>
      <c r="G17" s="868">
        <f t="shared" si="5"/>
        <v>45252</v>
      </c>
      <c r="H17" s="757"/>
      <c r="I17" s="145"/>
      <c r="J17" s="145"/>
      <c r="K17" s="145"/>
      <c r="L17" s="145"/>
    </row>
    <row r="18" spans="1:12" s="147" customFormat="1" ht="18.75" hidden="1" customHeight="1" x14ac:dyDescent="0.2">
      <c r="A18" s="869"/>
      <c r="B18" s="620" t="s">
        <v>502</v>
      </c>
      <c r="C18" s="763" t="s">
        <v>519</v>
      </c>
      <c r="D18" s="622">
        <f t="shared" si="6"/>
        <v>45258</v>
      </c>
      <c r="E18" s="763">
        <f t="shared" si="4"/>
        <v>45263</v>
      </c>
      <c r="F18" s="773"/>
      <c r="G18" s="868">
        <f t="shared" si="5"/>
        <v>45259</v>
      </c>
      <c r="H18" s="757"/>
      <c r="I18" s="145"/>
      <c r="J18" s="145"/>
      <c r="K18" s="145"/>
      <c r="L18" s="145"/>
    </row>
    <row r="19" spans="1:12" s="147" customFormat="1" ht="18.75" hidden="1" customHeight="1" x14ac:dyDescent="0.2">
      <c r="A19" s="869" t="s">
        <v>520</v>
      </c>
      <c r="B19" s="764" t="s">
        <v>521</v>
      </c>
      <c r="C19" s="737" t="s">
        <v>522</v>
      </c>
      <c r="D19" s="622">
        <v>45271</v>
      </c>
      <c r="E19" s="763">
        <f t="shared" si="4"/>
        <v>45276</v>
      </c>
      <c r="F19" s="773"/>
      <c r="G19" s="868">
        <v>45265</v>
      </c>
      <c r="H19" s="757"/>
      <c r="I19" s="145"/>
      <c r="J19" s="145"/>
      <c r="K19" s="145"/>
      <c r="L19" s="145"/>
    </row>
    <row r="20" spans="1:12" s="147" customFormat="1" ht="18.75" hidden="1" customHeight="1" x14ac:dyDescent="0.2">
      <c r="A20" s="869" t="s">
        <v>523</v>
      </c>
      <c r="B20" s="620" t="s">
        <v>506</v>
      </c>
      <c r="C20" s="622" t="s">
        <v>524</v>
      </c>
      <c r="D20" s="622">
        <v>45272</v>
      </c>
      <c r="E20" s="763">
        <f>D20+5</f>
        <v>45277</v>
      </c>
      <c r="F20" s="773"/>
      <c r="G20" s="868">
        <f t="shared" si="5"/>
        <v>45272</v>
      </c>
      <c r="H20" s="757"/>
      <c r="I20" s="145"/>
      <c r="J20" s="145"/>
      <c r="K20" s="145"/>
      <c r="L20" s="145"/>
    </row>
    <row r="21" spans="1:12" s="147" customFormat="1" ht="18.75" hidden="1" customHeight="1" x14ac:dyDescent="0.2">
      <c r="A21" s="869"/>
      <c r="B21" s="620" t="s">
        <v>506</v>
      </c>
      <c r="C21" s="622" t="s">
        <v>525</v>
      </c>
      <c r="D21" s="622">
        <v>45284</v>
      </c>
      <c r="E21" s="763">
        <f>D21+5</f>
        <v>45289</v>
      </c>
      <c r="F21" s="773"/>
      <c r="G21" s="868">
        <f>G20+7</f>
        <v>45279</v>
      </c>
      <c r="H21" s="757">
        <v>45282</v>
      </c>
      <c r="I21" s="145"/>
      <c r="J21" s="145"/>
      <c r="K21" s="145"/>
      <c r="L21" s="145"/>
    </row>
    <row r="22" spans="1:12" s="147" customFormat="1" ht="18.75" hidden="1" customHeight="1" x14ac:dyDescent="0.2">
      <c r="A22" s="869" t="s">
        <v>526</v>
      </c>
      <c r="B22" s="764" t="s">
        <v>521</v>
      </c>
      <c r="C22" s="737" t="s">
        <v>527</v>
      </c>
      <c r="D22" s="622">
        <v>45288</v>
      </c>
      <c r="E22" s="763">
        <f>D22+5</f>
        <v>45293</v>
      </c>
      <c r="F22" s="773"/>
      <c r="G22" s="868">
        <f>G21+7</f>
        <v>45286</v>
      </c>
      <c r="H22" s="757"/>
      <c r="I22" s="145"/>
      <c r="J22" s="145"/>
      <c r="K22" s="145"/>
      <c r="L22" s="145"/>
    </row>
    <row r="23" spans="1:12" s="147" customFormat="1" ht="18.75" hidden="1" customHeight="1" x14ac:dyDescent="0.2">
      <c r="A23" s="869" t="s">
        <v>528</v>
      </c>
      <c r="B23" s="620" t="s">
        <v>506</v>
      </c>
      <c r="C23" s="763" t="s">
        <v>529</v>
      </c>
      <c r="D23" s="622">
        <v>44928</v>
      </c>
      <c r="E23" s="763">
        <f>D23+5</f>
        <v>44933</v>
      </c>
      <c r="F23" s="773"/>
      <c r="G23" s="868">
        <f t="shared" ref="G23:G26" si="7">G22+7</f>
        <v>45293</v>
      </c>
      <c r="H23" s="757"/>
      <c r="I23" s="145"/>
      <c r="J23" s="145"/>
      <c r="K23" s="145"/>
      <c r="L23" s="145"/>
    </row>
    <row r="24" spans="1:12" s="147" customFormat="1" ht="18.75" hidden="1" customHeight="1" x14ac:dyDescent="0.2">
      <c r="A24" s="869"/>
      <c r="B24" s="764" t="s">
        <v>521</v>
      </c>
      <c r="C24" s="737" t="s">
        <v>530</v>
      </c>
      <c r="D24" s="622">
        <v>45302</v>
      </c>
      <c r="E24" s="763">
        <f>D24+5</f>
        <v>45307</v>
      </c>
      <c r="F24" s="773"/>
      <c r="G24" s="868">
        <f t="shared" si="7"/>
        <v>45300</v>
      </c>
      <c r="H24" s="757"/>
      <c r="I24" s="145"/>
      <c r="J24" s="145"/>
      <c r="K24" s="145"/>
      <c r="L24" s="145"/>
    </row>
    <row r="25" spans="1:12" s="147" customFormat="1" ht="18.75" hidden="1" customHeight="1" x14ac:dyDescent="0.2">
      <c r="A25" s="869" t="s">
        <v>531</v>
      </c>
      <c r="B25" s="620" t="s">
        <v>506</v>
      </c>
      <c r="C25" s="622" t="s">
        <v>532</v>
      </c>
      <c r="D25" s="622">
        <f t="shared" ref="D25:D26" si="8">D24+7</f>
        <v>45309</v>
      </c>
      <c r="E25" s="763">
        <f t="shared" ref="E25:E30" si="9">E24+7</f>
        <v>45314</v>
      </c>
      <c r="F25" s="773"/>
      <c r="G25" s="868">
        <f t="shared" si="7"/>
        <v>45307</v>
      </c>
      <c r="H25" s="757"/>
      <c r="I25" s="145"/>
      <c r="J25" s="145"/>
      <c r="K25" s="145"/>
      <c r="L25" s="145"/>
    </row>
    <row r="26" spans="1:12" s="147" customFormat="1" ht="18.75" hidden="1" customHeight="1" x14ac:dyDescent="0.2">
      <c r="A26" s="869"/>
      <c r="B26" s="764" t="s">
        <v>521</v>
      </c>
      <c r="C26" s="737" t="s">
        <v>533</v>
      </c>
      <c r="D26" s="622">
        <f t="shared" si="8"/>
        <v>45316</v>
      </c>
      <c r="E26" s="763">
        <f t="shared" si="9"/>
        <v>45321</v>
      </c>
      <c r="F26" s="773"/>
      <c r="G26" s="868">
        <f t="shared" si="7"/>
        <v>45314</v>
      </c>
      <c r="H26" s="757"/>
      <c r="I26" s="145"/>
      <c r="J26" s="145"/>
      <c r="K26" s="145"/>
      <c r="L26" s="145"/>
    </row>
    <row r="27" spans="1:12" s="147" customFormat="1" ht="18.75" hidden="1" customHeight="1" x14ac:dyDescent="0.2">
      <c r="A27" s="869"/>
      <c r="B27" s="620" t="s">
        <v>506</v>
      </c>
      <c r="C27" s="622" t="s">
        <v>534</v>
      </c>
      <c r="D27" s="622">
        <v>45324</v>
      </c>
      <c r="E27" s="763">
        <f>D27+5</f>
        <v>45329</v>
      </c>
      <c r="F27" s="773"/>
      <c r="G27" s="868">
        <f t="shared" ref="G27:G40" si="10">G26+7</f>
        <v>45321</v>
      </c>
      <c r="H27" s="757"/>
      <c r="I27" s="145"/>
      <c r="J27" s="145"/>
      <c r="K27" s="145"/>
      <c r="L27" s="145"/>
    </row>
    <row r="28" spans="1:12" s="147" customFormat="1" ht="18.75" hidden="1" customHeight="1" x14ac:dyDescent="0.2">
      <c r="A28" s="869"/>
      <c r="B28" s="764" t="s">
        <v>521</v>
      </c>
      <c r="C28" s="737" t="s">
        <v>535</v>
      </c>
      <c r="D28" s="622">
        <v>45330</v>
      </c>
      <c r="E28" s="763">
        <f t="shared" si="9"/>
        <v>45336</v>
      </c>
      <c r="F28" s="773"/>
      <c r="G28" s="868">
        <f t="shared" si="10"/>
        <v>45328</v>
      </c>
      <c r="H28" s="757"/>
      <c r="I28" s="145"/>
      <c r="J28" s="145"/>
      <c r="K28" s="145"/>
      <c r="L28" s="145"/>
    </row>
    <row r="29" spans="1:12" s="147" customFormat="1" ht="18.75" hidden="1" customHeight="1" x14ac:dyDescent="0.2">
      <c r="A29" s="869"/>
      <c r="B29" s="620" t="s">
        <v>506</v>
      </c>
      <c r="C29" s="622" t="s">
        <v>536</v>
      </c>
      <c r="D29" s="622">
        <v>45336</v>
      </c>
      <c r="E29" s="763">
        <f>D29+5</f>
        <v>45341</v>
      </c>
      <c r="F29" s="773"/>
      <c r="G29" s="868">
        <f t="shared" si="10"/>
        <v>45335</v>
      </c>
      <c r="H29" s="757"/>
      <c r="I29" s="145"/>
      <c r="J29" s="145"/>
      <c r="K29" s="145"/>
      <c r="L29" s="145"/>
    </row>
    <row r="30" spans="1:12" s="147" customFormat="1" ht="18.75" hidden="1" customHeight="1" x14ac:dyDescent="0.2">
      <c r="A30" s="869"/>
      <c r="B30" s="764" t="s">
        <v>521</v>
      </c>
      <c r="C30" s="737" t="s">
        <v>537</v>
      </c>
      <c r="D30" s="622">
        <v>45344</v>
      </c>
      <c r="E30" s="763">
        <f t="shared" si="9"/>
        <v>45348</v>
      </c>
      <c r="F30" s="773"/>
      <c r="G30" s="868">
        <f t="shared" si="10"/>
        <v>45342</v>
      </c>
      <c r="H30" s="757"/>
      <c r="I30" s="145"/>
      <c r="J30" s="145"/>
      <c r="K30" s="145"/>
      <c r="L30" s="145"/>
    </row>
    <row r="31" spans="1:12" s="147" customFormat="1" ht="18.75" hidden="1" customHeight="1" x14ac:dyDescent="0.2">
      <c r="A31" s="869" t="s">
        <v>538</v>
      </c>
      <c r="B31" s="766" t="s">
        <v>368</v>
      </c>
      <c r="C31" s="622" t="s">
        <v>539</v>
      </c>
      <c r="D31" s="623">
        <v>45349</v>
      </c>
      <c r="E31" s="765">
        <f>D31+5</f>
        <v>45354</v>
      </c>
      <c r="F31" s="775"/>
      <c r="G31" s="897">
        <f t="shared" si="10"/>
        <v>45349</v>
      </c>
      <c r="H31" s="757"/>
      <c r="I31" s="145"/>
      <c r="J31" s="145"/>
      <c r="K31" s="145"/>
      <c r="L31" s="145"/>
    </row>
    <row r="32" spans="1:12" s="147" customFormat="1" ht="18.75" hidden="1" customHeight="1" x14ac:dyDescent="0.2">
      <c r="A32" s="869" t="s">
        <v>540</v>
      </c>
      <c r="B32" s="764" t="s">
        <v>506</v>
      </c>
      <c r="C32" s="747" t="s">
        <v>541</v>
      </c>
      <c r="D32" s="622">
        <v>45357</v>
      </c>
      <c r="E32" s="763">
        <f>D32+5</f>
        <v>45362</v>
      </c>
      <c r="F32" s="773"/>
      <c r="G32" s="928">
        <f t="shared" si="10"/>
        <v>45356</v>
      </c>
      <c r="H32" s="757"/>
      <c r="I32" s="145"/>
      <c r="J32" s="145"/>
      <c r="K32" s="145"/>
      <c r="L32" s="145"/>
    </row>
    <row r="33" spans="1:12" s="147" customFormat="1" ht="18.75" hidden="1" customHeight="1" x14ac:dyDescent="0.2">
      <c r="A33" s="869" t="s">
        <v>542</v>
      </c>
      <c r="B33" s="767" t="s">
        <v>521</v>
      </c>
      <c r="C33" s="748" t="s">
        <v>543</v>
      </c>
      <c r="D33" s="622">
        <v>45363</v>
      </c>
      <c r="E33" s="763">
        <f>D33+5</f>
        <v>45368</v>
      </c>
      <c r="F33" s="773"/>
      <c r="G33" s="928">
        <f t="shared" si="10"/>
        <v>45363</v>
      </c>
      <c r="H33" s="757"/>
      <c r="I33" s="145"/>
      <c r="J33" s="145"/>
      <c r="K33" s="145"/>
      <c r="L33" s="145"/>
    </row>
    <row r="34" spans="1:12" s="147" customFormat="1" ht="18.75" hidden="1" customHeight="1" x14ac:dyDescent="0.2">
      <c r="A34" s="869" t="s">
        <v>544</v>
      </c>
      <c r="B34" s="764" t="s">
        <v>506</v>
      </c>
      <c r="C34" s="747" t="s">
        <v>545</v>
      </c>
      <c r="D34" s="622">
        <v>45371</v>
      </c>
      <c r="E34" s="763">
        <f t="shared" ref="E34:E36" si="11">D34+5</f>
        <v>45376</v>
      </c>
      <c r="F34" s="773"/>
      <c r="G34" s="868">
        <f t="shared" si="10"/>
        <v>45370</v>
      </c>
      <c r="H34" s="757"/>
      <c r="I34" s="145"/>
      <c r="J34" s="145"/>
      <c r="K34" s="145"/>
      <c r="L34" s="145"/>
    </row>
    <row r="35" spans="1:12" s="147" customFormat="1" ht="18.75" hidden="1" customHeight="1" x14ac:dyDescent="0.2">
      <c r="A35" s="888" t="s">
        <v>546</v>
      </c>
      <c r="B35" s="926" t="s">
        <v>521</v>
      </c>
      <c r="C35" s="927" t="s">
        <v>547</v>
      </c>
      <c r="D35" s="763">
        <v>45380</v>
      </c>
      <c r="E35" s="763">
        <f t="shared" si="11"/>
        <v>45385</v>
      </c>
      <c r="F35" s="773"/>
      <c r="G35" s="763">
        <f t="shared" si="10"/>
        <v>45377</v>
      </c>
      <c r="H35" s="757"/>
      <c r="I35" s="145"/>
      <c r="J35" s="145"/>
      <c r="K35" s="145"/>
      <c r="L35" s="145"/>
    </row>
    <row r="36" spans="1:12" s="147" customFormat="1" ht="18.75" hidden="1" customHeight="1" x14ac:dyDescent="0.2">
      <c r="A36" s="888" t="s">
        <v>548</v>
      </c>
      <c r="B36" s="986" t="s">
        <v>506</v>
      </c>
      <c r="C36" s="965" t="s">
        <v>549</v>
      </c>
      <c r="D36" s="965">
        <v>45385</v>
      </c>
      <c r="E36" s="763">
        <f t="shared" si="11"/>
        <v>45390</v>
      </c>
      <c r="F36" s="773"/>
      <c r="G36" s="763">
        <f t="shared" si="10"/>
        <v>45384</v>
      </c>
      <c r="H36" s="757"/>
      <c r="I36" s="145"/>
      <c r="J36" s="145"/>
      <c r="K36" s="145"/>
      <c r="L36" s="145"/>
    </row>
    <row r="37" spans="1:12" s="147" customFormat="1" ht="18.75" hidden="1" customHeight="1" x14ac:dyDescent="0.2">
      <c r="A37" s="888" t="s">
        <v>548</v>
      </c>
      <c r="B37" s="986" t="s">
        <v>550</v>
      </c>
      <c r="C37" s="965" t="s">
        <v>527</v>
      </c>
      <c r="D37" s="965">
        <v>45398</v>
      </c>
      <c r="E37" s="763">
        <f t="shared" ref="E37:E39" si="12">D37+5</f>
        <v>45403</v>
      </c>
      <c r="F37" s="773"/>
      <c r="G37" s="763">
        <f t="shared" si="10"/>
        <v>45391</v>
      </c>
      <c r="H37" s="757"/>
      <c r="I37" s="145"/>
      <c r="J37" s="145"/>
      <c r="K37" s="145"/>
      <c r="L37" s="145"/>
    </row>
    <row r="38" spans="1:12" s="147" customFormat="1" ht="18.75" hidden="1" customHeight="1" x14ac:dyDescent="0.2">
      <c r="A38" s="888"/>
      <c r="B38" s="986" t="s">
        <v>506</v>
      </c>
      <c r="C38" s="965" t="s">
        <v>551</v>
      </c>
      <c r="D38" s="965">
        <v>45402</v>
      </c>
      <c r="E38" s="763">
        <f t="shared" si="12"/>
        <v>45407</v>
      </c>
      <c r="F38" s="773"/>
      <c r="G38" s="763">
        <f t="shared" si="10"/>
        <v>45398</v>
      </c>
      <c r="H38" s="757"/>
      <c r="I38" s="145"/>
      <c r="J38" s="145"/>
      <c r="K38" s="145"/>
      <c r="L38" s="145"/>
    </row>
    <row r="39" spans="1:12" s="147" customFormat="1" ht="18.75" hidden="1" customHeight="1" x14ac:dyDescent="0.2">
      <c r="A39" s="888" t="s">
        <v>552</v>
      </c>
      <c r="B39" s="986" t="s">
        <v>550</v>
      </c>
      <c r="C39" s="965" t="s">
        <v>530</v>
      </c>
      <c r="D39" s="965">
        <v>45418</v>
      </c>
      <c r="E39" s="763">
        <f t="shared" si="12"/>
        <v>45423</v>
      </c>
      <c r="F39" s="773"/>
      <c r="G39" s="763">
        <f t="shared" si="10"/>
        <v>45405</v>
      </c>
      <c r="H39" s="757"/>
      <c r="I39" s="145"/>
      <c r="J39" s="145"/>
      <c r="K39" s="145"/>
      <c r="L39" s="145"/>
    </row>
    <row r="40" spans="1:12" s="147" customFormat="1" ht="20.100000000000001" hidden="1" customHeight="1" x14ac:dyDescent="0.2">
      <c r="A40" s="888" t="s">
        <v>506</v>
      </c>
      <c r="B40" s="986" t="s">
        <v>553</v>
      </c>
      <c r="C40" s="965" t="s">
        <v>554</v>
      </c>
      <c r="D40" s="965">
        <v>45425</v>
      </c>
      <c r="E40" s="763">
        <f t="shared" ref="E40:E41" si="13">D40+5</f>
        <v>45430</v>
      </c>
      <c r="F40" s="773"/>
      <c r="G40" s="763">
        <f t="shared" si="10"/>
        <v>45412</v>
      </c>
      <c r="H40" s="757"/>
      <c r="I40" s="145"/>
      <c r="J40" s="145"/>
      <c r="K40" s="145"/>
      <c r="L40" s="145"/>
    </row>
    <row r="41" spans="1:12" s="147" customFormat="1" ht="20.100000000000001" hidden="1" customHeight="1" x14ac:dyDescent="0.2">
      <c r="A41" s="888" t="s">
        <v>555</v>
      </c>
      <c r="B41" s="986" t="s">
        <v>550</v>
      </c>
      <c r="C41" s="965" t="s">
        <v>533</v>
      </c>
      <c r="D41" s="965">
        <v>45439</v>
      </c>
      <c r="E41" s="763">
        <f t="shared" si="13"/>
        <v>45444</v>
      </c>
      <c r="F41" s="773"/>
      <c r="G41" s="763">
        <f t="shared" ref="G41:G52" si="14">G40+7</f>
        <v>45419</v>
      </c>
      <c r="H41" s="757"/>
      <c r="I41" s="145"/>
      <c r="J41" s="145"/>
      <c r="K41" s="145"/>
      <c r="L41" s="145"/>
    </row>
    <row r="42" spans="1:12" s="147" customFormat="1" ht="20.100000000000001" hidden="1" customHeight="1" x14ac:dyDescent="0.2">
      <c r="A42" s="888" t="s">
        <v>506</v>
      </c>
      <c r="B42" s="945" t="s">
        <v>368</v>
      </c>
      <c r="C42" s="965" t="s">
        <v>556</v>
      </c>
      <c r="D42" s="805">
        <v>45434</v>
      </c>
      <c r="E42" s="805">
        <f>D42+5</f>
        <v>45439</v>
      </c>
      <c r="F42" s="773"/>
      <c r="G42" s="763">
        <f t="shared" si="14"/>
        <v>45426</v>
      </c>
      <c r="H42" s="757"/>
      <c r="I42" s="145"/>
      <c r="J42" s="145"/>
      <c r="K42" s="145"/>
      <c r="L42" s="145"/>
    </row>
    <row r="43" spans="1:12" s="147" customFormat="1" ht="20.100000000000001" hidden="1" customHeight="1" x14ac:dyDescent="0.2">
      <c r="A43" s="888" t="s">
        <v>550</v>
      </c>
      <c r="B43" s="986" t="s">
        <v>553</v>
      </c>
      <c r="C43" s="965" t="s">
        <v>557</v>
      </c>
      <c r="D43" s="965">
        <v>45443</v>
      </c>
      <c r="E43" s="763">
        <f t="shared" ref="E43" si="15">D43+5</f>
        <v>45448</v>
      </c>
      <c r="F43" s="773"/>
      <c r="G43" s="763">
        <f t="shared" si="14"/>
        <v>45433</v>
      </c>
      <c r="H43" s="757"/>
      <c r="I43" s="145"/>
      <c r="J43" s="145"/>
      <c r="K43" s="145"/>
      <c r="L43" s="145"/>
    </row>
    <row r="44" spans="1:12" s="147" customFormat="1" ht="20.100000000000001" hidden="1" customHeight="1" x14ac:dyDescent="0.2">
      <c r="A44" s="888" t="s">
        <v>558</v>
      </c>
      <c r="B44" s="986" t="s">
        <v>550</v>
      </c>
      <c r="C44" s="965" t="s">
        <v>535</v>
      </c>
      <c r="D44" s="965">
        <v>45456</v>
      </c>
      <c r="E44" s="763">
        <f>D44+5</f>
        <v>45461</v>
      </c>
      <c r="F44" s="773"/>
      <c r="G44" s="763">
        <f t="shared" si="14"/>
        <v>45440</v>
      </c>
      <c r="H44" s="757"/>
      <c r="I44" s="145"/>
      <c r="J44" s="145"/>
      <c r="K44" s="145"/>
      <c r="L44" s="145"/>
    </row>
    <row r="45" spans="1:12" s="147" customFormat="1" ht="20.100000000000001" hidden="1" customHeight="1" x14ac:dyDescent="0.2">
      <c r="A45" s="888" t="s">
        <v>550</v>
      </c>
      <c r="B45" s="986" t="s">
        <v>553</v>
      </c>
      <c r="C45" s="965" t="s">
        <v>559</v>
      </c>
      <c r="D45" s="965">
        <v>45462</v>
      </c>
      <c r="E45" s="763">
        <f t="shared" ref="E45" si="16">D45+5</f>
        <v>45467</v>
      </c>
      <c r="F45" s="773"/>
      <c r="G45" s="763">
        <f t="shared" si="14"/>
        <v>45447</v>
      </c>
      <c r="H45" s="620">
        <f>WEEKNUM(G45)</f>
        <v>23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8" t="s">
        <v>560</v>
      </c>
      <c r="B46" s="986" t="s">
        <v>521</v>
      </c>
      <c r="C46" s="965" t="s">
        <v>561</v>
      </c>
      <c r="D46" s="965">
        <v>45479</v>
      </c>
      <c r="E46" s="763">
        <f>D46+5</f>
        <v>45484</v>
      </c>
      <c r="F46" s="773"/>
      <c r="G46" s="763">
        <f t="shared" si="14"/>
        <v>45454</v>
      </c>
      <c r="H46" s="620">
        <f t="shared" ref="H46:H54" si="17">WEEKNUM(G46)</f>
        <v>24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8" t="s">
        <v>550</v>
      </c>
      <c r="B47" s="945" t="s">
        <v>368</v>
      </c>
      <c r="C47" s="965" t="s">
        <v>562</v>
      </c>
      <c r="D47" s="965">
        <v>45468</v>
      </c>
      <c r="E47" s="763">
        <f t="shared" ref="E47" si="18">D47+5</f>
        <v>45473</v>
      </c>
      <c r="F47" s="773"/>
      <c r="G47" s="763">
        <f t="shared" si="14"/>
        <v>45461</v>
      </c>
      <c r="H47" s="620">
        <f t="shared" si="17"/>
        <v>25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8" t="s">
        <v>563</v>
      </c>
      <c r="B48" s="945" t="s">
        <v>368</v>
      </c>
      <c r="C48" s="965" t="s">
        <v>564</v>
      </c>
      <c r="D48" s="965">
        <v>45468</v>
      </c>
      <c r="E48" s="763">
        <f t="shared" ref="E48" si="19">D48+5</f>
        <v>45473</v>
      </c>
      <c r="F48" s="773"/>
      <c r="G48" s="763">
        <f t="shared" si="14"/>
        <v>45468</v>
      </c>
      <c r="H48" s="620">
        <f t="shared" si="17"/>
        <v>26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8" t="s">
        <v>565</v>
      </c>
      <c r="B49" s="945" t="s">
        <v>368</v>
      </c>
      <c r="C49" s="965" t="s">
        <v>566</v>
      </c>
      <c r="D49" s="965">
        <v>45483</v>
      </c>
      <c r="E49" s="763">
        <f>D49+5</f>
        <v>45488</v>
      </c>
      <c r="F49" s="773"/>
      <c r="G49" s="763">
        <f t="shared" si="14"/>
        <v>45475</v>
      </c>
      <c r="H49" s="620">
        <f t="shared" si="17"/>
        <v>27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8" t="s">
        <v>567</v>
      </c>
      <c r="B50" s="945" t="s">
        <v>568</v>
      </c>
      <c r="C50" s="965" t="s">
        <v>569</v>
      </c>
      <c r="D50" s="805">
        <v>45495</v>
      </c>
      <c r="E50" s="805"/>
      <c r="F50" s="773"/>
      <c r="G50" s="763">
        <f t="shared" si="14"/>
        <v>45482</v>
      </c>
      <c r="H50" s="620">
        <f t="shared" si="17"/>
        <v>28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8" t="s">
        <v>553</v>
      </c>
      <c r="B51" s="945" t="s">
        <v>368</v>
      </c>
      <c r="C51" s="965" t="s">
        <v>570</v>
      </c>
      <c r="D51" s="805">
        <v>45468</v>
      </c>
      <c r="E51" s="805">
        <f t="shared" ref="E51" si="20">D51+5</f>
        <v>45473</v>
      </c>
      <c r="F51" s="773"/>
      <c r="G51" s="763">
        <f t="shared" si="14"/>
        <v>45489</v>
      </c>
      <c r="H51" s="620">
        <f t="shared" si="17"/>
        <v>29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8"/>
      <c r="B52" s="1083" t="s">
        <v>506</v>
      </c>
      <c r="C52" s="965" t="s">
        <v>571</v>
      </c>
      <c r="D52" s="805">
        <v>45497</v>
      </c>
      <c r="E52" s="805">
        <f t="shared" ref="E52" si="21">D52+5</f>
        <v>45502</v>
      </c>
      <c r="F52" s="773"/>
      <c r="G52" s="763">
        <f t="shared" si="14"/>
        <v>45496</v>
      </c>
      <c r="H52" s="620">
        <f t="shared" si="17"/>
        <v>30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8" t="s">
        <v>553</v>
      </c>
      <c r="B53" s="1083" t="s">
        <v>572</v>
      </c>
      <c r="C53" s="965" t="s">
        <v>573</v>
      </c>
      <c r="D53" s="805">
        <v>45504</v>
      </c>
      <c r="E53" s="805">
        <f>D53+5</f>
        <v>45509</v>
      </c>
      <c r="F53" s="773"/>
      <c r="G53" s="763">
        <f>G51+7</f>
        <v>45496</v>
      </c>
      <c r="H53" s="620">
        <f>WEEKNUM(G53)</f>
        <v>30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8"/>
      <c r="B54" s="1083" t="s">
        <v>516</v>
      </c>
      <c r="C54" s="965" t="s">
        <v>574</v>
      </c>
      <c r="D54" s="805">
        <v>45511</v>
      </c>
      <c r="E54" s="805">
        <f>D54+5</f>
        <v>45516</v>
      </c>
      <c r="F54" s="773"/>
      <c r="G54" s="763">
        <f>G52+7</f>
        <v>45503</v>
      </c>
      <c r="H54" s="620">
        <f t="shared" si="17"/>
        <v>31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8" t="s">
        <v>565</v>
      </c>
      <c r="B55" s="945" t="s">
        <v>368</v>
      </c>
      <c r="C55" s="965" t="s">
        <v>575</v>
      </c>
      <c r="D55" s="805">
        <v>45492</v>
      </c>
      <c r="E55" s="805">
        <f>D55+5</f>
        <v>45497</v>
      </c>
      <c r="F55" s="773"/>
      <c r="G55" s="763">
        <f t="shared" ref="G55" si="22">G54+7</f>
        <v>45510</v>
      </c>
      <c r="H55" s="620">
        <f t="shared" ref="H55" si="23">WEEKNUM(G55)</f>
        <v>32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8"/>
      <c r="B56" s="945" t="s">
        <v>568</v>
      </c>
      <c r="C56" s="965" t="s">
        <v>576</v>
      </c>
      <c r="D56" s="805">
        <v>45502</v>
      </c>
      <c r="E56" s="805">
        <f t="shared" ref="E56" si="24">D56+5</f>
        <v>45507</v>
      </c>
      <c r="F56" s="773"/>
      <c r="G56" s="763"/>
      <c r="H56" s="620">
        <f t="shared" ref="H56:H57" si="25">WEEKNUM(G56)</f>
        <v>0</v>
      </c>
      <c r="I56" s="145"/>
      <c r="J56" s="145"/>
      <c r="K56" s="145"/>
      <c r="L56" s="145"/>
    </row>
    <row r="57" spans="1:12" s="147" customFormat="1" ht="20.100000000000001" hidden="1" customHeight="1" x14ac:dyDescent="0.2">
      <c r="A57" s="888"/>
      <c r="B57" s="986" t="s">
        <v>506</v>
      </c>
      <c r="C57" s="965" t="s">
        <v>574</v>
      </c>
      <c r="D57" s="965">
        <v>45502</v>
      </c>
      <c r="E57" s="763">
        <f t="shared" ref="E57" si="26">D57+5</f>
        <v>45507</v>
      </c>
      <c r="F57" s="773"/>
      <c r="G57" s="763"/>
      <c r="H57" s="620">
        <f t="shared" si="25"/>
        <v>0</v>
      </c>
      <c r="I57" s="145"/>
      <c r="J57" s="145"/>
      <c r="K57" s="145"/>
      <c r="L57" s="145"/>
    </row>
    <row r="58" spans="1:12" s="147" customFormat="1" ht="20.100000000000001" hidden="1" customHeight="1" x14ac:dyDescent="0.2">
      <c r="A58" s="888"/>
      <c r="B58" s="986"/>
      <c r="C58" s="965"/>
      <c r="D58" s="965"/>
      <c r="E58" s="763"/>
      <c r="F58" s="773"/>
      <c r="G58" s="769"/>
      <c r="H58" s="619"/>
      <c r="I58" s="145"/>
      <c r="J58" s="145"/>
      <c r="K58" s="145"/>
      <c r="L58" s="145"/>
    </row>
    <row r="59" spans="1:12" s="147" customFormat="1" ht="20.100000000000001" customHeight="1" x14ac:dyDescent="0.2">
      <c r="A59" s="888"/>
      <c r="B59" s="1085"/>
      <c r="C59" s="769"/>
      <c r="D59" s="769"/>
      <c r="E59" s="769"/>
      <c r="F59" s="773"/>
      <c r="G59" s="769"/>
      <c r="H59" s="619"/>
      <c r="I59" s="145"/>
      <c r="J59" s="145"/>
      <c r="K59" s="145"/>
      <c r="L59" s="145"/>
    </row>
    <row r="60" spans="1:12" s="147" customFormat="1" ht="18.75" customHeight="1" x14ac:dyDescent="0.2">
      <c r="A60" s="869"/>
      <c r="B60" s="768"/>
      <c r="C60" s="756"/>
      <c r="D60" s="757"/>
      <c r="E60" s="769"/>
      <c r="F60" s="773"/>
      <c r="G60" s="427"/>
      <c r="H60" s="427"/>
      <c r="I60" s="757"/>
      <c r="J60" s="145"/>
      <c r="K60" s="145"/>
      <c r="L60" s="145"/>
    </row>
    <row r="61" spans="1:12" s="193" customFormat="1" ht="33" customHeight="1" x14ac:dyDescent="0.2">
      <c r="A61" s="810"/>
      <c r="B61" s="1135" t="s">
        <v>118</v>
      </c>
      <c r="C61" s="1146"/>
      <c r="D61" s="1137" t="s">
        <v>306</v>
      </c>
      <c r="E61" s="950" t="s">
        <v>307</v>
      </c>
      <c r="F61" s="960" t="s">
        <v>254</v>
      </c>
      <c r="G61" s="950" t="s">
        <v>222</v>
      </c>
      <c r="H61" s="950" t="s">
        <v>175</v>
      </c>
      <c r="I61" s="950" t="s">
        <v>168</v>
      </c>
      <c r="J61" s="774"/>
      <c r="K61" s="887"/>
    </row>
    <row r="62" spans="1:12" s="193" customFormat="1" ht="21" customHeight="1" x14ac:dyDescent="0.2">
      <c r="A62" s="810"/>
      <c r="B62" s="953" t="s">
        <v>310</v>
      </c>
      <c r="C62" s="953" t="s">
        <v>311</v>
      </c>
      <c r="D62" s="1138"/>
      <c r="E62" s="949" t="s">
        <v>276</v>
      </c>
      <c r="F62" s="987" t="s">
        <v>227</v>
      </c>
      <c r="G62" s="987" t="s">
        <v>236</v>
      </c>
      <c r="H62" s="987" t="s">
        <v>268</v>
      </c>
      <c r="I62" s="987" t="s">
        <v>170</v>
      </c>
      <c r="J62" s="774"/>
      <c r="K62" s="1063" t="s">
        <v>312</v>
      </c>
      <c r="L62" s="1063" t="s">
        <v>313</v>
      </c>
    </row>
    <row r="63" spans="1:12" s="193" customFormat="1" ht="21" hidden="1" customHeight="1" x14ac:dyDescent="0.2">
      <c r="A63" s="810"/>
      <c r="B63" s="807" t="s">
        <v>577</v>
      </c>
      <c r="C63" s="807" t="s">
        <v>578</v>
      </c>
      <c r="D63" s="622">
        <v>45262</v>
      </c>
      <c r="E63" s="807">
        <f t="shared" ref="E63:E80" si="27">D63+2</f>
        <v>45264</v>
      </c>
      <c r="F63" s="807">
        <f t="shared" ref="F63:F80" si="28">D63+5</f>
        <v>45267</v>
      </c>
      <c r="G63" s="807">
        <f t="shared" ref="G63:G80" si="29">D63+10</f>
        <v>45272</v>
      </c>
      <c r="H63" s="807">
        <f t="shared" ref="H63:H80" si="30">D63+16</f>
        <v>45278</v>
      </c>
      <c r="I63" s="807">
        <f t="shared" ref="I63:I80" si="31">D63+21</f>
        <v>45283</v>
      </c>
      <c r="J63" s="774">
        <v>45263</v>
      </c>
      <c r="K63" s="812"/>
      <c r="L63" s="757"/>
    </row>
    <row r="64" spans="1:12" s="193" customFormat="1" ht="21" hidden="1" customHeight="1" x14ac:dyDescent="0.2">
      <c r="A64" s="810"/>
      <c r="B64" s="807" t="s">
        <v>579</v>
      </c>
      <c r="C64" s="807" t="s">
        <v>580</v>
      </c>
      <c r="D64" s="622">
        <v>45269</v>
      </c>
      <c r="E64" s="807">
        <f t="shared" si="27"/>
        <v>45271</v>
      </c>
      <c r="F64" s="807">
        <f t="shared" si="28"/>
        <v>45274</v>
      </c>
      <c r="G64" s="807">
        <f t="shared" si="29"/>
        <v>45279</v>
      </c>
      <c r="H64" s="807">
        <f t="shared" si="30"/>
        <v>45285</v>
      </c>
      <c r="I64" s="807">
        <f t="shared" si="31"/>
        <v>45290</v>
      </c>
      <c r="J64" s="774">
        <v>45270</v>
      </c>
      <c r="K64" s="812"/>
      <c r="L64" s="757"/>
    </row>
    <row r="65" spans="1:12" s="193" customFormat="1" ht="21" hidden="1" customHeight="1" x14ac:dyDescent="0.2">
      <c r="A65" s="810"/>
      <c r="B65" s="807" t="s">
        <v>581</v>
      </c>
      <c r="C65" s="807" t="s">
        <v>582</v>
      </c>
      <c r="D65" s="622">
        <v>45277</v>
      </c>
      <c r="E65" s="807">
        <f t="shared" si="27"/>
        <v>45279</v>
      </c>
      <c r="F65" s="807">
        <f t="shared" si="28"/>
        <v>45282</v>
      </c>
      <c r="G65" s="807">
        <f t="shared" si="29"/>
        <v>45287</v>
      </c>
      <c r="H65" s="807">
        <f t="shared" si="30"/>
        <v>45293</v>
      </c>
      <c r="I65" s="807">
        <f t="shared" si="31"/>
        <v>45298</v>
      </c>
      <c r="J65" s="774">
        <v>45277</v>
      </c>
      <c r="K65" s="812"/>
      <c r="L65" s="757"/>
    </row>
    <row r="66" spans="1:12" s="193" customFormat="1" ht="21" hidden="1" customHeight="1" x14ac:dyDescent="0.2">
      <c r="A66" s="810" t="s">
        <v>583</v>
      </c>
      <c r="B66" s="622" t="s">
        <v>584</v>
      </c>
      <c r="C66" s="807" t="s">
        <v>585</v>
      </c>
      <c r="D66" s="622">
        <v>45285</v>
      </c>
      <c r="E66" s="807">
        <f t="shared" si="27"/>
        <v>45287</v>
      </c>
      <c r="F66" s="807">
        <f t="shared" si="28"/>
        <v>45290</v>
      </c>
      <c r="G66" s="807">
        <f t="shared" si="29"/>
        <v>45295</v>
      </c>
      <c r="H66" s="807">
        <f t="shared" si="30"/>
        <v>45301</v>
      </c>
      <c r="I66" s="807">
        <f t="shared" si="31"/>
        <v>45306</v>
      </c>
      <c r="J66" s="774">
        <v>45284</v>
      </c>
      <c r="K66" s="812"/>
      <c r="L66" s="757"/>
    </row>
    <row r="67" spans="1:12" s="193" customFormat="1" ht="21" hidden="1" customHeight="1" x14ac:dyDescent="0.2">
      <c r="A67" s="810"/>
      <c r="B67" s="807" t="s">
        <v>586</v>
      </c>
      <c r="C67" s="807" t="s">
        <v>587</v>
      </c>
      <c r="D67" s="622">
        <v>45294</v>
      </c>
      <c r="E67" s="807">
        <f t="shared" si="27"/>
        <v>45296</v>
      </c>
      <c r="F67" s="808">
        <f t="shared" si="28"/>
        <v>45299</v>
      </c>
      <c r="G67" s="807">
        <f t="shared" si="29"/>
        <v>45304</v>
      </c>
      <c r="H67" s="807">
        <f t="shared" si="30"/>
        <v>45310</v>
      </c>
      <c r="I67" s="807">
        <f t="shared" si="31"/>
        <v>45315</v>
      </c>
      <c r="J67" s="774">
        <v>45291</v>
      </c>
      <c r="K67" s="812"/>
      <c r="L67" s="757"/>
    </row>
    <row r="68" spans="1:12" s="193" customFormat="1" ht="21" hidden="1" customHeight="1" x14ac:dyDescent="0.2">
      <c r="A68" s="810"/>
      <c r="B68" s="807" t="s">
        <v>588</v>
      </c>
      <c r="C68" s="807" t="s">
        <v>589</v>
      </c>
      <c r="D68" s="622">
        <v>44932</v>
      </c>
      <c r="E68" s="807">
        <f t="shared" si="27"/>
        <v>44934</v>
      </c>
      <c r="F68" s="807">
        <f t="shared" si="28"/>
        <v>44937</v>
      </c>
      <c r="G68" s="807">
        <f t="shared" si="29"/>
        <v>44942</v>
      </c>
      <c r="H68" s="807">
        <f t="shared" si="30"/>
        <v>44948</v>
      </c>
      <c r="I68" s="807">
        <f t="shared" si="31"/>
        <v>44953</v>
      </c>
      <c r="J68" s="774">
        <v>45298</v>
      </c>
      <c r="K68" s="812"/>
      <c r="L68" s="757"/>
    </row>
    <row r="69" spans="1:12" s="193" customFormat="1" ht="21" hidden="1" customHeight="1" x14ac:dyDescent="0.2">
      <c r="A69" s="810" t="s">
        <v>590</v>
      </c>
      <c r="B69" s="807" t="s">
        <v>591</v>
      </c>
      <c r="C69" s="807" t="s">
        <v>592</v>
      </c>
      <c r="D69" s="622">
        <f t="shared" ref="D69:D71" si="32">D68+7</f>
        <v>44939</v>
      </c>
      <c r="E69" s="807">
        <f t="shared" si="27"/>
        <v>44941</v>
      </c>
      <c r="F69" s="807">
        <f t="shared" si="28"/>
        <v>44944</v>
      </c>
      <c r="G69" s="807">
        <f t="shared" si="29"/>
        <v>44949</v>
      </c>
      <c r="H69" s="807">
        <f t="shared" si="30"/>
        <v>44955</v>
      </c>
      <c r="I69" s="807">
        <f t="shared" si="31"/>
        <v>44960</v>
      </c>
      <c r="J69" s="774">
        <v>45305</v>
      </c>
      <c r="K69" s="812"/>
      <c r="L69" s="757"/>
    </row>
    <row r="70" spans="1:12" s="193" customFormat="1" ht="21" hidden="1" customHeight="1" x14ac:dyDescent="0.2">
      <c r="A70" s="810"/>
      <c r="B70" s="807" t="s">
        <v>577</v>
      </c>
      <c r="C70" s="807" t="s">
        <v>593</v>
      </c>
      <c r="D70" s="622">
        <f t="shared" si="32"/>
        <v>44946</v>
      </c>
      <c r="E70" s="807">
        <f t="shared" si="27"/>
        <v>44948</v>
      </c>
      <c r="F70" s="808">
        <f t="shared" si="28"/>
        <v>44951</v>
      </c>
      <c r="G70" s="807">
        <f t="shared" si="29"/>
        <v>44956</v>
      </c>
      <c r="H70" s="807">
        <f t="shared" si="30"/>
        <v>44962</v>
      </c>
      <c r="I70" s="808">
        <f t="shared" si="31"/>
        <v>44967</v>
      </c>
      <c r="J70" s="774">
        <v>45312</v>
      </c>
      <c r="K70" s="812"/>
      <c r="L70" s="757"/>
    </row>
    <row r="71" spans="1:12" s="193" customFormat="1" ht="21" hidden="1" customHeight="1" x14ac:dyDescent="0.2">
      <c r="A71" s="810"/>
      <c r="B71" s="807" t="s">
        <v>579</v>
      </c>
      <c r="C71" s="807" t="s">
        <v>594</v>
      </c>
      <c r="D71" s="622">
        <f t="shared" si="32"/>
        <v>44953</v>
      </c>
      <c r="E71" s="807">
        <f t="shared" si="27"/>
        <v>44955</v>
      </c>
      <c r="F71" s="808">
        <f t="shared" si="28"/>
        <v>44958</v>
      </c>
      <c r="G71" s="807">
        <f t="shared" si="29"/>
        <v>44963</v>
      </c>
      <c r="H71" s="807">
        <f t="shared" si="30"/>
        <v>44969</v>
      </c>
      <c r="I71" s="808">
        <f t="shared" si="31"/>
        <v>44974</v>
      </c>
      <c r="J71" s="774">
        <v>45319</v>
      </c>
      <c r="K71" s="812"/>
      <c r="L71" s="757"/>
    </row>
    <row r="72" spans="1:12" s="193" customFormat="1" ht="18" hidden="1" customHeight="1" x14ac:dyDescent="0.2">
      <c r="A72" s="810"/>
      <c r="B72" s="807" t="s">
        <v>581</v>
      </c>
      <c r="C72" s="807" t="s">
        <v>595</v>
      </c>
      <c r="D72" s="622">
        <v>45330</v>
      </c>
      <c r="E72" s="807">
        <f t="shared" si="27"/>
        <v>45332</v>
      </c>
      <c r="F72" s="807">
        <f t="shared" si="28"/>
        <v>45335</v>
      </c>
      <c r="G72" s="807">
        <f t="shared" si="29"/>
        <v>45340</v>
      </c>
      <c r="H72" s="807">
        <f t="shared" si="30"/>
        <v>45346</v>
      </c>
      <c r="I72" s="807">
        <f t="shared" si="31"/>
        <v>45351</v>
      </c>
      <c r="J72" s="774">
        <v>45326</v>
      </c>
      <c r="K72" s="812"/>
      <c r="L72" s="757"/>
    </row>
    <row r="73" spans="1:12" s="193" customFormat="1" ht="18" hidden="1" customHeight="1" x14ac:dyDescent="0.2">
      <c r="A73" s="810"/>
      <c r="B73" s="807" t="s">
        <v>584</v>
      </c>
      <c r="C73" s="807" t="s">
        <v>596</v>
      </c>
      <c r="D73" s="622">
        <v>45333</v>
      </c>
      <c r="E73" s="807">
        <f t="shared" si="27"/>
        <v>45335</v>
      </c>
      <c r="F73" s="807">
        <f t="shared" si="28"/>
        <v>45338</v>
      </c>
      <c r="G73" s="807">
        <f t="shared" si="29"/>
        <v>45343</v>
      </c>
      <c r="H73" s="807">
        <f t="shared" si="30"/>
        <v>45349</v>
      </c>
      <c r="I73" s="807">
        <f t="shared" si="31"/>
        <v>45354</v>
      </c>
      <c r="K73" s="799">
        <v>45333</v>
      </c>
      <c r="L73" s="757"/>
    </row>
    <row r="74" spans="1:12" s="193" customFormat="1" ht="18" hidden="1" customHeight="1" x14ac:dyDescent="0.2">
      <c r="A74" s="810"/>
      <c r="B74" s="807" t="s">
        <v>586</v>
      </c>
      <c r="C74" s="807" t="s">
        <v>597</v>
      </c>
      <c r="D74" s="622">
        <v>45340</v>
      </c>
      <c r="E74" s="807">
        <f t="shared" si="27"/>
        <v>45342</v>
      </c>
      <c r="F74" s="807">
        <f t="shared" si="28"/>
        <v>45345</v>
      </c>
      <c r="G74" s="807">
        <f t="shared" si="29"/>
        <v>45350</v>
      </c>
      <c r="H74" s="807">
        <f t="shared" si="30"/>
        <v>45356</v>
      </c>
      <c r="I74" s="807">
        <f t="shared" si="31"/>
        <v>45361</v>
      </c>
      <c r="K74" s="799">
        <v>45340</v>
      </c>
      <c r="L74" s="757"/>
    </row>
    <row r="75" spans="1:12" s="193" customFormat="1" ht="18" hidden="1" customHeight="1" x14ac:dyDescent="0.2">
      <c r="A75" s="810" t="s">
        <v>598</v>
      </c>
      <c r="B75" s="809" t="s">
        <v>577</v>
      </c>
      <c r="C75" s="807" t="s">
        <v>599</v>
      </c>
      <c r="D75" s="622">
        <v>45347</v>
      </c>
      <c r="E75" s="807">
        <f t="shared" si="27"/>
        <v>45349</v>
      </c>
      <c r="F75" s="807">
        <f t="shared" si="28"/>
        <v>45352</v>
      </c>
      <c r="G75" s="807">
        <f t="shared" si="29"/>
        <v>45357</v>
      </c>
      <c r="H75" s="807">
        <f t="shared" si="30"/>
        <v>45363</v>
      </c>
      <c r="I75" s="807">
        <f t="shared" si="31"/>
        <v>45368</v>
      </c>
      <c r="K75" s="799">
        <v>45347</v>
      </c>
      <c r="L75" s="757">
        <v>45282</v>
      </c>
    </row>
    <row r="76" spans="1:12" s="193" customFormat="1" ht="18" hidden="1" customHeight="1" x14ac:dyDescent="0.2">
      <c r="A76" s="810" t="s">
        <v>600</v>
      </c>
      <c r="B76" s="809" t="s">
        <v>588</v>
      </c>
      <c r="C76" s="807" t="s">
        <v>601</v>
      </c>
      <c r="D76" s="622">
        <v>45358</v>
      </c>
      <c r="E76" s="807">
        <f t="shared" si="27"/>
        <v>45360</v>
      </c>
      <c r="F76" s="807">
        <f t="shared" si="28"/>
        <v>45363</v>
      </c>
      <c r="G76" s="807">
        <f t="shared" si="29"/>
        <v>45368</v>
      </c>
      <c r="H76" s="807">
        <f t="shared" si="30"/>
        <v>45374</v>
      </c>
      <c r="I76" s="807">
        <f t="shared" si="31"/>
        <v>45379</v>
      </c>
      <c r="K76" s="799">
        <v>45354</v>
      </c>
      <c r="L76" s="757"/>
    </row>
    <row r="77" spans="1:12" s="193" customFormat="1" ht="18" hidden="1" customHeight="1" x14ac:dyDescent="0.2">
      <c r="A77" s="810" t="s">
        <v>602</v>
      </c>
      <c r="B77" s="809" t="s">
        <v>591</v>
      </c>
      <c r="C77" s="807" t="s">
        <v>603</v>
      </c>
      <c r="D77" s="622">
        <v>45360</v>
      </c>
      <c r="E77" s="807">
        <f t="shared" si="27"/>
        <v>45362</v>
      </c>
      <c r="F77" s="807">
        <f t="shared" si="28"/>
        <v>45365</v>
      </c>
      <c r="G77" s="807">
        <f t="shared" si="29"/>
        <v>45370</v>
      </c>
      <c r="H77" s="807">
        <f t="shared" si="30"/>
        <v>45376</v>
      </c>
      <c r="I77" s="807">
        <f t="shared" si="31"/>
        <v>45381</v>
      </c>
      <c r="K77" s="799">
        <f t="shared" ref="K77:K131" si="33">K76+7</f>
        <v>45361</v>
      </c>
      <c r="L77" s="757"/>
    </row>
    <row r="78" spans="1:12" s="193" customFormat="1" ht="18" hidden="1" customHeight="1" x14ac:dyDescent="0.2">
      <c r="A78" s="810"/>
      <c r="B78" s="807" t="s">
        <v>579</v>
      </c>
      <c r="C78" s="807" t="s">
        <v>604</v>
      </c>
      <c r="D78" s="622">
        <v>45369</v>
      </c>
      <c r="E78" s="807">
        <f t="shared" si="27"/>
        <v>45371</v>
      </c>
      <c r="F78" s="807">
        <f t="shared" si="28"/>
        <v>45374</v>
      </c>
      <c r="G78" s="807">
        <f t="shared" si="29"/>
        <v>45379</v>
      </c>
      <c r="H78" s="807">
        <f t="shared" si="30"/>
        <v>45385</v>
      </c>
      <c r="I78" s="807">
        <f t="shared" si="31"/>
        <v>45390</v>
      </c>
      <c r="K78" s="799">
        <f t="shared" si="33"/>
        <v>45368</v>
      </c>
      <c r="L78" s="757"/>
    </row>
    <row r="79" spans="1:12" s="193" customFormat="1" ht="18" hidden="1" customHeight="1" x14ac:dyDescent="0.2">
      <c r="A79" s="810"/>
      <c r="B79" s="910" t="s">
        <v>581</v>
      </c>
      <c r="C79" s="910" t="s">
        <v>605</v>
      </c>
      <c r="D79" s="763">
        <v>45381</v>
      </c>
      <c r="E79" s="807">
        <f t="shared" si="27"/>
        <v>45383</v>
      </c>
      <c r="F79" s="807">
        <f t="shared" si="28"/>
        <v>45386</v>
      </c>
      <c r="G79" s="807">
        <f t="shared" si="29"/>
        <v>45391</v>
      </c>
      <c r="H79" s="807">
        <f t="shared" si="30"/>
        <v>45397</v>
      </c>
      <c r="I79" s="807">
        <f t="shared" si="31"/>
        <v>45402</v>
      </c>
      <c r="K79" s="763">
        <v>45376</v>
      </c>
      <c r="L79" s="757"/>
    </row>
    <row r="80" spans="1:12" s="193" customFormat="1" ht="18" hidden="1" customHeight="1" x14ac:dyDescent="0.2">
      <c r="A80" s="810"/>
      <c r="B80" s="910" t="s">
        <v>584</v>
      </c>
      <c r="C80" s="910" t="s">
        <v>606</v>
      </c>
      <c r="D80" s="763">
        <v>45385</v>
      </c>
      <c r="E80" s="807">
        <f t="shared" si="27"/>
        <v>45387</v>
      </c>
      <c r="F80" s="807">
        <f t="shared" si="28"/>
        <v>45390</v>
      </c>
      <c r="G80" s="807">
        <f t="shared" si="29"/>
        <v>45395</v>
      </c>
      <c r="H80" s="807">
        <f t="shared" si="30"/>
        <v>45401</v>
      </c>
      <c r="I80" s="807">
        <f t="shared" si="31"/>
        <v>45406</v>
      </c>
      <c r="K80" s="763">
        <f t="shared" si="33"/>
        <v>45383</v>
      </c>
      <c r="L80" s="757"/>
    </row>
    <row r="81" spans="1:12" s="193" customFormat="1" ht="18" hidden="1" customHeight="1" x14ac:dyDescent="0.2">
      <c r="A81" s="810"/>
      <c r="B81" s="910" t="s">
        <v>586</v>
      </c>
      <c r="C81" s="910" t="s">
        <v>607</v>
      </c>
      <c r="D81" s="763">
        <v>45388</v>
      </c>
      <c r="E81" s="807">
        <f>D81+2</f>
        <v>45390</v>
      </c>
      <c r="F81" s="807">
        <f>D81+5</f>
        <v>45393</v>
      </c>
      <c r="G81" s="807">
        <f>D81+10</f>
        <v>45398</v>
      </c>
      <c r="H81" s="807">
        <f>D81+16</f>
        <v>45404</v>
      </c>
      <c r="I81" s="807">
        <f>D81+21</f>
        <v>45409</v>
      </c>
      <c r="K81" s="763">
        <f t="shared" si="33"/>
        <v>45390</v>
      </c>
      <c r="L81" s="757"/>
    </row>
    <row r="82" spans="1:12" s="193" customFormat="1" ht="18" hidden="1" customHeight="1" x14ac:dyDescent="0.2">
      <c r="A82" s="810" t="s">
        <v>598</v>
      </c>
      <c r="B82" s="988" t="s">
        <v>577</v>
      </c>
      <c r="C82" s="965" t="s">
        <v>608</v>
      </c>
      <c r="D82" s="965">
        <v>45394</v>
      </c>
      <c r="E82" s="807">
        <f t="shared" ref="E82:E86" si="34">D82+2</f>
        <v>45396</v>
      </c>
      <c r="F82" s="807">
        <f t="shared" ref="F82:F86" si="35">D82+5</f>
        <v>45399</v>
      </c>
      <c r="G82" s="807">
        <f t="shared" ref="G82:G91" si="36">D82+10</f>
        <v>45404</v>
      </c>
      <c r="H82" s="807">
        <f t="shared" ref="H82:H91" si="37">D82+16</f>
        <v>45410</v>
      </c>
      <c r="I82" s="807">
        <f t="shared" ref="I82:I91" si="38">D82+21</f>
        <v>45415</v>
      </c>
      <c r="K82" s="763">
        <f t="shared" si="33"/>
        <v>45397</v>
      </c>
      <c r="L82" s="757"/>
    </row>
    <row r="83" spans="1:12" s="193" customFormat="1" ht="18" hidden="1" customHeight="1" x14ac:dyDescent="0.2">
      <c r="A83" s="810" t="s">
        <v>588</v>
      </c>
      <c r="B83" s="1043" t="s">
        <v>344</v>
      </c>
      <c r="C83" s="965" t="s">
        <v>609</v>
      </c>
      <c r="D83" s="805">
        <v>45406</v>
      </c>
      <c r="E83" s="859">
        <f t="shared" si="34"/>
        <v>45408</v>
      </c>
      <c r="F83" s="859">
        <f t="shared" si="35"/>
        <v>45411</v>
      </c>
      <c r="G83" s="859">
        <f t="shared" si="36"/>
        <v>45416</v>
      </c>
      <c r="H83" s="859">
        <f t="shared" si="37"/>
        <v>45422</v>
      </c>
      <c r="I83" s="859">
        <f t="shared" si="38"/>
        <v>45427</v>
      </c>
      <c r="K83" s="763">
        <v>45403</v>
      </c>
      <c r="L83" s="757"/>
    </row>
    <row r="84" spans="1:12" s="193" customFormat="1" ht="18" hidden="1" customHeight="1" x14ac:dyDescent="0.2">
      <c r="A84" s="810" t="s">
        <v>591</v>
      </c>
      <c r="B84" s="988" t="s">
        <v>588</v>
      </c>
      <c r="C84" s="965" t="s">
        <v>610</v>
      </c>
      <c r="D84" s="965">
        <v>45419</v>
      </c>
      <c r="E84" s="807">
        <f t="shared" si="34"/>
        <v>45421</v>
      </c>
      <c r="F84" s="807">
        <f t="shared" si="35"/>
        <v>45424</v>
      </c>
      <c r="G84" s="807">
        <f t="shared" si="36"/>
        <v>45429</v>
      </c>
      <c r="H84" s="807">
        <f t="shared" si="37"/>
        <v>45435</v>
      </c>
      <c r="I84" s="807">
        <f t="shared" si="38"/>
        <v>45440</v>
      </c>
      <c r="K84" s="763">
        <f t="shared" si="33"/>
        <v>45410</v>
      </c>
      <c r="L84" s="757"/>
    </row>
    <row r="85" spans="1:12" s="193" customFormat="1" ht="20.100000000000001" hidden="1" customHeight="1" x14ac:dyDescent="0.2">
      <c r="A85" s="810" t="s">
        <v>611</v>
      </c>
      <c r="B85" s="965" t="s">
        <v>579</v>
      </c>
      <c r="C85" s="965" t="s">
        <v>612</v>
      </c>
      <c r="D85" s="965">
        <v>45426</v>
      </c>
      <c r="E85" s="807">
        <v>45423</v>
      </c>
      <c r="F85" s="807">
        <f t="shared" si="35"/>
        <v>45431</v>
      </c>
      <c r="G85" s="807">
        <f t="shared" si="36"/>
        <v>45436</v>
      </c>
      <c r="H85" s="807">
        <f t="shared" si="37"/>
        <v>45442</v>
      </c>
      <c r="I85" s="807">
        <f t="shared" si="38"/>
        <v>45447</v>
      </c>
      <c r="K85" s="763">
        <f t="shared" si="33"/>
        <v>45417</v>
      </c>
      <c r="L85" s="757"/>
    </row>
    <row r="86" spans="1:12" s="193" customFormat="1" ht="20.100000000000001" hidden="1" customHeight="1" x14ac:dyDescent="0.2">
      <c r="A86" s="810" t="s">
        <v>581</v>
      </c>
      <c r="B86" s="965" t="s">
        <v>584</v>
      </c>
      <c r="C86" s="965" t="s">
        <v>613</v>
      </c>
      <c r="D86" s="965">
        <v>45423</v>
      </c>
      <c r="E86" s="807">
        <f t="shared" si="34"/>
        <v>45425</v>
      </c>
      <c r="F86" s="807">
        <f t="shared" si="35"/>
        <v>45428</v>
      </c>
      <c r="G86" s="807">
        <f t="shared" si="36"/>
        <v>45433</v>
      </c>
      <c r="H86" s="807">
        <f t="shared" si="37"/>
        <v>45439</v>
      </c>
      <c r="I86" s="807">
        <f t="shared" si="38"/>
        <v>45444</v>
      </c>
      <c r="K86" s="763">
        <f t="shared" si="33"/>
        <v>45424</v>
      </c>
      <c r="L86" s="757"/>
    </row>
    <row r="87" spans="1:12" s="193" customFormat="1" ht="20.100000000000001" hidden="1" customHeight="1" x14ac:dyDescent="0.2">
      <c r="A87" s="810" t="s">
        <v>584</v>
      </c>
      <c r="B87" s="965" t="s">
        <v>581</v>
      </c>
      <c r="C87" s="965" t="s">
        <v>614</v>
      </c>
      <c r="D87" s="965">
        <f t="shared" ref="D87" si="39">D86+7</f>
        <v>45430</v>
      </c>
      <c r="E87" s="886" t="s">
        <v>344</v>
      </c>
      <c r="F87" s="886" t="s">
        <v>344</v>
      </c>
      <c r="G87" s="807">
        <f t="shared" si="36"/>
        <v>45440</v>
      </c>
      <c r="H87" s="807">
        <f t="shared" si="37"/>
        <v>45446</v>
      </c>
      <c r="I87" s="807">
        <f t="shared" si="38"/>
        <v>45451</v>
      </c>
      <c r="K87" s="763">
        <f t="shared" si="33"/>
        <v>45431</v>
      </c>
      <c r="L87" s="757"/>
    </row>
    <row r="88" spans="1:12" s="193" customFormat="1" ht="20.100000000000001" hidden="1" customHeight="1" x14ac:dyDescent="0.2">
      <c r="A88" s="810"/>
      <c r="B88" s="965" t="s">
        <v>586</v>
      </c>
      <c r="C88" s="965" t="s">
        <v>615</v>
      </c>
      <c r="D88" s="965">
        <v>45441</v>
      </c>
      <c r="E88" s="807">
        <f t="shared" ref="E88:E89" si="40">D88+2</f>
        <v>45443</v>
      </c>
      <c r="F88" s="807">
        <f t="shared" ref="F88" si="41">D88+5</f>
        <v>45446</v>
      </c>
      <c r="G88" s="807">
        <f t="shared" si="36"/>
        <v>45451</v>
      </c>
      <c r="H88" s="807">
        <f t="shared" si="37"/>
        <v>45457</v>
      </c>
      <c r="I88" s="807">
        <f t="shared" si="38"/>
        <v>45462</v>
      </c>
      <c r="K88" s="763">
        <f t="shared" si="33"/>
        <v>45438</v>
      </c>
      <c r="L88" s="757"/>
    </row>
    <row r="89" spans="1:12" s="193" customFormat="1" ht="20.100000000000001" hidden="1" customHeight="1" x14ac:dyDescent="0.2">
      <c r="A89" s="810" t="s">
        <v>577</v>
      </c>
      <c r="B89" s="965" t="s">
        <v>616</v>
      </c>
      <c r="C89" s="965" t="s">
        <v>617</v>
      </c>
      <c r="D89" s="965">
        <v>45454</v>
      </c>
      <c r="E89" s="807">
        <f t="shared" si="40"/>
        <v>45456</v>
      </c>
      <c r="F89" s="886" t="s">
        <v>344</v>
      </c>
      <c r="G89" s="807">
        <f t="shared" si="36"/>
        <v>45464</v>
      </c>
      <c r="H89" s="807">
        <f t="shared" si="37"/>
        <v>45470</v>
      </c>
      <c r="I89" s="886" t="s">
        <v>344</v>
      </c>
      <c r="K89" s="763">
        <f t="shared" si="33"/>
        <v>45445</v>
      </c>
      <c r="L89" s="757"/>
    </row>
    <row r="90" spans="1:12" s="193" customFormat="1" ht="20.100000000000001" hidden="1" customHeight="1" x14ac:dyDescent="0.2">
      <c r="A90" s="810" t="s">
        <v>618</v>
      </c>
      <c r="B90" s="965" t="s">
        <v>579</v>
      </c>
      <c r="C90" s="965" t="s">
        <v>619</v>
      </c>
      <c r="D90" s="965">
        <v>45457</v>
      </c>
      <c r="E90" s="886" t="s">
        <v>344</v>
      </c>
      <c r="F90" s="886" t="s">
        <v>344</v>
      </c>
      <c r="G90" s="807">
        <f t="shared" si="36"/>
        <v>45467</v>
      </c>
      <c r="H90" s="807">
        <f t="shared" si="37"/>
        <v>45473</v>
      </c>
      <c r="I90" s="807">
        <f t="shared" si="38"/>
        <v>45478</v>
      </c>
      <c r="K90" s="763">
        <f t="shared" si="33"/>
        <v>45452</v>
      </c>
      <c r="L90" s="757"/>
    </row>
    <row r="91" spans="1:12" s="193" customFormat="1" ht="20.100000000000001" hidden="1" customHeight="1" x14ac:dyDescent="0.2">
      <c r="A91" s="810" t="s">
        <v>620</v>
      </c>
      <c r="B91" s="965" t="s">
        <v>591</v>
      </c>
      <c r="C91" s="965" t="s">
        <v>621</v>
      </c>
      <c r="D91" s="965">
        <v>45461</v>
      </c>
      <c r="E91" s="807">
        <f t="shared" ref="E91" si="42">D91+2</f>
        <v>45463</v>
      </c>
      <c r="F91" s="807">
        <f t="shared" ref="F91" si="43">D91+5</f>
        <v>45466</v>
      </c>
      <c r="G91" s="807">
        <f t="shared" si="36"/>
        <v>45471</v>
      </c>
      <c r="H91" s="807">
        <f t="shared" si="37"/>
        <v>45477</v>
      </c>
      <c r="I91" s="807">
        <f t="shared" si="38"/>
        <v>45482</v>
      </c>
      <c r="K91" s="763">
        <f t="shared" si="33"/>
        <v>45459</v>
      </c>
      <c r="L91" s="757"/>
    </row>
    <row r="92" spans="1:12" s="193" customFormat="1" ht="20.100000000000001" hidden="1" customHeight="1" x14ac:dyDescent="0.2">
      <c r="A92" s="810" t="s">
        <v>622</v>
      </c>
      <c r="B92" s="1042" t="s">
        <v>623</v>
      </c>
      <c r="C92" s="965" t="s">
        <v>624</v>
      </c>
      <c r="D92" s="965">
        <v>45507</v>
      </c>
      <c r="E92" s="807">
        <f>D92+1</f>
        <v>45508</v>
      </c>
      <c r="F92" s="807">
        <f>D92+13</f>
        <v>45520</v>
      </c>
      <c r="G92" s="807">
        <f>D92+15</f>
        <v>45522</v>
      </c>
      <c r="H92" s="807">
        <f>D92+17</f>
        <v>45524</v>
      </c>
      <c r="I92" s="807">
        <f>D92+28</f>
        <v>45535</v>
      </c>
      <c r="K92" s="763">
        <v>45504</v>
      </c>
      <c r="L92" s="620">
        <f>WEEKNUM(K92)</f>
        <v>31</v>
      </c>
    </row>
    <row r="93" spans="1:12" s="193" customFormat="1" ht="20.100000000000001" hidden="1" customHeight="1" x14ac:dyDescent="0.2">
      <c r="A93" s="810"/>
      <c r="B93" s="965" t="s">
        <v>625</v>
      </c>
      <c r="C93" s="965" t="s">
        <v>626</v>
      </c>
      <c r="D93" s="965">
        <v>45521</v>
      </c>
      <c r="E93" s="807">
        <f t="shared" ref="E93:E95" si="44">D93+1</f>
        <v>45522</v>
      </c>
      <c r="F93" s="807">
        <f t="shared" ref="F93:F95" si="45">D93+13</f>
        <v>45534</v>
      </c>
      <c r="G93" s="807">
        <f t="shared" ref="G93:G95" si="46">D93+15</f>
        <v>45536</v>
      </c>
      <c r="H93" s="807">
        <f t="shared" ref="H93:H95" si="47">D93+17</f>
        <v>45538</v>
      </c>
      <c r="I93" s="807">
        <f t="shared" ref="I93:I95" si="48">D93+28</f>
        <v>45549</v>
      </c>
      <c r="K93" s="763">
        <f t="shared" si="33"/>
        <v>45511</v>
      </c>
      <c r="L93" s="620">
        <f t="shared" ref="L93:L96" si="49">WEEKNUM(K93)</f>
        <v>32</v>
      </c>
    </row>
    <row r="94" spans="1:12" s="193" customFormat="1" ht="20.100000000000001" hidden="1" customHeight="1" x14ac:dyDescent="0.2">
      <c r="A94" s="810" t="s">
        <v>627</v>
      </c>
      <c r="B94" s="1042" t="s">
        <v>368</v>
      </c>
      <c r="C94" s="965" t="s">
        <v>628</v>
      </c>
      <c r="D94" s="805">
        <v>45517</v>
      </c>
      <c r="E94" s="859">
        <f t="shared" si="44"/>
        <v>45518</v>
      </c>
      <c r="F94" s="859">
        <f t="shared" si="45"/>
        <v>45530</v>
      </c>
      <c r="G94" s="859">
        <f t="shared" si="46"/>
        <v>45532</v>
      </c>
      <c r="H94" s="859">
        <f t="shared" si="47"/>
        <v>45534</v>
      </c>
      <c r="I94" s="859">
        <f t="shared" si="48"/>
        <v>45545</v>
      </c>
      <c r="K94" s="763">
        <f t="shared" si="33"/>
        <v>45518</v>
      </c>
      <c r="L94" s="620">
        <f t="shared" si="49"/>
        <v>33</v>
      </c>
    </row>
    <row r="95" spans="1:12" s="193" customFormat="1" ht="20.100000000000001" hidden="1" customHeight="1" x14ac:dyDescent="0.2">
      <c r="A95" s="810"/>
      <c r="B95" s="1042" t="s">
        <v>368</v>
      </c>
      <c r="C95" s="965" t="s">
        <v>629</v>
      </c>
      <c r="D95" s="805">
        <v>45537</v>
      </c>
      <c r="E95" s="859">
        <f t="shared" si="44"/>
        <v>45538</v>
      </c>
      <c r="F95" s="859">
        <f t="shared" si="45"/>
        <v>45550</v>
      </c>
      <c r="G95" s="859">
        <f t="shared" si="46"/>
        <v>45552</v>
      </c>
      <c r="H95" s="859">
        <f t="shared" si="47"/>
        <v>45554</v>
      </c>
      <c r="I95" s="859">
        <f t="shared" si="48"/>
        <v>45565</v>
      </c>
      <c r="K95" s="763">
        <f t="shared" si="33"/>
        <v>45525</v>
      </c>
      <c r="L95" s="620">
        <f t="shared" si="49"/>
        <v>34</v>
      </c>
    </row>
    <row r="96" spans="1:12" s="193" customFormat="1" ht="20.100000000000001" hidden="1" customHeight="1" x14ac:dyDescent="0.2">
      <c r="A96" s="810" t="s">
        <v>506</v>
      </c>
      <c r="B96" s="965" t="s">
        <v>553</v>
      </c>
      <c r="C96" s="965" t="s">
        <v>630</v>
      </c>
      <c r="D96" s="886" t="s">
        <v>344</v>
      </c>
      <c r="E96" s="859" t="e">
        <f>D96+1</f>
        <v>#VALUE!</v>
      </c>
      <c r="F96" s="859" t="e">
        <f>D96+13</f>
        <v>#VALUE!</v>
      </c>
      <c r="G96" s="859" t="e">
        <f>D96+15</f>
        <v>#VALUE!</v>
      </c>
      <c r="H96" s="859" t="e">
        <f>D96+17</f>
        <v>#VALUE!</v>
      </c>
      <c r="I96" s="859" t="e">
        <f>D96+28</f>
        <v>#VALUE!</v>
      </c>
      <c r="K96" s="763">
        <f t="shared" si="33"/>
        <v>45532</v>
      </c>
      <c r="L96" s="620">
        <f t="shared" si="49"/>
        <v>35</v>
      </c>
    </row>
    <row r="97" spans="1:12" s="193" customFormat="1" ht="20.100000000000001" hidden="1" customHeight="1" x14ac:dyDescent="0.2">
      <c r="A97" s="810" t="s">
        <v>625</v>
      </c>
      <c r="B97" s="1042" t="s">
        <v>368</v>
      </c>
      <c r="C97" s="965" t="s">
        <v>631</v>
      </c>
      <c r="D97" s="805">
        <v>45545</v>
      </c>
      <c r="E97" s="859">
        <f>D97+1</f>
        <v>45546</v>
      </c>
      <c r="F97" s="859">
        <f>D97+13</f>
        <v>45558</v>
      </c>
      <c r="G97" s="859">
        <f>D97+15</f>
        <v>45560</v>
      </c>
      <c r="H97" s="859">
        <f>D97+17</f>
        <v>45562</v>
      </c>
      <c r="I97" s="859">
        <f>D97+28</f>
        <v>45573</v>
      </c>
      <c r="K97" s="763">
        <f t="shared" si="33"/>
        <v>45539</v>
      </c>
      <c r="L97" s="620">
        <f>WEEKNUM(K97)</f>
        <v>36</v>
      </c>
    </row>
    <row r="98" spans="1:12" s="193" customFormat="1" ht="20.100000000000001" hidden="1" customHeight="1" x14ac:dyDescent="0.2">
      <c r="A98" s="810" t="s">
        <v>632</v>
      </c>
      <c r="B98" s="1042" t="s">
        <v>368</v>
      </c>
      <c r="C98" s="965" t="s">
        <v>633</v>
      </c>
      <c r="D98" s="805">
        <v>45551</v>
      </c>
      <c r="E98" s="859">
        <f t="shared" ref="E98:E100" si="50">D98+1</f>
        <v>45552</v>
      </c>
      <c r="F98" s="859">
        <f t="shared" ref="F98:F100" si="51">D98+13</f>
        <v>45564</v>
      </c>
      <c r="G98" s="859">
        <f t="shared" ref="G98:G100" si="52">D98+15</f>
        <v>45566</v>
      </c>
      <c r="H98" s="859">
        <f t="shared" ref="H98:H100" si="53">D98+17</f>
        <v>45568</v>
      </c>
      <c r="I98" s="859">
        <f t="shared" ref="I98:I100" si="54">D98+28</f>
        <v>45579</v>
      </c>
      <c r="K98" s="763">
        <f t="shared" si="33"/>
        <v>45546</v>
      </c>
      <c r="L98" s="620">
        <f t="shared" ref="L98:L100" si="55">WEEKNUM(K98)</f>
        <v>37</v>
      </c>
    </row>
    <row r="99" spans="1:12" s="193" customFormat="1" ht="20.100000000000001" hidden="1" customHeight="1" x14ac:dyDescent="0.2">
      <c r="A99" s="810" t="s">
        <v>634</v>
      </c>
      <c r="B99" s="965" t="s">
        <v>635</v>
      </c>
      <c r="C99" s="965" t="s">
        <v>636</v>
      </c>
      <c r="D99" s="965">
        <v>45562</v>
      </c>
      <c r="E99" s="807">
        <f t="shared" si="50"/>
        <v>45563</v>
      </c>
      <c r="F99" s="807">
        <f t="shared" si="51"/>
        <v>45575</v>
      </c>
      <c r="G99" s="807">
        <f t="shared" si="52"/>
        <v>45577</v>
      </c>
      <c r="H99" s="807">
        <f t="shared" si="53"/>
        <v>45579</v>
      </c>
      <c r="I99" s="807">
        <f t="shared" si="54"/>
        <v>45590</v>
      </c>
      <c r="K99" s="763">
        <f t="shared" si="33"/>
        <v>45553</v>
      </c>
      <c r="L99" s="620">
        <f t="shared" si="55"/>
        <v>38</v>
      </c>
    </row>
    <row r="100" spans="1:12" s="193" customFormat="1" ht="20.100000000000001" hidden="1" customHeight="1" x14ac:dyDescent="0.2">
      <c r="A100" s="810" t="s">
        <v>314</v>
      </c>
      <c r="B100" s="965" t="s">
        <v>625</v>
      </c>
      <c r="C100" s="965" t="s">
        <v>637</v>
      </c>
      <c r="D100" s="886" t="s">
        <v>344</v>
      </c>
      <c r="E100" s="859" t="e">
        <f t="shared" si="50"/>
        <v>#VALUE!</v>
      </c>
      <c r="F100" s="859" t="e">
        <f t="shared" si="51"/>
        <v>#VALUE!</v>
      </c>
      <c r="G100" s="859" t="e">
        <f t="shared" si="52"/>
        <v>#VALUE!</v>
      </c>
      <c r="H100" s="859" t="e">
        <f t="shared" si="53"/>
        <v>#VALUE!</v>
      </c>
      <c r="I100" s="859" t="e">
        <f t="shared" si="54"/>
        <v>#VALUE!</v>
      </c>
      <c r="K100" s="763">
        <f t="shared" si="33"/>
        <v>45560</v>
      </c>
      <c r="L100" s="620">
        <f t="shared" si="55"/>
        <v>39</v>
      </c>
    </row>
    <row r="101" spans="1:12" s="193" customFormat="1" ht="20.100000000000001" hidden="1" customHeight="1" x14ac:dyDescent="0.2">
      <c r="A101" s="810" t="s">
        <v>638</v>
      </c>
      <c r="B101" s="1042" t="s">
        <v>368</v>
      </c>
      <c r="C101" s="965" t="s">
        <v>639</v>
      </c>
      <c r="D101" s="805">
        <v>45566</v>
      </c>
      <c r="E101" s="859">
        <f t="shared" ref="E101:E103" si="56">D101+1</f>
        <v>45567</v>
      </c>
      <c r="F101" s="859">
        <f t="shared" ref="F101:F103" si="57">D101+13</f>
        <v>45579</v>
      </c>
      <c r="G101" s="859">
        <f t="shared" ref="G101:G103" si="58">D101+15</f>
        <v>45581</v>
      </c>
      <c r="H101" s="859">
        <f t="shared" ref="H101:H103" si="59">D101+17</f>
        <v>45583</v>
      </c>
      <c r="I101" s="859">
        <f t="shared" ref="I101:I103" si="60">D101+28</f>
        <v>45594</v>
      </c>
      <c r="K101" s="763">
        <f t="shared" si="33"/>
        <v>45567</v>
      </c>
      <c r="L101" s="620">
        <f t="shared" ref="L101:L103" si="61">WEEKNUM(K101)</f>
        <v>40</v>
      </c>
    </row>
    <row r="102" spans="1:12" s="193" customFormat="1" ht="20.100000000000001" hidden="1" customHeight="1" x14ac:dyDescent="0.2">
      <c r="A102" s="810"/>
      <c r="B102" s="965" t="s">
        <v>553</v>
      </c>
      <c r="C102" s="965" t="s">
        <v>640</v>
      </c>
      <c r="D102" s="965">
        <v>45593</v>
      </c>
      <c r="E102" s="886" t="s">
        <v>344</v>
      </c>
      <c r="F102" s="807">
        <f t="shared" si="57"/>
        <v>45606</v>
      </c>
      <c r="G102" s="807">
        <f t="shared" si="58"/>
        <v>45608</v>
      </c>
      <c r="H102" s="807">
        <f t="shared" si="59"/>
        <v>45610</v>
      </c>
      <c r="I102" s="807">
        <f t="shared" si="60"/>
        <v>45621</v>
      </c>
      <c r="K102" s="763">
        <f t="shared" si="33"/>
        <v>45574</v>
      </c>
      <c r="L102" s="620">
        <f t="shared" si="61"/>
        <v>41</v>
      </c>
    </row>
    <row r="103" spans="1:12" s="193" customFormat="1" ht="20.100000000000001" hidden="1" customHeight="1" x14ac:dyDescent="0.2">
      <c r="A103" s="810"/>
      <c r="B103" s="965" t="s">
        <v>641</v>
      </c>
      <c r="C103" s="965" t="s">
        <v>642</v>
      </c>
      <c r="D103" s="886" t="s">
        <v>344</v>
      </c>
      <c r="E103" s="859" t="e">
        <f t="shared" si="56"/>
        <v>#VALUE!</v>
      </c>
      <c r="F103" s="859" t="e">
        <f t="shared" si="57"/>
        <v>#VALUE!</v>
      </c>
      <c r="G103" s="859" t="e">
        <f t="shared" si="58"/>
        <v>#VALUE!</v>
      </c>
      <c r="H103" s="859" t="e">
        <f t="shared" si="59"/>
        <v>#VALUE!</v>
      </c>
      <c r="I103" s="859" t="e">
        <f t="shared" si="60"/>
        <v>#VALUE!</v>
      </c>
      <c r="K103" s="763">
        <f t="shared" si="33"/>
        <v>45581</v>
      </c>
      <c r="L103" s="620">
        <f t="shared" si="61"/>
        <v>42</v>
      </c>
    </row>
    <row r="104" spans="1:12" s="193" customFormat="1" ht="20.100000000000001" hidden="1" customHeight="1" x14ac:dyDescent="0.2">
      <c r="A104" s="810"/>
      <c r="B104" s="1042" t="s">
        <v>368</v>
      </c>
      <c r="C104" s="965" t="s">
        <v>643</v>
      </c>
      <c r="D104" s="805">
        <v>45595</v>
      </c>
      <c r="E104" s="859">
        <f t="shared" ref="E104:E107" si="62">D104+1</f>
        <v>45596</v>
      </c>
      <c r="F104" s="859">
        <f t="shared" ref="F104:F109" si="63">D104+13</f>
        <v>45608</v>
      </c>
      <c r="G104" s="859">
        <f t="shared" ref="G104:G109" si="64">D104+15</f>
        <v>45610</v>
      </c>
      <c r="H104" s="859">
        <f t="shared" ref="H104:H109" si="65">D104+17</f>
        <v>45612</v>
      </c>
      <c r="I104" s="859">
        <f t="shared" ref="I104:I109" si="66">D104+28</f>
        <v>45623</v>
      </c>
      <c r="K104" s="763">
        <f t="shared" si="33"/>
        <v>45588</v>
      </c>
      <c r="L104" s="620">
        <f t="shared" ref="L104:L108" si="67">WEEKNUM(K104)</f>
        <v>43</v>
      </c>
    </row>
    <row r="105" spans="1:12" s="193" customFormat="1" ht="20.100000000000001" hidden="1" customHeight="1" x14ac:dyDescent="0.2">
      <c r="A105" s="810" t="s">
        <v>625</v>
      </c>
      <c r="B105" s="965" t="s">
        <v>635</v>
      </c>
      <c r="C105" s="965" t="s">
        <v>644</v>
      </c>
      <c r="D105" s="965">
        <v>45598</v>
      </c>
      <c r="E105" s="886" t="s">
        <v>344</v>
      </c>
      <c r="F105" s="807">
        <f t="shared" si="63"/>
        <v>45611</v>
      </c>
      <c r="G105" s="807">
        <f t="shared" si="64"/>
        <v>45613</v>
      </c>
      <c r="H105" s="807">
        <f t="shared" si="65"/>
        <v>45615</v>
      </c>
      <c r="I105" s="807">
        <f t="shared" si="66"/>
        <v>45626</v>
      </c>
      <c r="K105" s="763">
        <f t="shared" si="33"/>
        <v>45595</v>
      </c>
      <c r="L105" s="620">
        <f t="shared" si="67"/>
        <v>44</v>
      </c>
    </row>
    <row r="106" spans="1:12" s="193" customFormat="1" ht="20.100000000000001" hidden="1" customHeight="1" x14ac:dyDescent="0.2">
      <c r="A106" s="810" t="s">
        <v>645</v>
      </c>
      <c r="B106" s="965" t="s">
        <v>646</v>
      </c>
      <c r="C106" s="965" t="s">
        <v>647</v>
      </c>
      <c r="D106" s="965">
        <v>45612</v>
      </c>
      <c r="E106" s="807">
        <f t="shared" si="62"/>
        <v>45613</v>
      </c>
      <c r="F106" s="807">
        <f t="shared" si="63"/>
        <v>45625</v>
      </c>
      <c r="G106" s="807">
        <f t="shared" si="64"/>
        <v>45627</v>
      </c>
      <c r="H106" s="807">
        <f t="shared" si="65"/>
        <v>45629</v>
      </c>
      <c r="I106" s="807">
        <f t="shared" si="66"/>
        <v>45640</v>
      </c>
      <c r="K106" s="763">
        <f t="shared" si="33"/>
        <v>45602</v>
      </c>
      <c r="L106" s="620">
        <f t="shared" si="67"/>
        <v>45</v>
      </c>
    </row>
    <row r="107" spans="1:12" s="193" customFormat="1" ht="20.100000000000001" hidden="1" customHeight="1" x14ac:dyDescent="0.2">
      <c r="A107" s="810"/>
      <c r="B107" s="1042" t="s">
        <v>368</v>
      </c>
      <c r="C107" s="965" t="s">
        <v>648</v>
      </c>
      <c r="D107" s="805">
        <v>45608</v>
      </c>
      <c r="E107" s="859">
        <f t="shared" si="62"/>
        <v>45609</v>
      </c>
      <c r="F107" s="859">
        <f t="shared" si="63"/>
        <v>45621</v>
      </c>
      <c r="G107" s="859">
        <f t="shared" si="64"/>
        <v>45623</v>
      </c>
      <c r="H107" s="859">
        <f t="shared" si="65"/>
        <v>45625</v>
      </c>
      <c r="I107" s="859">
        <f t="shared" si="66"/>
        <v>45636</v>
      </c>
      <c r="K107" s="763">
        <f t="shared" si="33"/>
        <v>45609</v>
      </c>
      <c r="L107" s="620">
        <f t="shared" si="67"/>
        <v>46</v>
      </c>
    </row>
    <row r="108" spans="1:12" s="193" customFormat="1" ht="20.100000000000001" hidden="1" customHeight="1" x14ac:dyDescent="0.2">
      <c r="A108" s="810"/>
      <c r="B108" s="965" t="s">
        <v>641</v>
      </c>
      <c r="C108" s="965" t="s">
        <v>649</v>
      </c>
      <c r="D108" s="965">
        <v>45624</v>
      </c>
      <c r="E108" s="886" t="s">
        <v>344</v>
      </c>
      <c r="F108" s="807">
        <f t="shared" si="63"/>
        <v>45637</v>
      </c>
      <c r="G108" s="807">
        <f t="shared" si="64"/>
        <v>45639</v>
      </c>
      <c r="H108" s="807">
        <f t="shared" si="65"/>
        <v>45641</v>
      </c>
      <c r="I108" s="807">
        <f t="shared" si="66"/>
        <v>45652</v>
      </c>
      <c r="K108" s="763">
        <f t="shared" si="33"/>
        <v>45616</v>
      </c>
      <c r="L108" s="620">
        <f t="shared" si="67"/>
        <v>47</v>
      </c>
    </row>
    <row r="109" spans="1:12" s="193" customFormat="1" ht="20.100000000000001" hidden="1" customHeight="1" x14ac:dyDescent="0.2">
      <c r="A109" s="810"/>
      <c r="B109" s="965" t="s">
        <v>553</v>
      </c>
      <c r="C109" s="965" t="s">
        <v>650</v>
      </c>
      <c r="D109" s="965">
        <v>45635</v>
      </c>
      <c r="E109" s="886" t="s">
        <v>344</v>
      </c>
      <c r="F109" s="807">
        <f t="shared" si="63"/>
        <v>45648</v>
      </c>
      <c r="G109" s="807">
        <f t="shared" si="64"/>
        <v>45650</v>
      </c>
      <c r="H109" s="807">
        <f t="shared" si="65"/>
        <v>45652</v>
      </c>
      <c r="I109" s="807">
        <f t="shared" si="66"/>
        <v>45663</v>
      </c>
      <c r="K109" s="763">
        <f t="shared" si="33"/>
        <v>45623</v>
      </c>
      <c r="L109" s="620">
        <f t="shared" ref="L109:L110" si="68">WEEKNUM(K109)</f>
        <v>48</v>
      </c>
    </row>
    <row r="110" spans="1:12" s="193" customFormat="1" ht="20.100000000000001" hidden="1" customHeight="1" x14ac:dyDescent="0.2">
      <c r="A110" s="810" t="s">
        <v>651</v>
      </c>
      <c r="B110" s="965" t="s">
        <v>635</v>
      </c>
      <c r="C110" s="965" t="s">
        <v>652</v>
      </c>
      <c r="D110" s="965">
        <v>45635</v>
      </c>
      <c r="E110" s="807">
        <f t="shared" ref="E110" si="69">D110+1</f>
        <v>45636</v>
      </c>
      <c r="F110" s="807">
        <f t="shared" ref="F110" si="70">D110+13</f>
        <v>45648</v>
      </c>
      <c r="G110" s="807">
        <f t="shared" ref="G110" si="71">D110+15</f>
        <v>45650</v>
      </c>
      <c r="H110" s="807">
        <f t="shared" ref="H110" si="72">D110+17</f>
        <v>45652</v>
      </c>
      <c r="I110" s="807">
        <f t="shared" ref="I110" si="73">D110+28</f>
        <v>45663</v>
      </c>
      <c r="K110" s="763">
        <f t="shared" si="33"/>
        <v>45630</v>
      </c>
      <c r="L110" s="620">
        <f t="shared" si="68"/>
        <v>49</v>
      </c>
    </row>
    <row r="111" spans="1:12" s="193" customFormat="1" ht="20.100000000000001" hidden="1" customHeight="1" x14ac:dyDescent="0.2">
      <c r="A111" s="810" t="s">
        <v>653</v>
      </c>
      <c r="B111" s="1019" t="s">
        <v>516</v>
      </c>
      <c r="C111" s="965" t="s">
        <v>654</v>
      </c>
      <c r="D111" s="886" t="s">
        <v>344</v>
      </c>
      <c r="E111" s="859"/>
      <c r="F111" s="859"/>
      <c r="G111" s="859"/>
      <c r="H111" s="859"/>
      <c r="I111" s="859"/>
      <c r="K111" s="763">
        <f t="shared" si="33"/>
        <v>45637</v>
      </c>
      <c r="L111" s="620">
        <f t="shared" ref="L111:L112" si="74">WEEKNUM(K111)</f>
        <v>50</v>
      </c>
    </row>
    <row r="112" spans="1:12" s="193" customFormat="1" ht="20.100000000000001" hidden="1" customHeight="1" x14ac:dyDescent="0.2">
      <c r="A112" s="810" t="s">
        <v>646</v>
      </c>
      <c r="B112" s="965" t="s">
        <v>651</v>
      </c>
      <c r="C112" s="965" t="s">
        <v>655</v>
      </c>
      <c r="D112" s="886" t="s">
        <v>344</v>
      </c>
      <c r="E112" s="859"/>
      <c r="F112" s="859"/>
      <c r="G112" s="859"/>
      <c r="H112" s="859"/>
      <c r="I112" s="859"/>
      <c r="K112" s="763">
        <f t="shared" si="33"/>
        <v>45644</v>
      </c>
      <c r="L112" s="620">
        <f t="shared" si="74"/>
        <v>51</v>
      </c>
    </row>
    <row r="113" spans="1:12" s="193" customFormat="1" ht="20.100000000000001" hidden="1" customHeight="1" x14ac:dyDescent="0.2">
      <c r="A113" s="810"/>
      <c r="B113" s="965" t="s">
        <v>641</v>
      </c>
      <c r="C113" s="965" t="s">
        <v>656</v>
      </c>
      <c r="D113" s="886" t="s">
        <v>344</v>
      </c>
      <c r="E113" s="859"/>
      <c r="F113" s="859"/>
      <c r="G113" s="859"/>
      <c r="H113" s="859"/>
      <c r="I113" s="859"/>
      <c r="K113" s="763">
        <f t="shared" si="33"/>
        <v>45651</v>
      </c>
      <c r="L113" s="620">
        <f t="shared" ref="L113" si="75">WEEKNUM(K113)</f>
        <v>52</v>
      </c>
    </row>
    <row r="114" spans="1:12" s="193" customFormat="1" ht="20.100000000000001" hidden="1" customHeight="1" x14ac:dyDescent="0.2">
      <c r="A114" s="810" t="s">
        <v>553</v>
      </c>
      <c r="B114" s="965" t="s">
        <v>657</v>
      </c>
      <c r="C114" s="965" t="s">
        <v>658</v>
      </c>
      <c r="D114" s="965">
        <v>45662</v>
      </c>
      <c r="E114" s="886" t="s">
        <v>344</v>
      </c>
      <c r="F114" s="807">
        <f t="shared" ref="F114:F117" si="76">D114+13</f>
        <v>45675</v>
      </c>
      <c r="G114" s="807">
        <f t="shared" ref="G114:G118" si="77">D114+15</f>
        <v>45677</v>
      </c>
      <c r="H114" s="807">
        <f t="shared" ref="H114:H118" si="78">D114+17</f>
        <v>45679</v>
      </c>
      <c r="I114" s="807">
        <f t="shared" ref="I114:I117" si="79">D114+28</f>
        <v>45690</v>
      </c>
      <c r="K114" s="763">
        <f t="shared" si="33"/>
        <v>45658</v>
      </c>
      <c r="L114" s="620">
        <f t="shared" ref="L114:L118" si="80">WEEKNUM(K114)</f>
        <v>1</v>
      </c>
    </row>
    <row r="115" spans="1:12" s="193" customFormat="1" ht="20.100000000000001" hidden="1" customHeight="1" x14ac:dyDescent="0.2">
      <c r="A115" s="810"/>
      <c r="B115" s="965" t="s">
        <v>635</v>
      </c>
      <c r="C115" s="965" t="s">
        <v>659</v>
      </c>
      <c r="D115" s="965">
        <v>45670</v>
      </c>
      <c r="E115" s="886" t="s">
        <v>344</v>
      </c>
      <c r="F115" s="807">
        <f t="shared" si="76"/>
        <v>45683</v>
      </c>
      <c r="G115" s="807">
        <f t="shared" si="77"/>
        <v>45685</v>
      </c>
      <c r="H115" s="807">
        <f t="shared" si="78"/>
        <v>45687</v>
      </c>
      <c r="I115" s="807">
        <f t="shared" si="79"/>
        <v>45698</v>
      </c>
      <c r="K115" s="763">
        <f t="shared" si="33"/>
        <v>45665</v>
      </c>
      <c r="L115" s="620">
        <f t="shared" si="80"/>
        <v>2</v>
      </c>
    </row>
    <row r="116" spans="1:12" s="193" customFormat="1" ht="20.100000000000001" hidden="1" customHeight="1" x14ac:dyDescent="0.2">
      <c r="A116" s="810" t="s">
        <v>516</v>
      </c>
      <c r="B116" s="965" t="s">
        <v>553</v>
      </c>
      <c r="C116" s="965" t="s">
        <v>660</v>
      </c>
      <c r="D116" s="965">
        <v>45681</v>
      </c>
      <c r="E116" s="807">
        <f t="shared" ref="E116:E117" si="81">D116+1</f>
        <v>45682</v>
      </c>
      <c r="F116" s="807">
        <f t="shared" si="76"/>
        <v>45694</v>
      </c>
      <c r="G116" s="807">
        <f t="shared" si="77"/>
        <v>45696</v>
      </c>
      <c r="H116" s="807">
        <f t="shared" si="78"/>
        <v>45698</v>
      </c>
      <c r="I116" s="807">
        <f t="shared" si="79"/>
        <v>45709</v>
      </c>
      <c r="K116" s="763">
        <f t="shared" si="33"/>
        <v>45672</v>
      </c>
      <c r="L116" s="620">
        <f t="shared" si="80"/>
        <v>3</v>
      </c>
    </row>
    <row r="117" spans="1:12" s="193" customFormat="1" ht="20.100000000000001" hidden="1" customHeight="1" x14ac:dyDescent="0.2">
      <c r="A117" s="810" t="s">
        <v>651</v>
      </c>
      <c r="B117" s="1042" t="s">
        <v>368</v>
      </c>
      <c r="C117" s="965" t="s">
        <v>661</v>
      </c>
      <c r="D117" s="805">
        <v>45678</v>
      </c>
      <c r="E117" s="859">
        <f t="shared" si="81"/>
        <v>45679</v>
      </c>
      <c r="F117" s="859">
        <f t="shared" si="76"/>
        <v>45691</v>
      </c>
      <c r="G117" s="859">
        <f t="shared" si="77"/>
        <v>45693</v>
      </c>
      <c r="H117" s="859">
        <f t="shared" si="78"/>
        <v>45695</v>
      </c>
      <c r="I117" s="859">
        <f t="shared" si="79"/>
        <v>45706</v>
      </c>
      <c r="K117" s="763">
        <f t="shared" si="33"/>
        <v>45679</v>
      </c>
      <c r="L117" s="620">
        <f t="shared" si="80"/>
        <v>4</v>
      </c>
    </row>
    <row r="118" spans="1:12" s="193" customFormat="1" ht="20.100000000000001" hidden="1" customHeight="1" x14ac:dyDescent="0.2">
      <c r="A118" s="810"/>
      <c r="B118" s="965" t="s">
        <v>641</v>
      </c>
      <c r="C118" s="965" t="s">
        <v>662</v>
      </c>
      <c r="D118" s="965">
        <v>45690</v>
      </c>
      <c r="E118" s="886" t="s">
        <v>344</v>
      </c>
      <c r="F118" s="886" t="s">
        <v>344</v>
      </c>
      <c r="G118" s="807">
        <f t="shared" si="77"/>
        <v>45705</v>
      </c>
      <c r="H118" s="807">
        <f t="shared" si="78"/>
        <v>45707</v>
      </c>
      <c r="I118" s="886" t="s">
        <v>344</v>
      </c>
      <c r="K118" s="763">
        <f t="shared" si="33"/>
        <v>45686</v>
      </c>
      <c r="L118" s="620">
        <f t="shared" si="80"/>
        <v>5</v>
      </c>
    </row>
    <row r="119" spans="1:12" s="193" customFormat="1" ht="20.100000000000001" hidden="1" customHeight="1" x14ac:dyDescent="0.2">
      <c r="A119" s="810" t="s">
        <v>657</v>
      </c>
      <c r="B119" s="965" t="s">
        <v>4262</v>
      </c>
      <c r="C119" s="965" t="s">
        <v>663</v>
      </c>
      <c r="D119" s="965">
        <v>45700</v>
      </c>
      <c r="E119" s="886" t="s">
        <v>344</v>
      </c>
      <c r="F119" s="807">
        <f t="shared" ref="F119:F121" si="82">D119+13</f>
        <v>45713</v>
      </c>
      <c r="G119" s="807">
        <f t="shared" ref="G119:G121" si="83">D119+15</f>
        <v>45715</v>
      </c>
      <c r="H119" s="807">
        <f t="shared" ref="H119:H121" si="84">D119+17</f>
        <v>45717</v>
      </c>
      <c r="I119" s="807">
        <f t="shared" ref="I119:I121" si="85">D119+28</f>
        <v>45728</v>
      </c>
      <c r="K119" s="763">
        <f t="shared" si="33"/>
        <v>45693</v>
      </c>
      <c r="L119" s="620">
        <f t="shared" ref="L119:L121" si="86">WEEKNUM(K119)</f>
        <v>6</v>
      </c>
    </row>
    <row r="120" spans="1:12" s="193" customFormat="1" ht="20.100000000000001" hidden="1" customHeight="1" x14ac:dyDescent="0.2">
      <c r="A120" s="810"/>
      <c r="B120" s="965" t="s">
        <v>635</v>
      </c>
      <c r="C120" s="965" t="s">
        <v>664</v>
      </c>
      <c r="D120" s="965">
        <v>45703</v>
      </c>
      <c r="E120" s="886" t="s">
        <v>344</v>
      </c>
      <c r="F120" s="807">
        <f t="shared" si="82"/>
        <v>45716</v>
      </c>
      <c r="G120" s="807">
        <f t="shared" si="83"/>
        <v>45718</v>
      </c>
      <c r="H120" s="807">
        <f t="shared" si="84"/>
        <v>45720</v>
      </c>
      <c r="I120" s="807">
        <f t="shared" si="85"/>
        <v>45731</v>
      </c>
      <c r="K120" s="763">
        <f t="shared" si="33"/>
        <v>45700</v>
      </c>
      <c r="L120" s="620">
        <f t="shared" si="86"/>
        <v>7</v>
      </c>
    </row>
    <row r="121" spans="1:12" s="193" customFormat="1" ht="20.100000000000001" customHeight="1" x14ac:dyDescent="0.2">
      <c r="A121" s="810"/>
      <c r="B121" s="965" t="s">
        <v>646</v>
      </c>
      <c r="C121" s="965" t="s">
        <v>665</v>
      </c>
      <c r="D121" s="965">
        <v>45716</v>
      </c>
      <c r="E121" s="886" t="s">
        <v>344</v>
      </c>
      <c r="F121" s="807">
        <f t="shared" si="82"/>
        <v>45729</v>
      </c>
      <c r="G121" s="807">
        <f t="shared" si="83"/>
        <v>45731</v>
      </c>
      <c r="H121" s="807">
        <f t="shared" si="84"/>
        <v>45733</v>
      </c>
      <c r="I121" s="807">
        <f t="shared" si="85"/>
        <v>45744</v>
      </c>
      <c r="K121" s="763">
        <f t="shared" si="33"/>
        <v>45707</v>
      </c>
      <c r="L121" s="620">
        <f t="shared" si="86"/>
        <v>8</v>
      </c>
    </row>
    <row r="122" spans="1:12" s="193" customFormat="1" ht="20.100000000000001" customHeight="1" x14ac:dyDescent="0.2">
      <c r="A122" s="810" t="s">
        <v>553</v>
      </c>
      <c r="B122" s="1042" t="s">
        <v>368</v>
      </c>
      <c r="C122" s="965" t="s">
        <v>666</v>
      </c>
      <c r="D122" s="805"/>
      <c r="E122" s="859"/>
      <c r="F122" s="859"/>
      <c r="G122" s="859"/>
      <c r="H122" s="859"/>
      <c r="I122" s="859"/>
      <c r="K122" s="763">
        <f t="shared" si="33"/>
        <v>45714</v>
      </c>
      <c r="L122" s="620">
        <f t="shared" ref="L122:L126" si="87">WEEKNUM(K122)</f>
        <v>9</v>
      </c>
    </row>
    <row r="123" spans="1:12" s="193" customFormat="1" ht="20.100000000000001" customHeight="1" x14ac:dyDescent="0.2">
      <c r="A123" s="810"/>
      <c r="B123" s="965" t="s">
        <v>641</v>
      </c>
      <c r="C123" s="965" t="s">
        <v>4263</v>
      </c>
      <c r="D123" s="965">
        <v>45720</v>
      </c>
      <c r="E123" s="807">
        <f t="shared" ref="E123:E126" si="88">D123+1</f>
        <v>45721</v>
      </c>
      <c r="F123" s="807">
        <f t="shared" ref="F123:F126" si="89">D123+13</f>
        <v>45733</v>
      </c>
      <c r="G123" s="807">
        <f t="shared" ref="G123:G126" si="90">D123+15</f>
        <v>45735</v>
      </c>
      <c r="H123" s="807">
        <f t="shared" ref="H123:H126" si="91">D123+17</f>
        <v>45737</v>
      </c>
      <c r="I123" s="807">
        <f t="shared" ref="I123:I126" si="92">D123+28</f>
        <v>45748</v>
      </c>
      <c r="K123" s="763">
        <f t="shared" si="33"/>
        <v>45721</v>
      </c>
      <c r="L123" s="620">
        <f t="shared" si="87"/>
        <v>10</v>
      </c>
    </row>
    <row r="124" spans="1:12" s="193" customFormat="1" ht="20.100000000000001" customHeight="1" x14ac:dyDescent="0.2">
      <c r="A124" s="810" t="s">
        <v>657</v>
      </c>
      <c r="B124" s="1042" t="s">
        <v>368</v>
      </c>
      <c r="C124" s="965" t="s">
        <v>4264</v>
      </c>
      <c r="D124" s="805"/>
      <c r="E124" s="859"/>
      <c r="F124" s="859"/>
      <c r="G124" s="859"/>
      <c r="H124" s="859"/>
      <c r="I124" s="859"/>
      <c r="K124" s="763">
        <f t="shared" si="33"/>
        <v>45728</v>
      </c>
      <c r="L124" s="620">
        <f t="shared" si="87"/>
        <v>11</v>
      </c>
    </row>
    <row r="125" spans="1:12" s="193" customFormat="1" ht="20.100000000000001" customHeight="1" x14ac:dyDescent="0.2">
      <c r="A125" s="810"/>
      <c r="B125" s="965" t="s">
        <v>4262</v>
      </c>
      <c r="C125" s="965" t="s">
        <v>4265</v>
      </c>
      <c r="D125" s="965">
        <v>45734</v>
      </c>
      <c r="E125" s="807">
        <f t="shared" si="88"/>
        <v>45735</v>
      </c>
      <c r="F125" s="807">
        <f t="shared" si="89"/>
        <v>45747</v>
      </c>
      <c r="G125" s="807">
        <f t="shared" si="90"/>
        <v>45749</v>
      </c>
      <c r="H125" s="807">
        <f t="shared" si="91"/>
        <v>45751</v>
      </c>
      <c r="I125" s="807">
        <f t="shared" si="92"/>
        <v>45762</v>
      </c>
      <c r="K125" s="763">
        <f t="shared" si="33"/>
        <v>45735</v>
      </c>
      <c r="L125" s="620">
        <f t="shared" si="87"/>
        <v>12</v>
      </c>
    </row>
    <row r="126" spans="1:12" s="193" customFormat="1" ht="20.100000000000001" customHeight="1" x14ac:dyDescent="0.2">
      <c r="A126" s="810"/>
      <c r="B126" s="965" t="s">
        <v>553</v>
      </c>
      <c r="C126" s="965" t="s">
        <v>4266</v>
      </c>
      <c r="D126" s="965">
        <v>45741</v>
      </c>
      <c r="E126" s="807">
        <f t="shared" si="88"/>
        <v>45742</v>
      </c>
      <c r="F126" s="807">
        <f t="shared" si="89"/>
        <v>45754</v>
      </c>
      <c r="G126" s="807">
        <f t="shared" si="90"/>
        <v>45756</v>
      </c>
      <c r="H126" s="807">
        <f t="shared" si="91"/>
        <v>45758</v>
      </c>
      <c r="I126" s="807">
        <f t="shared" si="92"/>
        <v>45769</v>
      </c>
      <c r="K126" s="763">
        <f t="shared" si="33"/>
        <v>45742</v>
      </c>
      <c r="L126" s="620">
        <f t="shared" si="87"/>
        <v>13</v>
      </c>
    </row>
    <row r="127" spans="1:12" s="193" customFormat="1" ht="20.100000000000001" customHeight="1" x14ac:dyDescent="0.2">
      <c r="A127" s="810"/>
      <c r="B127" s="965" t="s">
        <v>646</v>
      </c>
      <c r="C127" s="965" t="s">
        <v>4265</v>
      </c>
      <c r="D127" s="965">
        <v>45748</v>
      </c>
      <c r="E127" s="807">
        <f t="shared" ref="E127:E128" si="93">D127+1</f>
        <v>45749</v>
      </c>
      <c r="F127" s="807">
        <f t="shared" ref="F127:F128" si="94">D127+13</f>
        <v>45761</v>
      </c>
      <c r="G127" s="807">
        <f t="shared" ref="G127:G128" si="95">D127+15</f>
        <v>45763</v>
      </c>
      <c r="H127" s="807">
        <f t="shared" ref="H127:H128" si="96">D127+17</f>
        <v>45765</v>
      </c>
      <c r="I127" s="807">
        <f t="shared" ref="I127:I128" si="97">D127+28</f>
        <v>45776</v>
      </c>
      <c r="K127" s="763">
        <f t="shared" si="33"/>
        <v>45749</v>
      </c>
      <c r="L127" s="620">
        <f t="shared" ref="L127:L128" si="98">WEEKNUM(K127)</f>
        <v>14</v>
      </c>
    </row>
    <row r="128" spans="1:12" s="193" customFormat="1" ht="20.100000000000001" customHeight="1" x14ac:dyDescent="0.2">
      <c r="A128" s="810"/>
      <c r="B128" s="965" t="s">
        <v>635</v>
      </c>
      <c r="C128" s="965" t="s">
        <v>4266</v>
      </c>
      <c r="D128" s="965">
        <v>45755</v>
      </c>
      <c r="E128" s="807">
        <f t="shared" si="93"/>
        <v>45756</v>
      </c>
      <c r="F128" s="807">
        <f t="shared" si="94"/>
        <v>45768</v>
      </c>
      <c r="G128" s="807">
        <f t="shared" si="95"/>
        <v>45770</v>
      </c>
      <c r="H128" s="807">
        <f t="shared" si="96"/>
        <v>45772</v>
      </c>
      <c r="I128" s="807">
        <f t="shared" si="97"/>
        <v>45783</v>
      </c>
      <c r="K128" s="763">
        <f t="shared" si="33"/>
        <v>45756</v>
      </c>
      <c r="L128" s="620">
        <f t="shared" si="98"/>
        <v>15</v>
      </c>
    </row>
    <row r="129" spans="1:12" s="193" customFormat="1" ht="20.100000000000001" customHeight="1" x14ac:dyDescent="0.2">
      <c r="A129" s="810"/>
      <c r="B129" s="965" t="s">
        <v>641</v>
      </c>
      <c r="C129" s="965" t="s">
        <v>4265</v>
      </c>
      <c r="D129" s="965">
        <v>45762</v>
      </c>
      <c r="E129" s="807">
        <f t="shared" ref="E129:E130" si="99">D129+1</f>
        <v>45763</v>
      </c>
      <c r="F129" s="807">
        <f t="shared" ref="F129:F130" si="100">D129+13</f>
        <v>45775</v>
      </c>
      <c r="G129" s="807">
        <f t="shared" ref="G129:G130" si="101">D129+15</f>
        <v>45777</v>
      </c>
      <c r="H129" s="807">
        <f t="shared" ref="H129:H130" si="102">D129+17</f>
        <v>45779</v>
      </c>
      <c r="I129" s="807">
        <f t="shared" ref="I129:I130" si="103">D129+28</f>
        <v>45790</v>
      </c>
      <c r="K129" s="763">
        <f t="shared" si="33"/>
        <v>45763</v>
      </c>
      <c r="L129" s="620">
        <f t="shared" ref="L129:L130" si="104">WEEKNUM(K129)</f>
        <v>16</v>
      </c>
    </row>
    <row r="130" spans="1:12" s="193" customFormat="1" ht="20.100000000000001" customHeight="1" x14ac:dyDescent="0.2">
      <c r="A130" s="810"/>
      <c r="B130" s="965" t="s">
        <v>623</v>
      </c>
      <c r="C130" s="965" t="s">
        <v>4266</v>
      </c>
      <c r="D130" s="965">
        <v>45769</v>
      </c>
      <c r="E130" s="807">
        <f t="shared" si="99"/>
        <v>45770</v>
      </c>
      <c r="F130" s="807">
        <f t="shared" si="100"/>
        <v>45782</v>
      </c>
      <c r="G130" s="807">
        <f t="shared" si="101"/>
        <v>45784</v>
      </c>
      <c r="H130" s="807">
        <f t="shared" si="102"/>
        <v>45786</v>
      </c>
      <c r="I130" s="807">
        <f t="shared" si="103"/>
        <v>45797</v>
      </c>
      <c r="K130" s="763">
        <f t="shared" si="33"/>
        <v>45770</v>
      </c>
      <c r="L130" s="620">
        <f t="shared" si="104"/>
        <v>17</v>
      </c>
    </row>
    <row r="131" spans="1:12" s="193" customFormat="1" ht="20.100000000000001" customHeight="1" x14ac:dyDescent="0.2">
      <c r="A131" s="810"/>
      <c r="B131" s="965" t="s">
        <v>4262</v>
      </c>
      <c r="C131" s="965" t="s">
        <v>4265</v>
      </c>
      <c r="D131" s="965">
        <v>45776</v>
      </c>
      <c r="E131" s="807">
        <f t="shared" ref="E131" si="105">D131+1</f>
        <v>45777</v>
      </c>
      <c r="F131" s="807">
        <f t="shared" ref="F131" si="106">D131+13</f>
        <v>45789</v>
      </c>
      <c r="G131" s="807">
        <f t="shared" ref="G131" si="107">D131+15</f>
        <v>45791</v>
      </c>
      <c r="H131" s="807">
        <f t="shared" ref="H131" si="108">D131+17</f>
        <v>45793</v>
      </c>
      <c r="I131" s="807">
        <f t="shared" ref="I131" si="109">D131+28</f>
        <v>45804</v>
      </c>
      <c r="K131" s="763">
        <f t="shared" si="33"/>
        <v>45777</v>
      </c>
      <c r="L131" s="620">
        <f t="shared" ref="L131" si="110">WEEKNUM(K131)</f>
        <v>18</v>
      </c>
    </row>
    <row r="132" spans="1:12" s="147" customFormat="1" ht="18.75" customHeight="1" x14ac:dyDescent="0.2">
      <c r="A132" s="869"/>
      <c r="B132" s="768"/>
      <c r="C132" s="756"/>
      <c r="D132" s="757"/>
      <c r="E132" s="769"/>
      <c r="F132" s="773"/>
      <c r="G132" s="427"/>
      <c r="H132" s="427"/>
      <c r="I132" s="757"/>
      <c r="J132" s="145"/>
      <c r="K132" s="145"/>
      <c r="L132" s="145"/>
    </row>
    <row r="133" spans="1:12" s="147" customFormat="1" ht="18.75" customHeight="1" thickBot="1" x14ac:dyDescent="0.25">
      <c r="A133" s="869"/>
      <c r="B133" s="768"/>
      <c r="C133" s="756"/>
      <c r="D133" s="757"/>
      <c r="E133" s="769"/>
      <c r="F133" s="773"/>
      <c r="G133" s="427"/>
      <c r="H133" s="427"/>
      <c r="I133" s="757"/>
      <c r="J133" s="145"/>
      <c r="K133" s="145"/>
      <c r="L133" s="145"/>
    </row>
    <row r="134" spans="1:12" s="147" customFormat="1" ht="18.75" customHeight="1" x14ac:dyDescent="0.2">
      <c r="A134" s="869"/>
      <c r="B134" s="776"/>
      <c r="C134" s="777"/>
      <c r="D134" s="778"/>
      <c r="E134" s="779"/>
      <c r="F134" s="780"/>
      <c r="G134" s="781"/>
      <c r="H134" s="782"/>
      <c r="I134" s="757"/>
      <c r="J134" s="145"/>
      <c r="K134" s="145"/>
      <c r="L134" s="145"/>
    </row>
    <row r="135" spans="1:12" s="147" customFormat="1" ht="18.75" customHeight="1" x14ac:dyDescent="0.2">
      <c r="A135" s="869"/>
      <c r="B135" s="783" t="s">
        <v>447</v>
      </c>
      <c r="C135" s="145"/>
      <c r="D135" s="147" t="s">
        <v>448</v>
      </c>
      <c r="G135" s="147" t="s">
        <v>449</v>
      </c>
      <c r="H135" s="784"/>
      <c r="J135" s="145"/>
      <c r="K135" s="145"/>
      <c r="L135" s="145"/>
    </row>
    <row r="136" spans="1:12" s="147" customFormat="1" ht="18.75" customHeight="1" x14ac:dyDescent="0.2">
      <c r="A136" s="869"/>
      <c r="B136" s="785" t="s">
        <v>450</v>
      </c>
      <c r="C136" s="786" t="s">
        <v>451</v>
      </c>
      <c r="D136" s="133" t="s">
        <v>452</v>
      </c>
      <c r="F136" s="786" t="s">
        <v>453</v>
      </c>
      <c r="G136" s="145" t="s">
        <v>454</v>
      </c>
      <c r="H136" s="787" t="s">
        <v>455</v>
      </c>
      <c r="J136" s="145"/>
      <c r="K136" s="145"/>
      <c r="L136" s="145"/>
    </row>
    <row r="137" spans="1:12" s="147" customFormat="1" ht="18.75" customHeight="1" x14ac:dyDescent="0.2">
      <c r="A137" s="869"/>
      <c r="B137" s="785" t="s">
        <v>456</v>
      </c>
      <c r="C137" s="786" t="s">
        <v>457</v>
      </c>
      <c r="D137" s="133" t="s">
        <v>458</v>
      </c>
      <c r="E137" s="148" t="s">
        <v>459</v>
      </c>
      <c r="F137" s="790" t="s">
        <v>460</v>
      </c>
      <c r="G137" s="145" t="s">
        <v>461</v>
      </c>
      <c r="H137" s="787" t="s">
        <v>462</v>
      </c>
      <c r="J137" s="145"/>
      <c r="K137" s="145"/>
      <c r="L137" s="145"/>
    </row>
    <row r="138" spans="1:12" s="147" customFormat="1" ht="18.75" customHeight="1" x14ac:dyDescent="0.2">
      <c r="A138" s="869"/>
      <c r="B138" s="788" t="s">
        <v>463</v>
      </c>
      <c r="C138" s="789" t="s">
        <v>464</v>
      </c>
      <c r="D138" s="133" t="s">
        <v>465</v>
      </c>
      <c r="E138" s="148" t="s">
        <v>466</v>
      </c>
      <c r="F138" s="790" t="s">
        <v>467</v>
      </c>
      <c r="G138" s="591" t="s">
        <v>468</v>
      </c>
      <c r="H138" s="791" t="s">
        <v>469</v>
      </c>
      <c r="J138" s="145"/>
      <c r="K138" s="145"/>
      <c r="L138" s="145"/>
    </row>
    <row r="139" spans="1:12" s="147" customFormat="1" ht="18.75" customHeight="1" x14ac:dyDescent="0.2">
      <c r="A139" s="869"/>
      <c r="B139" s="788" t="s">
        <v>470</v>
      </c>
      <c r="C139" s="789" t="s">
        <v>471</v>
      </c>
      <c r="D139" s="133" t="s">
        <v>472</v>
      </c>
      <c r="E139" s="148" t="s">
        <v>473</v>
      </c>
      <c r="F139" s="790" t="s">
        <v>474</v>
      </c>
      <c r="G139" s="591" t="s">
        <v>475</v>
      </c>
      <c r="H139" s="791" t="s">
        <v>476</v>
      </c>
      <c r="J139" s="145"/>
      <c r="K139" s="145"/>
      <c r="L139" s="145"/>
    </row>
    <row r="140" spans="1:12" s="147" customFormat="1" ht="18.75" customHeight="1" x14ac:dyDescent="0.2">
      <c r="A140" s="869"/>
      <c r="B140" s="788" t="s">
        <v>477</v>
      </c>
      <c r="C140" s="789" t="s">
        <v>478</v>
      </c>
      <c r="D140" s="133" t="s">
        <v>479</v>
      </c>
      <c r="E140" s="148" t="s">
        <v>480</v>
      </c>
      <c r="F140" s="790" t="s">
        <v>481</v>
      </c>
      <c r="G140" s="591" t="s">
        <v>482</v>
      </c>
      <c r="H140" s="791" t="s">
        <v>483</v>
      </c>
      <c r="J140" s="145"/>
      <c r="K140" s="145"/>
      <c r="L140" s="145"/>
    </row>
    <row r="141" spans="1:12" s="147" customFormat="1" ht="18.75" customHeight="1" x14ac:dyDescent="0.2">
      <c r="A141" s="869"/>
      <c r="B141" s="788" t="s">
        <v>484</v>
      </c>
      <c r="C141" s="789" t="s">
        <v>485</v>
      </c>
      <c r="D141" s="133" t="s">
        <v>486</v>
      </c>
      <c r="E141" s="148" t="s">
        <v>487</v>
      </c>
      <c r="F141" s="790" t="s">
        <v>488</v>
      </c>
      <c r="G141" s="591" t="s">
        <v>489</v>
      </c>
      <c r="H141" s="791" t="s">
        <v>490</v>
      </c>
      <c r="J141" s="145"/>
      <c r="K141" s="145"/>
      <c r="L141" s="145"/>
    </row>
    <row r="142" spans="1:12" s="147" customFormat="1" ht="18.75" customHeight="1" x14ac:dyDescent="0.2">
      <c r="A142" s="869"/>
      <c r="B142" s="788" t="s">
        <v>491</v>
      </c>
      <c r="C142" s="789" t="s">
        <v>492</v>
      </c>
      <c r="D142" s="133" t="s">
        <v>493</v>
      </c>
      <c r="E142" s="148" t="s">
        <v>494</v>
      </c>
      <c r="F142" s="744" t="s">
        <v>495</v>
      </c>
      <c r="G142" s="591" t="s">
        <v>496</v>
      </c>
      <c r="H142" s="792" t="s">
        <v>497</v>
      </c>
      <c r="J142" s="145"/>
      <c r="K142" s="145"/>
      <c r="L142" s="145"/>
    </row>
    <row r="143" spans="1:12" s="147" customFormat="1" ht="18.75" customHeight="1" x14ac:dyDescent="0.2">
      <c r="A143" s="869"/>
      <c r="B143" s="788" t="s">
        <v>498</v>
      </c>
      <c r="C143" s="789" t="s">
        <v>499</v>
      </c>
      <c r="D143" s="133"/>
      <c r="E143" s="145"/>
      <c r="F143" s="591"/>
      <c r="H143" s="793"/>
      <c r="J143" s="145"/>
      <c r="K143" s="145"/>
      <c r="L143" s="145"/>
    </row>
    <row r="144" spans="1:12" s="147" customFormat="1" ht="18.75" customHeight="1" thickBot="1" x14ac:dyDescent="0.25">
      <c r="A144" s="869"/>
      <c r="B144" s="794"/>
      <c r="C144" s="795"/>
      <c r="D144" s="795"/>
      <c r="E144" s="796"/>
      <c r="F144" s="796"/>
      <c r="G144" s="796"/>
      <c r="H144" s="797"/>
      <c r="I144" s="145"/>
      <c r="J144" s="145"/>
      <c r="K144" s="145"/>
      <c r="L144" s="145"/>
    </row>
    <row r="145" spans="1:12" s="147" customFormat="1" ht="18.75" customHeight="1" x14ac:dyDescent="0.2">
      <c r="A145" s="869"/>
      <c r="B145" s="11"/>
      <c r="C145" s="11"/>
      <c r="D145" s="11"/>
      <c r="E145" s="145"/>
      <c r="F145" s="145"/>
      <c r="G145" s="145"/>
      <c r="H145" s="11"/>
      <c r="I145" s="145"/>
      <c r="J145" s="145"/>
      <c r="K145" s="145"/>
      <c r="L145" s="145"/>
    </row>
    <row r="146" spans="1:12" s="147" customFormat="1" ht="18.75" customHeight="1" x14ac:dyDescent="0.2">
      <c r="A146" s="869"/>
      <c r="B146" s="11"/>
      <c r="C146" s="11"/>
      <c r="D146" s="11"/>
      <c r="E146" s="11"/>
      <c r="F146" s="11"/>
      <c r="G146" s="11"/>
      <c r="H146" s="11"/>
      <c r="I146" s="11"/>
      <c r="J146" s="11"/>
      <c r="K146" s="331"/>
      <c r="L146" s="145"/>
    </row>
    <row r="147" spans="1:12" s="147" customFormat="1" ht="18.75" customHeight="1" x14ac:dyDescent="0.2">
      <c r="A147" s="869"/>
      <c r="B147" s="11"/>
      <c r="C147" s="11"/>
      <c r="D147" s="11"/>
      <c r="E147" s="11"/>
      <c r="F147" s="11"/>
      <c r="G147" s="11"/>
      <c r="H147" s="11"/>
      <c r="I147" s="11"/>
      <c r="J147" s="11"/>
      <c r="K147" s="331"/>
      <c r="L147" s="145"/>
    </row>
    <row r="148" spans="1:12" s="147" customFormat="1" ht="18.75" customHeight="1" x14ac:dyDescent="0.2">
      <c r="A148" s="869"/>
      <c r="B148" s="768"/>
      <c r="C148" s="756"/>
      <c r="D148" s="757"/>
      <c r="E148" s="769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9"/>
      <c r="B149" s="768"/>
      <c r="C149" s="756"/>
      <c r="D149" s="757"/>
      <c r="E149" s="769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9"/>
      <c r="B150" s="768"/>
      <c r="C150" s="756"/>
      <c r="D150" s="757"/>
      <c r="E150" s="769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9"/>
      <c r="B151" s="768"/>
      <c r="C151" s="756"/>
      <c r="D151" s="757"/>
      <c r="E151" s="769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9"/>
      <c r="B152" s="768"/>
      <c r="C152" s="756"/>
      <c r="D152" s="757"/>
      <c r="E152" s="769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9"/>
      <c r="B153" s="768"/>
      <c r="C153" s="756"/>
      <c r="D153" s="757"/>
      <c r="E153" s="769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9"/>
      <c r="B154" s="768"/>
      <c r="C154" s="756"/>
      <c r="D154" s="757"/>
      <c r="E154" s="769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9"/>
      <c r="B155" s="768"/>
      <c r="C155" s="756"/>
      <c r="D155" s="757"/>
      <c r="E155" s="769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9"/>
      <c r="B156" s="768"/>
      <c r="C156" s="756"/>
      <c r="D156" s="757"/>
      <c r="E156" s="769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9"/>
      <c r="B157" s="768"/>
      <c r="C157" s="756"/>
      <c r="D157" s="757"/>
      <c r="E157" s="769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9"/>
      <c r="B158" s="768"/>
      <c r="C158" s="756"/>
      <c r="D158" s="757"/>
      <c r="E158" s="769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9"/>
      <c r="B159" s="768"/>
      <c r="C159" s="756"/>
      <c r="D159" s="757"/>
      <c r="E159" s="769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9"/>
      <c r="B160" s="768"/>
      <c r="C160" s="756"/>
      <c r="D160" s="757"/>
      <c r="E160" s="769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9"/>
      <c r="B161" s="768"/>
      <c r="C161" s="756"/>
      <c r="D161" s="757"/>
      <c r="E161" s="769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9"/>
      <c r="B162" s="768"/>
      <c r="C162" s="756"/>
      <c r="D162" s="757"/>
      <c r="E162" s="769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9"/>
      <c r="B163" s="768"/>
      <c r="C163" s="756"/>
      <c r="D163" s="757"/>
      <c r="E163" s="769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9"/>
      <c r="B164" s="768"/>
      <c r="C164" s="756"/>
      <c r="D164" s="757"/>
      <c r="E164" s="769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9"/>
      <c r="B165" s="768"/>
      <c r="C165" s="756"/>
      <c r="D165" s="757"/>
      <c r="E165" s="769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9"/>
      <c r="B166" s="768"/>
      <c r="C166" s="756"/>
      <c r="D166" s="757"/>
      <c r="E166" s="769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9"/>
      <c r="B167" s="768"/>
      <c r="C167" s="756"/>
      <c r="D167" s="757"/>
      <c r="E167" s="769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9"/>
      <c r="B168" s="768"/>
      <c r="C168" s="756"/>
      <c r="D168" s="757"/>
      <c r="E168" s="769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9"/>
      <c r="B169" s="768"/>
      <c r="C169" s="756"/>
      <c r="D169" s="757"/>
      <c r="E169" s="769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9"/>
      <c r="B170" s="768"/>
      <c r="C170" s="756"/>
      <c r="D170" s="757"/>
      <c r="E170" s="769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9"/>
      <c r="B171" s="768"/>
      <c r="C171" s="756"/>
      <c r="D171" s="757"/>
      <c r="E171" s="769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9"/>
      <c r="B172" s="768"/>
      <c r="C172" s="756"/>
      <c r="D172" s="757"/>
      <c r="E172" s="769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9"/>
      <c r="B173" s="768"/>
      <c r="C173" s="756"/>
      <c r="D173" s="757"/>
      <c r="E173" s="769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9"/>
      <c r="B174" s="768"/>
      <c r="C174" s="756"/>
      <c r="D174" s="757"/>
      <c r="E174" s="769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9"/>
      <c r="B175" s="768"/>
      <c r="C175" s="756"/>
      <c r="D175" s="757"/>
      <c r="E175" s="769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9"/>
      <c r="B176" s="768"/>
      <c r="C176" s="756"/>
      <c r="D176" s="757"/>
      <c r="E176" s="769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9"/>
      <c r="B177" s="768"/>
      <c r="C177" s="756"/>
      <c r="D177" s="757"/>
      <c r="E177" s="769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9"/>
      <c r="B178" s="768"/>
      <c r="C178" s="756"/>
      <c r="D178" s="757"/>
      <c r="E178" s="769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9"/>
      <c r="B179" s="768"/>
      <c r="C179" s="756"/>
      <c r="D179" s="757"/>
      <c r="E179" s="769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9"/>
      <c r="B180" s="768"/>
      <c r="C180" s="756"/>
      <c r="D180" s="757"/>
      <c r="E180" s="769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9"/>
      <c r="B181" s="768"/>
      <c r="C181" s="756"/>
      <c r="D181" s="757"/>
      <c r="E181" s="769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9"/>
      <c r="B182" s="768"/>
      <c r="C182" s="756"/>
      <c r="D182" s="757"/>
      <c r="E182" s="769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9"/>
      <c r="B183" s="768"/>
      <c r="C183" s="756"/>
      <c r="D183" s="757"/>
      <c r="E183" s="769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9"/>
      <c r="B184" s="768"/>
      <c r="C184" s="756"/>
      <c r="D184" s="757"/>
      <c r="E184" s="769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9"/>
      <c r="B185" s="768"/>
      <c r="C185" s="756"/>
      <c r="D185" s="757"/>
      <c r="E185" s="769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9"/>
      <c r="B186" s="768"/>
      <c r="C186" s="756"/>
      <c r="D186" s="757"/>
      <c r="E186" s="769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9"/>
      <c r="B187" s="768"/>
      <c r="C187" s="756"/>
      <c r="D187" s="757"/>
      <c r="E187" s="769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9"/>
      <c r="B188" s="768"/>
      <c r="C188" s="756"/>
      <c r="D188" s="757"/>
      <c r="E188" s="769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9"/>
      <c r="B189" s="768"/>
      <c r="C189" s="756"/>
      <c r="D189" s="757"/>
      <c r="E189" s="769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9"/>
      <c r="B190" s="768"/>
      <c r="C190" s="756"/>
      <c r="D190" s="757"/>
      <c r="E190" s="769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9"/>
      <c r="B191" s="768"/>
      <c r="C191" s="756"/>
      <c r="D191" s="757"/>
      <c r="E191" s="769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9"/>
      <c r="B192" s="768"/>
      <c r="C192" s="756"/>
      <c r="D192" s="757"/>
      <c r="E192" s="769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9"/>
      <c r="B193" s="768"/>
      <c r="C193" s="756"/>
      <c r="D193" s="757"/>
      <c r="E193" s="769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9"/>
      <c r="B194" s="768"/>
      <c r="C194" s="756"/>
      <c r="D194" s="757"/>
      <c r="E194" s="769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9"/>
      <c r="B195" s="768"/>
      <c r="C195" s="756"/>
      <c r="D195" s="757"/>
      <c r="E195" s="769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9"/>
      <c r="B196" s="768"/>
      <c r="C196" s="756"/>
      <c r="D196" s="757"/>
      <c r="E196" s="769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9"/>
      <c r="B197" s="768"/>
      <c r="C197" s="756"/>
      <c r="D197" s="757"/>
      <c r="E197" s="769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9"/>
      <c r="B198" s="768"/>
      <c r="C198" s="756"/>
      <c r="D198" s="757"/>
      <c r="E198" s="769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9"/>
      <c r="B199" s="768"/>
      <c r="C199" s="756"/>
      <c r="D199" s="757"/>
      <c r="E199" s="769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9"/>
      <c r="B200" s="768"/>
      <c r="C200" s="756"/>
      <c r="D200" s="757"/>
      <c r="E200" s="769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9"/>
      <c r="B201" s="768"/>
      <c r="C201" s="756"/>
      <c r="D201" s="757"/>
      <c r="E201" s="769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9"/>
      <c r="B202" s="768"/>
      <c r="C202" s="756"/>
      <c r="D202" s="757"/>
      <c r="E202" s="769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9"/>
      <c r="B203" s="768"/>
      <c r="C203" s="756"/>
      <c r="D203" s="757"/>
      <c r="E203" s="769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9"/>
      <c r="B204" s="768"/>
      <c r="C204" s="756"/>
      <c r="D204" s="757"/>
      <c r="E204" s="769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9"/>
      <c r="B205" s="768"/>
      <c r="C205" s="756"/>
      <c r="D205" s="757"/>
      <c r="E205" s="769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9"/>
      <c r="B206" s="768"/>
      <c r="C206" s="756"/>
      <c r="D206" s="757"/>
      <c r="E206" s="769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9"/>
      <c r="B207" s="768"/>
      <c r="C207" s="756"/>
      <c r="D207" s="757"/>
      <c r="E207" s="769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9"/>
      <c r="B208" s="768"/>
      <c r="C208" s="756"/>
      <c r="D208" s="757"/>
      <c r="E208" s="769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9"/>
      <c r="B209" s="768"/>
      <c r="C209" s="756"/>
      <c r="D209" s="757"/>
      <c r="E209" s="769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9"/>
      <c r="B210" s="768"/>
      <c r="C210" s="756"/>
      <c r="D210" s="757"/>
      <c r="E210" s="769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9"/>
      <c r="B211" s="768"/>
      <c r="C211" s="756"/>
      <c r="D211" s="757"/>
      <c r="E211" s="769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9"/>
      <c r="B212" s="768"/>
      <c r="C212" s="756"/>
      <c r="D212" s="757"/>
      <c r="E212" s="769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9"/>
      <c r="B213" s="768"/>
      <c r="C213" s="756"/>
      <c r="D213" s="757"/>
      <c r="E213" s="769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9"/>
      <c r="B214" s="768"/>
      <c r="C214" s="756"/>
      <c r="D214" s="757"/>
      <c r="E214" s="769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9"/>
      <c r="B215" s="768"/>
      <c r="C215" s="756"/>
      <c r="D215" s="757"/>
      <c r="E215" s="769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9"/>
      <c r="B216" s="768"/>
      <c r="C216" s="756"/>
      <c r="D216" s="757"/>
      <c r="E216" s="769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9"/>
      <c r="B217" s="768"/>
      <c r="C217" s="756"/>
      <c r="D217" s="757"/>
      <c r="E217" s="769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9"/>
      <c r="B218" s="768"/>
      <c r="C218" s="756"/>
      <c r="D218" s="757"/>
      <c r="E218" s="769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9"/>
      <c r="B219" s="768"/>
      <c r="C219" s="756"/>
      <c r="D219" s="757"/>
      <c r="E219" s="769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9"/>
      <c r="B220" s="768"/>
      <c r="C220" s="756"/>
      <c r="D220" s="757"/>
      <c r="E220" s="769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9"/>
      <c r="B221" s="768"/>
      <c r="C221" s="756"/>
      <c r="D221" s="757"/>
      <c r="E221" s="769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9"/>
      <c r="B222" s="768"/>
      <c r="C222" s="756"/>
      <c r="D222" s="757"/>
      <c r="E222" s="769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9"/>
      <c r="B223" s="768"/>
      <c r="C223" s="756"/>
      <c r="D223" s="757"/>
      <c r="E223" s="769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9"/>
      <c r="B224" s="768"/>
      <c r="C224" s="756"/>
      <c r="D224" s="757"/>
      <c r="E224" s="769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9"/>
      <c r="B225" s="768"/>
      <c r="C225" s="756"/>
      <c r="D225" s="757"/>
      <c r="E225" s="769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9"/>
      <c r="B226" s="768"/>
      <c r="C226" s="756"/>
      <c r="D226" s="757"/>
      <c r="E226" s="769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9"/>
      <c r="B227" s="768"/>
      <c r="C227" s="756"/>
      <c r="D227" s="757"/>
      <c r="E227" s="769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9"/>
      <c r="B228" s="768"/>
      <c r="C228" s="756"/>
      <c r="D228" s="757"/>
      <c r="E228" s="769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9"/>
      <c r="B229" s="768"/>
      <c r="C229" s="756"/>
      <c r="D229" s="757"/>
      <c r="E229" s="769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9"/>
      <c r="B230" s="768"/>
      <c r="C230" s="756"/>
      <c r="D230" s="757"/>
      <c r="E230" s="769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9"/>
      <c r="B231" s="768"/>
      <c r="C231" s="756"/>
      <c r="D231" s="757"/>
      <c r="E231" s="769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9"/>
      <c r="B232" s="768"/>
      <c r="C232" s="756"/>
      <c r="D232" s="757"/>
      <c r="E232" s="769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9"/>
      <c r="B233" s="768"/>
      <c r="C233" s="756"/>
      <c r="D233" s="757"/>
      <c r="E233" s="769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9"/>
      <c r="B234" s="768"/>
      <c r="C234" s="756"/>
      <c r="D234" s="757"/>
      <c r="E234" s="769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9"/>
      <c r="B235" s="768"/>
      <c r="C235" s="756"/>
      <c r="D235" s="757"/>
      <c r="E235" s="769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9"/>
      <c r="B236" s="768"/>
      <c r="C236" s="756"/>
      <c r="D236" s="757"/>
      <c r="E236" s="769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9"/>
      <c r="B237" s="768"/>
      <c r="C237" s="756"/>
      <c r="D237" s="757"/>
      <c r="E237" s="769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9"/>
      <c r="B238" s="768"/>
      <c r="C238" s="756"/>
      <c r="D238" s="757"/>
      <c r="E238" s="769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9"/>
      <c r="B239" s="768"/>
      <c r="C239" s="756"/>
      <c r="D239" s="757"/>
      <c r="E239" s="769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9"/>
      <c r="B240" s="768"/>
      <c r="C240" s="756"/>
      <c r="D240" s="757"/>
      <c r="E240" s="769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9"/>
      <c r="B241" s="768"/>
      <c r="C241" s="756"/>
      <c r="D241" s="757"/>
      <c r="E241" s="769"/>
      <c r="F241" s="438"/>
      <c r="G241" s="459"/>
      <c r="H241" s="459"/>
      <c r="I241" s="162"/>
      <c r="J241" s="145"/>
      <c r="K241" s="145"/>
      <c r="L241" s="331"/>
    </row>
    <row r="242" spans="1:12" s="147" customFormat="1" ht="18.75" customHeight="1" x14ac:dyDescent="0.2">
      <c r="A242" s="869"/>
      <c r="B242" s="768"/>
      <c r="C242" s="756"/>
      <c r="D242" s="757"/>
      <c r="E242" s="769"/>
      <c r="F242" s="438"/>
      <c r="G242" s="459"/>
      <c r="H242" s="459"/>
      <c r="I242" s="162"/>
      <c r="J242" s="145"/>
      <c r="K242" s="145"/>
      <c r="L242" s="331"/>
    </row>
    <row r="243" spans="1:12" s="147" customFormat="1" ht="18.75" customHeight="1" x14ac:dyDescent="0.2">
      <c r="A243" s="869"/>
      <c r="B243" s="768"/>
      <c r="C243" s="756"/>
      <c r="D243" s="757"/>
      <c r="E243" s="769"/>
      <c r="F243" s="438"/>
      <c r="G243" s="459"/>
      <c r="H243" s="459"/>
      <c r="I243" s="162"/>
      <c r="J243" s="145"/>
      <c r="K243" s="145"/>
      <c r="L243" s="331"/>
    </row>
    <row r="244" spans="1:12" s="147" customFormat="1" ht="18.75" customHeight="1" x14ac:dyDescent="0.2">
      <c r="A244" s="869"/>
      <c r="B244" s="768"/>
      <c r="C244" s="756"/>
      <c r="D244" s="757"/>
      <c r="E244" s="769"/>
      <c r="F244" s="438"/>
      <c r="G244" s="459"/>
      <c r="H244" s="459"/>
      <c r="I244" s="162"/>
      <c r="J244" s="145"/>
      <c r="K244" s="145"/>
      <c r="L244" s="331"/>
    </row>
    <row r="245" spans="1:12" s="147" customFormat="1" ht="18.75" customHeight="1" x14ac:dyDescent="0.2">
      <c r="A245" s="869"/>
      <c r="B245" s="768"/>
      <c r="C245" s="756"/>
      <c r="D245" s="757"/>
      <c r="E245" s="769"/>
      <c r="F245" s="438"/>
      <c r="G245" s="459"/>
      <c r="H245" s="459"/>
      <c r="I245" s="162"/>
      <c r="J245" s="145"/>
      <c r="K245" s="145"/>
      <c r="L245" s="331"/>
    </row>
    <row r="246" spans="1:12" s="147" customFormat="1" ht="18.75" customHeight="1" x14ac:dyDescent="0.2">
      <c r="A246" s="869"/>
      <c r="B246" s="768"/>
      <c r="C246" s="756"/>
      <c r="D246" s="757"/>
      <c r="E246" s="769"/>
      <c r="F246" s="438"/>
      <c r="G246" s="459"/>
      <c r="H246" s="459"/>
      <c r="I246" s="162"/>
      <c r="J246" s="145"/>
      <c r="K246" s="145"/>
      <c r="L246" s="331"/>
    </row>
    <row r="247" spans="1:12" s="147" customFormat="1" ht="18.75" customHeight="1" x14ac:dyDescent="0.2">
      <c r="A247" s="869"/>
      <c r="B247" s="768"/>
      <c r="C247" s="756"/>
      <c r="D247" s="757"/>
      <c r="E247" s="769"/>
      <c r="F247" s="438"/>
      <c r="G247" s="459"/>
      <c r="H247" s="459"/>
      <c r="I247" s="162"/>
      <c r="J247" s="145"/>
      <c r="K247" s="145"/>
      <c r="L247" s="331"/>
    </row>
    <row r="248" spans="1:12" s="147" customFormat="1" ht="18" customHeight="1" x14ac:dyDescent="0.2">
      <c r="A248" s="869"/>
      <c r="B248" s="761"/>
      <c r="C248" s="155"/>
      <c r="D248" s="162"/>
      <c r="E248" s="155"/>
      <c r="F248" s="155"/>
      <c r="H248" s="433"/>
      <c r="I248" s="162"/>
      <c r="J248" s="145"/>
      <c r="K248" s="145"/>
      <c r="L248" s="331"/>
    </row>
  </sheetData>
  <mergeCells count="5">
    <mergeCell ref="B2:E2"/>
    <mergeCell ref="B4:E4"/>
    <mergeCell ref="D7:D8"/>
    <mergeCell ref="D61:D62"/>
    <mergeCell ref="B61:C61"/>
  </mergeCells>
  <hyperlinks>
    <hyperlink ref="G2" location="HOME!Print_Area" display="HOME" xr:uid="{D7FC4610-03B4-41AA-A9FD-E420C96570BD}"/>
    <hyperlink ref="H136" r:id="rId1" xr:uid="{A3F3E7BB-00AF-4C0C-886A-0756B531603B}"/>
    <hyperlink ref="H141" r:id="rId2" xr:uid="{3F3527DB-C8D4-4AF3-8562-96EC700AA860}"/>
    <hyperlink ref="H140" r:id="rId3" xr:uid="{6C2770C3-9396-4D01-9398-6DBD647212FF}"/>
    <hyperlink ref="C141" r:id="rId4" xr:uid="{8BA66DF4-C812-47F9-8E0A-A7150480621F}"/>
    <hyperlink ref="C143" r:id="rId5" xr:uid="{8FAF4F92-F1CC-4379-81EB-CAB2C5604308}"/>
    <hyperlink ref="H139" r:id="rId6" xr:uid="{118E7AE6-E33B-46CC-B4E3-55CAAD1652B0}"/>
    <hyperlink ref="H142" r:id="rId7" xr:uid="{CE461528-08D4-464B-83EB-6C862B529B1C}"/>
    <hyperlink ref="F136" r:id="rId8" xr:uid="{20016D8A-B9C3-46BF-884C-4BBE5C131BB3}"/>
    <hyperlink ref="F141" r:id="rId9" xr:uid="{EE0F7D17-8B67-433C-B2BA-00198F66CEE0}"/>
    <hyperlink ref="F137" r:id="rId10" xr:uid="{B10EC9ED-5608-4B93-B7ED-41631DBD3FA6}"/>
    <hyperlink ref="F138" r:id="rId11" xr:uid="{73694CF6-6719-4D0D-AE49-B218AB3FFCF9}"/>
    <hyperlink ref="F139" r:id="rId12" xr:uid="{89F55758-4271-45B8-A7A2-C7BD8F51E0F6}"/>
    <hyperlink ref="F140" r:id="rId13" xr:uid="{752D167F-B694-4998-BAED-F507590EB1D4}"/>
    <hyperlink ref="H137" r:id="rId14" xr:uid="{CE8A7378-9688-4828-A5FA-0B33335D7780}"/>
    <hyperlink ref="H138" r:id="rId15" xr:uid="{D4F0182E-BB4E-44A2-B72D-985E001924E0}"/>
    <hyperlink ref="F142" r:id="rId16" xr:uid="{CFFA9603-3212-4561-B107-A7E92CECE6FF}"/>
    <hyperlink ref="C139" r:id="rId17" xr:uid="{3D4ECE24-BFC4-4BB4-8644-6FD303315BD4}"/>
    <hyperlink ref="C137" r:id="rId18" xr:uid="{2711C7CE-F2EE-4FC2-8336-0D87844EEB2F}"/>
    <hyperlink ref="C138" r:id="rId19" xr:uid="{F6E7E614-5F18-4B3F-B738-E4802A80EC6C}"/>
    <hyperlink ref="C140" r:id="rId20" xr:uid="{B2F90C43-F68B-4B05-B676-9545D35D9E54}"/>
    <hyperlink ref="C136" r:id="rId21" xr:uid="{7649B480-7541-4909-93EC-FA31FAC9CDD1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3908</v>
      </c>
      <c r="J2" s="265"/>
      <c r="K2" s="265"/>
      <c r="L2" s="265"/>
    </row>
    <row r="3" spans="2:12" ht="19.5" customHeight="1" x14ac:dyDescent="0.2">
      <c r="B3" s="268"/>
      <c r="C3" s="269" t="s">
        <v>3909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2422</v>
      </c>
      <c r="D5" s="302" t="s">
        <v>1416</v>
      </c>
      <c r="E5" s="274" t="s">
        <v>2749</v>
      </c>
      <c r="F5" s="272"/>
      <c r="G5" s="270" t="s">
        <v>3910</v>
      </c>
      <c r="H5" s="270" t="s">
        <v>3911</v>
      </c>
      <c r="J5" s="272"/>
      <c r="L5" s="284"/>
    </row>
    <row r="6" spans="2:12" x14ac:dyDescent="0.2">
      <c r="B6" s="276" t="s">
        <v>310</v>
      </c>
      <c r="C6" s="276" t="s">
        <v>311</v>
      </c>
      <c r="D6" s="303"/>
      <c r="E6" s="277" t="s">
        <v>164</v>
      </c>
      <c r="F6" s="272"/>
      <c r="G6" s="280"/>
      <c r="H6" s="280"/>
      <c r="J6" s="272"/>
      <c r="L6" s="284"/>
    </row>
    <row r="7" spans="2:12" x14ac:dyDescent="0.2">
      <c r="B7" s="281" t="s">
        <v>3912</v>
      </c>
      <c r="C7" s="282" t="s">
        <v>3913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3015</v>
      </c>
      <c r="C8" s="282" t="s">
        <v>3914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3915</v>
      </c>
      <c r="C9" s="282" t="s">
        <v>3916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3034</v>
      </c>
      <c r="C10" s="279" t="s">
        <v>3917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3918</v>
      </c>
      <c r="C11" s="279" t="s">
        <v>3919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2991</v>
      </c>
      <c r="C12" s="279" t="s">
        <v>3920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3844</v>
      </c>
      <c r="C13" s="279" t="s">
        <v>3921</v>
      </c>
      <c r="D13" s="392">
        <f t="shared" si="3"/>
        <v>43309</v>
      </c>
      <c r="E13" s="392" t="s">
        <v>344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1304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447</v>
      </c>
      <c r="C16" s="266"/>
      <c r="D16" s="266"/>
      <c r="E16" s="286"/>
      <c r="F16" s="287" t="s">
        <v>1324</v>
      </c>
      <c r="G16" s="287"/>
      <c r="H16" s="266"/>
      <c r="I16" s="266"/>
      <c r="J16" s="287" t="s">
        <v>449</v>
      </c>
      <c r="K16" s="287"/>
      <c r="L16" s="287"/>
    </row>
    <row r="17" spans="2:12" s="288" customFormat="1" ht="17.25" customHeight="1" x14ac:dyDescent="0.2">
      <c r="B17" s="289" t="s">
        <v>450</v>
      </c>
      <c r="C17" s="266"/>
      <c r="D17" s="290" t="s">
        <v>451</v>
      </c>
      <c r="E17" s="291"/>
      <c r="F17" s="289" t="s">
        <v>452</v>
      </c>
      <c r="G17" s="266"/>
      <c r="H17" s="290" t="s">
        <v>453</v>
      </c>
      <c r="I17" s="266"/>
      <c r="J17" s="289" t="s">
        <v>454</v>
      </c>
      <c r="K17" s="266"/>
      <c r="L17" s="290" t="s">
        <v>455</v>
      </c>
    </row>
    <row r="18" spans="2:12" s="288" customFormat="1" ht="17.25" customHeight="1" x14ac:dyDescent="0.25">
      <c r="B18" s="292" t="s">
        <v>3746</v>
      </c>
      <c r="C18" s="293" t="s">
        <v>3747</v>
      </c>
      <c r="D18" s="294" t="s">
        <v>3748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461</v>
      </c>
      <c r="K18" s="293" t="s">
        <v>1325</v>
      </c>
      <c r="L18" s="294" t="s">
        <v>462</v>
      </c>
    </row>
    <row r="19" spans="2:12" s="288" customFormat="1" ht="17.25" customHeight="1" x14ac:dyDescent="0.25">
      <c r="B19" s="292" t="s">
        <v>3749</v>
      </c>
      <c r="C19" s="293" t="s">
        <v>3750</v>
      </c>
      <c r="D19" s="294" t="s">
        <v>3751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468</v>
      </c>
      <c r="K19" s="293" t="s">
        <v>1326</v>
      </c>
      <c r="L19" s="294" t="s">
        <v>469</v>
      </c>
    </row>
    <row r="20" spans="2:12" s="288" customFormat="1" ht="17.25" customHeight="1" x14ac:dyDescent="0.25">
      <c r="B20" s="292" t="s">
        <v>1327</v>
      </c>
      <c r="C20" s="293" t="s">
        <v>3752</v>
      </c>
      <c r="D20" s="294" t="s">
        <v>1328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1329</v>
      </c>
      <c r="K20" s="293" t="s">
        <v>1330</v>
      </c>
      <c r="L20" s="294" t="s">
        <v>1331</v>
      </c>
    </row>
    <row r="21" spans="2:12" s="288" customFormat="1" ht="17.25" customHeight="1" x14ac:dyDescent="0.25">
      <c r="B21" s="292" t="s">
        <v>3753</v>
      </c>
      <c r="C21" s="293" t="s">
        <v>3754</v>
      </c>
      <c r="D21" s="294" t="s">
        <v>3755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482</v>
      </c>
      <c r="K21" s="293" t="s">
        <v>1332</v>
      </c>
      <c r="L21" s="294" t="s">
        <v>483</v>
      </c>
    </row>
    <row r="22" spans="2:12" s="288" customFormat="1" ht="17.25" customHeight="1" x14ac:dyDescent="0.2">
      <c r="B22" s="292" t="s">
        <v>477</v>
      </c>
      <c r="C22" s="293" t="s">
        <v>3756</v>
      </c>
      <c r="D22" s="294" t="s">
        <v>478</v>
      </c>
      <c r="E22" s="289"/>
      <c r="F22" s="292"/>
      <c r="G22" s="293"/>
      <c r="H22" s="294"/>
      <c r="I22" s="266"/>
      <c r="J22" s="292" t="s">
        <v>489</v>
      </c>
      <c r="K22" s="293" t="s">
        <v>1333</v>
      </c>
      <c r="L22" s="294" t="s">
        <v>490</v>
      </c>
    </row>
    <row r="23" spans="2:12" s="288" customFormat="1" ht="17.25" customHeight="1" x14ac:dyDescent="0.2">
      <c r="B23" s="292" t="s">
        <v>3757</v>
      </c>
      <c r="C23" s="293" t="s">
        <v>3758</v>
      </c>
      <c r="D23" s="294" t="s">
        <v>3759</v>
      </c>
      <c r="E23" s="289"/>
      <c r="F23" s="292"/>
      <c r="G23" s="293"/>
      <c r="H23" s="294"/>
      <c r="I23" s="266"/>
      <c r="J23" s="292" t="s">
        <v>1336</v>
      </c>
      <c r="K23" s="293" t="s">
        <v>1337</v>
      </c>
      <c r="L23" s="294" t="s">
        <v>1338</v>
      </c>
    </row>
    <row r="24" spans="2:12" s="288" customFormat="1" ht="17.25" customHeight="1" x14ac:dyDescent="0.2">
      <c r="B24" s="292" t="s">
        <v>3760</v>
      </c>
      <c r="C24" s="293" t="s">
        <v>3761</v>
      </c>
      <c r="D24" s="294" t="s">
        <v>3762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3763</v>
      </c>
      <c r="C25" s="293" t="s">
        <v>3764</v>
      </c>
      <c r="D25" s="294" t="s">
        <v>3765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1341</v>
      </c>
      <c r="C27" s="266" t="s">
        <v>1342</v>
      </c>
      <c r="D27" s="297"/>
      <c r="E27" s="266"/>
      <c r="F27" s="266" t="s">
        <v>1343</v>
      </c>
      <c r="G27" s="298" t="s">
        <v>1344</v>
      </c>
      <c r="H27" s="266"/>
      <c r="I27" s="266"/>
      <c r="J27" s="266" t="s">
        <v>1343</v>
      </c>
      <c r="K27" s="266" t="s">
        <v>1345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3908</v>
      </c>
    </row>
    <row r="3" spans="2:7" ht="17.25" customHeight="1" x14ac:dyDescent="0.2">
      <c r="B3" s="165"/>
    </row>
    <row r="4" spans="2:7" ht="17.25" customHeight="1" x14ac:dyDescent="0.2">
      <c r="C4" s="313" t="s">
        <v>3922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1189</v>
      </c>
      <c r="D6" s="332" t="s">
        <v>1416</v>
      </c>
      <c r="E6" s="332" t="s">
        <v>287</v>
      </c>
      <c r="F6" s="163" t="s">
        <v>218</v>
      </c>
    </row>
    <row r="7" spans="2:7" ht="17.25" customHeight="1" x14ac:dyDescent="0.2">
      <c r="B7" s="152" t="s">
        <v>310</v>
      </c>
      <c r="C7" s="152" t="s">
        <v>311</v>
      </c>
      <c r="D7" s="332"/>
      <c r="E7" s="332" t="s">
        <v>173</v>
      </c>
      <c r="F7" s="332" t="s">
        <v>154</v>
      </c>
    </row>
    <row r="8" spans="2:7" ht="17.25" customHeight="1" x14ac:dyDescent="0.2">
      <c r="B8" s="172" t="s">
        <v>3923</v>
      </c>
      <c r="C8" s="175" t="s">
        <v>3924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3925</v>
      </c>
      <c r="C9" s="175" t="s">
        <v>3926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3927</v>
      </c>
      <c r="C10" s="173" t="s">
        <v>3928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1189</v>
      </c>
      <c r="D13" s="332" t="s">
        <v>1416</v>
      </c>
      <c r="E13" s="332" t="s">
        <v>204</v>
      </c>
      <c r="F13" s="332" t="s">
        <v>192</v>
      </c>
      <c r="G13" s="332" t="s">
        <v>3929</v>
      </c>
    </row>
    <row r="14" spans="2:7" ht="17.25" customHeight="1" x14ac:dyDescent="0.2">
      <c r="B14" s="152" t="s">
        <v>310</v>
      </c>
      <c r="C14" s="152" t="s">
        <v>311</v>
      </c>
      <c r="D14" s="332"/>
      <c r="E14" s="332" t="s">
        <v>173</v>
      </c>
      <c r="F14" s="332"/>
      <c r="G14" s="332"/>
    </row>
    <row r="15" spans="2:7" ht="17.25" customHeight="1" x14ac:dyDescent="0.2">
      <c r="B15" s="171" t="s">
        <v>3930</v>
      </c>
      <c r="C15" s="173" t="s">
        <v>3931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3932</v>
      </c>
      <c r="D16" s="320"/>
      <c r="E16" s="320"/>
      <c r="F16" s="320"/>
      <c r="G16" s="320"/>
    </row>
    <row r="20" spans="2:12" ht="17.25" customHeight="1" x14ac:dyDescent="0.2">
      <c r="B20" s="157" t="s">
        <v>1304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447</v>
      </c>
      <c r="C22" s="193"/>
      <c r="D22" s="193"/>
      <c r="E22" s="194"/>
      <c r="F22" s="195" t="s">
        <v>1324</v>
      </c>
      <c r="G22" s="195"/>
      <c r="H22" s="193"/>
      <c r="I22" s="193"/>
      <c r="J22" s="195" t="s">
        <v>449</v>
      </c>
      <c r="K22" s="195"/>
      <c r="L22" s="195"/>
    </row>
    <row r="23" spans="2:12" s="159" customFormat="1" ht="17.25" customHeight="1" x14ac:dyDescent="0.2">
      <c r="B23" s="197" t="s">
        <v>450</v>
      </c>
      <c r="C23" s="193"/>
      <c r="D23" s="198" t="s">
        <v>451</v>
      </c>
      <c r="E23" s="199"/>
      <c r="F23" s="197" t="s">
        <v>452</v>
      </c>
      <c r="G23" s="193"/>
      <c r="H23" s="198" t="s">
        <v>453</v>
      </c>
      <c r="I23" s="193"/>
      <c r="J23" s="197" t="s">
        <v>454</v>
      </c>
      <c r="K23" s="193"/>
      <c r="L23" s="198" t="s">
        <v>455</v>
      </c>
    </row>
    <row r="24" spans="2:12" s="159" customFormat="1" ht="17.25" customHeight="1" x14ac:dyDescent="0.2">
      <c r="B24" s="201" t="s">
        <v>3746</v>
      </c>
      <c r="C24" s="202" t="s">
        <v>3747</v>
      </c>
      <c r="D24" s="203" t="s">
        <v>3748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461</v>
      </c>
      <c r="K24" s="202" t="s">
        <v>1325</v>
      </c>
      <c r="L24" s="203" t="s">
        <v>462</v>
      </c>
    </row>
    <row r="25" spans="2:12" s="159" customFormat="1" ht="17.25" customHeight="1" x14ac:dyDescent="0.2">
      <c r="B25" s="201" t="s">
        <v>3749</v>
      </c>
      <c r="C25" s="202" t="s">
        <v>3750</v>
      </c>
      <c r="D25" s="203" t="s">
        <v>3751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468</v>
      </c>
      <c r="K25" s="202" t="s">
        <v>1326</v>
      </c>
      <c r="L25" s="203" t="s">
        <v>469</v>
      </c>
    </row>
    <row r="26" spans="2:12" s="159" customFormat="1" ht="17.25" customHeight="1" x14ac:dyDescent="0.2">
      <c r="B26" s="201" t="s">
        <v>1327</v>
      </c>
      <c r="C26" s="202" t="s">
        <v>3752</v>
      </c>
      <c r="D26" s="203" t="s">
        <v>1328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1329</v>
      </c>
      <c r="K26" s="202" t="s">
        <v>1330</v>
      </c>
      <c r="L26" s="203" t="s">
        <v>1331</v>
      </c>
    </row>
    <row r="27" spans="2:12" s="159" customFormat="1" ht="17.25" customHeight="1" x14ac:dyDescent="0.2">
      <c r="B27" s="201" t="s">
        <v>3753</v>
      </c>
      <c r="C27" s="202" t="s">
        <v>3754</v>
      </c>
      <c r="D27" s="203" t="s">
        <v>3755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482</v>
      </c>
      <c r="K27" s="202" t="s">
        <v>1332</v>
      </c>
      <c r="L27" s="203" t="s">
        <v>483</v>
      </c>
    </row>
    <row r="28" spans="2:12" s="159" customFormat="1" ht="17.25" customHeight="1" x14ac:dyDescent="0.2">
      <c r="B28" s="201" t="s">
        <v>477</v>
      </c>
      <c r="C28" s="202" t="s">
        <v>3756</v>
      </c>
      <c r="D28" s="203" t="s">
        <v>478</v>
      </c>
      <c r="E28" s="197"/>
      <c r="F28" s="201"/>
      <c r="G28" s="202"/>
      <c r="H28" s="203"/>
      <c r="I28" s="193"/>
      <c r="J28" s="201" t="s">
        <v>489</v>
      </c>
      <c r="K28" s="202" t="s">
        <v>1333</v>
      </c>
      <c r="L28" s="203" t="s">
        <v>490</v>
      </c>
    </row>
    <row r="29" spans="2:12" s="159" customFormat="1" ht="17.25" customHeight="1" x14ac:dyDescent="0.2">
      <c r="B29" s="201" t="s">
        <v>3757</v>
      </c>
      <c r="C29" s="202" t="s">
        <v>3758</v>
      </c>
      <c r="D29" s="203" t="s">
        <v>3759</v>
      </c>
      <c r="E29" s="197"/>
      <c r="F29" s="201"/>
      <c r="G29" s="202"/>
      <c r="H29" s="203"/>
      <c r="I29" s="193"/>
      <c r="J29" s="201" t="s">
        <v>1336</v>
      </c>
      <c r="K29" s="202" t="s">
        <v>1337</v>
      </c>
      <c r="L29" s="203" t="s">
        <v>1338</v>
      </c>
    </row>
    <row r="30" spans="2:12" s="159" customFormat="1" ht="17.25" customHeight="1" x14ac:dyDescent="0.2">
      <c r="B30" s="201" t="s">
        <v>3760</v>
      </c>
      <c r="C30" s="202" t="s">
        <v>3761</v>
      </c>
      <c r="D30" s="203" t="s">
        <v>3762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3763</v>
      </c>
      <c r="C31" s="202" t="s">
        <v>3764</v>
      </c>
      <c r="D31" s="203" t="s">
        <v>3765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1341</v>
      </c>
      <c r="C33" s="193" t="s">
        <v>1342</v>
      </c>
      <c r="D33" s="205"/>
      <c r="E33" s="193"/>
      <c r="F33" s="193" t="s">
        <v>1343</v>
      </c>
      <c r="G33" s="206" t="s">
        <v>1344</v>
      </c>
      <c r="H33" s="196"/>
      <c r="I33" s="193"/>
      <c r="J33" s="193" t="s">
        <v>1343</v>
      </c>
      <c r="K33" s="193" t="s">
        <v>1345</v>
      </c>
    </row>
    <row r="54" spans="2:5" ht="17.25" customHeight="1" x14ac:dyDescent="0.2">
      <c r="B54" s="207"/>
      <c r="C54" s="179" t="s">
        <v>1189</v>
      </c>
      <c r="D54" s="332" t="s">
        <v>1416</v>
      </c>
      <c r="E54" s="163" t="s">
        <v>218</v>
      </c>
    </row>
    <row r="55" spans="2:5" ht="17.25" customHeight="1" x14ac:dyDescent="0.2">
      <c r="B55" s="152" t="s">
        <v>310</v>
      </c>
      <c r="C55" s="152" t="s">
        <v>311</v>
      </c>
      <c r="D55" s="332"/>
      <c r="E55" s="332" t="s">
        <v>154</v>
      </c>
    </row>
    <row r="56" spans="2:5" ht="17.25" customHeight="1" x14ac:dyDescent="0.2">
      <c r="B56" s="171" t="s">
        <v>3933</v>
      </c>
      <c r="C56" s="173" t="s">
        <v>3934</v>
      </c>
      <c r="D56" s="320">
        <v>43087</v>
      </c>
      <c r="E56" s="261">
        <v>43096</v>
      </c>
    </row>
    <row r="57" spans="2:5" ht="17.25" customHeight="1" x14ac:dyDescent="0.2">
      <c r="B57" s="172" t="s">
        <v>3935</v>
      </c>
      <c r="C57" s="175" t="s">
        <v>3936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3908</v>
      </c>
    </row>
    <row r="3" spans="2:8" ht="17.25" customHeight="1" x14ac:dyDescent="0.2">
      <c r="B3" s="165"/>
    </row>
    <row r="4" spans="2:8" ht="17.25" customHeight="1" x14ac:dyDescent="0.2">
      <c r="C4" s="195" t="s">
        <v>3937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2422</v>
      </c>
      <c r="D6" s="332" t="s">
        <v>1416</v>
      </c>
      <c r="E6" s="332" t="s">
        <v>192</v>
      </c>
      <c r="F6" s="163" t="s">
        <v>293</v>
      </c>
      <c r="G6" s="163" t="s">
        <v>3895</v>
      </c>
      <c r="H6" s="332" t="s">
        <v>222</v>
      </c>
    </row>
    <row r="7" spans="2:8" ht="20.25" customHeight="1" x14ac:dyDescent="0.2">
      <c r="B7" s="152" t="s">
        <v>310</v>
      </c>
      <c r="C7" s="152" t="s">
        <v>311</v>
      </c>
      <c r="D7" s="332"/>
      <c r="E7" s="332" t="s">
        <v>249</v>
      </c>
      <c r="F7" s="332" t="s">
        <v>193</v>
      </c>
      <c r="G7" s="332" t="s">
        <v>173</v>
      </c>
      <c r="H7" s="332" t="s">
        <v>197</v>
      </c>
    </row>
    <row r="8" spans="2:8" ht="17.25" customHeight="1" x14ac:dyDescent="0.2">
      <c r="B8" s="153" t="s">
        <v>2805</v>
      </c>
      <c r="C8" s="299" t="s">
        <v>3938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3939</v>
      </c>
      <c r="C9" s="306" t="s">
        <v>3919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3940</v>
      </c>
      <c r="C10" s="306" t="s">
        <v>3941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3942</v>
      </c>
      <c r="C11" s="306" t="s">
        <v>3943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3944</v>
      </c>
      <c r="C12" s="308" t="s">
        <v>3945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3946</v>
      </c>
      <c r="C13" s="308" t="s">
        <v>3924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3947</v>
      </c>
      <c r="C14" s="308" t="s">
        <v>3926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3948</v>
      </c>
      <c r="C15" s="308" t="s">
        <v>3928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3949</v>
      </c>
      <c r="C16" s="308" t="s">
        <v>3932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1304</v>
      </c>
      <c r="C17" s="155"/>
      <c r="D17" s="155"/>
      <c r="E17" s="155"/>
      <c r="F17" s="155"/>
      <c r="G17" s="180" t="s">
        <v>1985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447</v>
      </c>
      <c r="C19" s="193"/>
      <c r="D19" s="193"/>
      <c r="E19" s="194"/>
      <c r="F19" s="195" t="s">
        <v>1324</v>
      </c>
      <c r="G19" s="195"/>
      <c r="H19" s="193"/>
      <c r="I19" s="193"/>
      <c r="J19" s="195" t="s">
        <v>449</v>
      </c>
      <c r="K19" s="195"/>
      <c r="L19" s="195"/>
    </row>
    <row r="20" spans="2:12" s="159" customFormat="1" ht="17.25" customHeight="1" x14ac:dyDescent="0.2">
      <c r="B20" s="197" t="s">
        <v>450</v>
      </c>
      <c r="C20" s="193"/>
      <c r="D20" s="198" t="s">
        <v>451</v>
      </c>
      <c r="E20" s="199"/>
      <c r="F20" s="197" t="s">
        <v>452</v>
      </c>
      <c r="G20" s="193"/>
      <c r="H20" s="198" t="s">
        <v>453</v>
      </c>
      <c r="I20" s="193"/>
      <c r="J20" s="197" t="s">
        <v>454</v>
      </c>
      <c r="K20" s="193"/>
      <c r="L20" s="198" t="s">
        <v>455</v>
      </c>
    </row>
    <row r="21" spans="2:12" s="159" customFormat="1" ht="17.25" customHeight="1" x14ac:dyDescent="0.2">
      <c r="B21" s="201" t="s">
        <v>3746</v>
      </c>
      <c r="C21" s="202" t="s">
        <v>3747</v>
      </c>
      <c r="D21" s="203" t="s">
        <v>3748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461</v>
      </c>
      <c r="K21" s="202" t="s">
        <v>1325</v>
      </c>
      <c r="L21" s="203" t="s">
        <v>462</v>
      </c>
    </row>
    <row r="22" spans="2:12" s="159" customFormat="1" ht="17.25" customHeight="1" x14ac:dyDescent="0.2">
      <c r="B22" s="201" t="s">
        <v>3749</v>
      </c>
      <c r="C22" s="202" t="s">
        <v>3750</v>
      </c>
      <c r="D22" s="203" t="s">
        <v>3751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468</v>
      </c>
      <c r="K22" s="202" t="s">
        <v>1326</v>
      </c>
      <c r="L22" s="203" t="s">
        <v>469</v>
      </c>
    </row>
    <row r="23" spans="2:12" s="159" customFormat="1" ht="17.25" customHeight="1" x14ac:dyDescent="0.2">
      <c r="B23" s="201" t="s">
        <v>1327</v>
      </c>
      <c r="C23" s="202" t="s">
        <v>3752</v>
      </c>
      <c r="D23" s="203" t="s">
        <v>1328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1329</v>
      </c>
      <c r="K23" s="202" t="s">
        <v>1330</v>
      </c>
      <c r="L23" s="203" t="s">
        <v>1331</v>
      </c>
    </row>
    <row r="24" spans="2:12" s="159" customFormat="1" ht="17.25" customHeight="1" x14ac:dyDescent="0.2">
      <c r="B24" s="201" t="s">
        <v>3753</v>
      </c>
      <c r="C24" s="202" t="s">
        <v>3754</v>
      </c>
      <c r="D24" s="203" t="s">
        <v>3755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482</v>
      </c>
      <c r="K24" s="202" t="s">
        <v>1332</v>
      </c>
      <c r="L24" s="203" t="s">
        <v>483</v>
      </c>
    </row>
    <row r="25" spans="2:12" s="159" customFormat="1" ht="17.25" customHeight="1" x14ac:dyDescent="0.2">
      <c r="B25" s="201" t="s">
        <v>477</v>
      </c>
      <c r="C25" s="202" t="s">
        <v>3756</v>
      </c>
      <c r="D25" s="203" t="s">
        <v>478</v>
      </c>
      <c r="E25" s="197"/>
      <c r="F25" s="201"/>
      <c r="G25" s="202"/>
      <c r="H25" s="203"/>
      <c r="I25" s="193"/>
      <c r="J25" s="201" t="s">
        <v>489</v>
      </c>
      <c r="K25" s="202" t="s">
        <v>1333</v>
      </c>
      <c r="L25" s="203" t="s">
        <v>490</v>
      </c>
    </row>
    <row r="26" spans="2:12" s="159" customFormat="1" ht="17.25" customHeight="1" x14ac:dyDescent="0.2">
      <c r="B26" s="201" t="s">
        <v>3757</v>
      </c>
      <c r="C26" s="202" t="s">
        <v>3758</v>
      </c>
      <c r="D26" s="203" t="s">
        <v>3759</v>
      </c>
      <c r="E26" s="197"/>
      <c r="F26" s="201"/>
      <c r="G26" s="202"/>
      <c r="H26" s="203"/>
      <c r="I26" s="193"/>
      <c r="J26" s="201" t="s">
        <v>1336</v>
      </c>
      <c r="K26" s="202" t="s">
        <v>1337</v>
      </c>
      <c r="L26" s="203" t="s">
        <v>1338</v>
      </c>
    </row>
    <row r="27" spans="2:12" s="159" customFormat="1" ht="17.25" customHeight="1" x14ac:dyDescent="0.2">
      <c r="B27" s="201" t="s">
        <v>3760</v>
      </c>
      <c r="C27" s="202" t="s">
        <v>3761</v>
      </c>
      <c r="D27" s="203" t="s">
        <v>3762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3763</v>
      </c>
      <c r="C28" s="202" t="s">
        <v>3764</v>
      </c>
      <c r="D28" s="203" t="s">
        <v>3765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1341</v>
      </c>
      <c r="C30" s="193" t="s">
        <v>1342</v>
      </c>
      <c r="D30" s="205"/>
      <c r="E30" s="193"/>
      <c r="F30" s="193" t="s">
        <v>1343</v>
      </c>
      <c r="G30" s="206" t="s">
        <v>1344</v>
      </c>
      <c r="H30" s="196"/>
      <c r="I30" s="193"/>
      <c r="J30" s="193" t="s">
        <v>1343</v>
      </c>
      <c r="K30" s="193" t="s">
        <v>1345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678920AE-55F1-44FC-BA06-703A16049ACE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1187</v>
      </c>
    </row>
    <row r="3" spans="2:12" ht="18" customHeight="1" x14ac:dyDescent="0.2">
      <c r="B3" s="165"/>
    </row>
    <row r="4" spans="2:12" ht="18" customHeight="1" x14ac:dyDescent="0.2">
      <c r="C4" s="313" t="s">
        <v>3950</v>
      </c>
      <c r="H4" s="147"/>
      <c r="I4" s="147"/>
    </row>
    <row r="5" spans="2:12" ht="42" customHeight="1" x14ac:dyDescent="0.2">
      <c r="F5" s="397" t="s">
        <v>3951</v>
      </c>
      <c r="I5" s="146"/>
    </row>
    <row r="6" spans="2:12" s="145" customFormat="1" ht="31.5" customHeight="1" x14ac:dyDescent="0.2">
      <c r="B6" s="389" t="s">
        <v>1839</v>
      </c>
      <c r="C6" s="158"/>
      <c r="D6" s="208" t="s">
        <v>1416</v>
      </c>
      <c r="E6" s="332" t="s">
        <v>141</v>
      </c>
      <c r="F6" s="163" t="s">
        <v>1018</v>
      </c>
      <c r="G6" s="163" t="s">
        <v>293</v>
      </c>
      <c r="H6" s="174"/>
      <c r="I6" s="174"/>
      <c r="J6" s="174"/>
    </row>
    <row r="7" spans="2:12" s="145" customFormat="1" ht="18" customHeight="1" x14ac:dyDescent="0.2">
      <c r="B7" s="158"/>
      <c r="C7" s="169" t="s">
        <v>2422</v>
      </c>
      <c r="D7" s="209"/>
      <c r="E7" s="332" t="s">
        <v>159</v>
      </c>
      <c r="F7" s="332" t="s">
        <v>154</v>
      </c>
      <c r="G7" s="332" t="s">
        <v>197</v>
      </c>
      <c r="H7" s="174"/>
      <c r="I7" s="174"/>
      <c r="J7" s="174"/>
    </row>
    <row r="8" spans="2:12" s="145" customFormat="1" ht="18" customHeight="1" x14ac:dyDescent="0.2">
      <c r="B8" s="357" t="s">
        <v>3952</v>
      </c>
      <c r="C8" s="358" t="s">
        <v>3953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3954</v>
      </c>
    </row>
    <row r="9" spans="2:12" s="145" customFormat="1" ht="18" customHeight="1" x14ac:dyDescent="0.2">
      <c r="B9" s="171" t="s">
        <v>3955</v>
      </c>
      <c r="C9" s="173" t="s">
        <v>3956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3957</v>
      </c>
      <c r="C10" s="173" t="s">
        <v>3958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3709</v>
      </c>
      <c r="C11" s="173" t="s">
        <v>3959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3960</v>
      </c>
      <c r="C12" s="173" t="s">
        <v>3961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1304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447</v>
      </c>
      <c r="C15" s="193"/>
      <c r="D15" s="193"/>
      <c r="E15" s="194"/>
      <c r="F15" s="195" t="s">
        <v>1324</v>
      </c>
      <c r="G15" s="195"/>
      <c r="H15" s="193"/>
      <c r="I15" s="193"/>
      <c r="J15" s="195" t="s">
        <v>449</v>
      </c>
      <c r="K15" s="195"/>
      <c r="L15" s="195"/>
    </row>
    <row r="16" spans="2:12" s="159" customFormat="1" ht="18" customHeight="1" x14ac:dyDescent="0.2">
      <c r="B16" s="197" t="s">
        <v>450</v>
      </c>
      <c r="C16" s="193"/>
      <c r="D16" s="198" t="s">
        <v>451</v>
      </c>
      <c r="E16" s="199"/>
      <c r="F16" s="197" t="s">
        <v>452</v>
      </c>
      <c r="G16" s="193"/>
      <c r="H16" s="198" t="s">
        <v>453</v>
      </c>
      <c r="I16" s="193"/>
      <c r="J16" s="197" t="s">
        <v>454</v>
      </c>
      <c r="K16" s="193"/>
      <c r="L16" s="198" t="s">
        <v>455</v>
      </c>
    </row>
    <row r="17" spans="2:12" s="159" customFormat="1" ht="18" customHeight="1" x14ac:dyDescent="0.2">
      <c r="B17" s="201" t="s">
        <v>3746</v>
      </c>
      <c r="C17" s="202" t="s">
        <v>3747</v>
      </c>
      <c r="D17" s="203" t="s">
        <v>3748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461</v>
      </c>
      <c r="K17" s="202" t="s">
        <v>1325</v>
      </c>
      <c r="L17" s="203" t="s">
        <v>462</v>
      </c>
    </row>
    <row r="18" spans="2:12" s="159" customFormat="1" ht="18" customHeight="1" x14ac:dyDescent="0.2">
      <c r="B18" s="201" t="s">
        <v>3749</v>
      </c>
      <c r="C18" s="202" t="s">
        <v>3750</v>
      </c>
      <c r="D18" s="203" t="s">
        <v>3751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468</v>
      </c>
      <c r="K18" s="202" t="s">
        <v>1326</v>
      </c>
      <c r="L18" s="203" t="s">
        <v>469</v>
      </c>
    </row>
    <row r="19" spans="2:12" s="159" customFormat="1" ht="18" customHeight="1" x14ac:dyDescent="0.2">
      <c r="B19" s="201" t="s">
        <v>1327</v>
      </c>
      <c r="C19" s="202" t="s">
        <v>3752</v>
      </c>
      <c r="D19" s="203" t="s">
        <v>1328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1329</v>
      </c>
      <c r="K19" s="202" t="s">
        <v>1330</v>
      </c>
      <c r="L19" s="203" t="s">
        <v>1331</v>
      </c>
    </row>
    <row r="20" spans="2:12" s="159" customFormat="1" ht="18" customHeight="1" x14ac:dyDescent="0.2">
      <c r="B20" s="201" t="s">
        <v>3753</v>
      </c>
      <c r="C20" s="202" t="s">
        <v>3754</v>
      </c>
      <c r="D20" s="203" t="s">
        <v>3755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482</v>
      </c>
      <c r="K20" s="202" t="s">
        <v>1332</v>
      </c>
      <c r="L20" s="203" t="s">
        <v>483</v>
      </c>
    </row>
    <row r="21" spans="2:12" s="159" customFormat="1" ht="18" customHeight="1" x14ac:dyDescent="0.2">
      <c r="B21" s="201" t="s">
        <v>477</v>
      </c>
      <c r="C21" s="202" t="s">
        <v>3756</v>
      </c>
      <c r="D21" s="203" t="s">
        <v>478</v>
      </c>
      <c r="E21" s="197"/>
      <c r="F21" s="201"/>
      <c r="G21" s="202"/>
      <c r="H21" s="203"/>
      <c r="I21" s="193"/>
      <c r="J21" s="201" t="s">
        <v>489</v>
      </c>
      <c r="K21" s="202" t="s">
        <v>1333</v>
      </c>
      <c r="L21" s="203" t="s">
        <v>490</v>
      </c>
    </row>
    <row r="22" spans="2:12" s="159" customFormat="1" ht="18" customHeight="1" x14ac:dyDescent="0.2">
      <c r="B22" s="201" t="s">
        <v>3757</v>
      </c>
      <c r="C22" s="202" t="s">
        <v>3758</v>
      </c>
      <c r="D22" s="203" t="s">
        <v>3759</v>
      </c>
      <c r="E22" s="197"/>
      <c r="F22" s="201"/>
      <c r="G22" s="202"/>
      <c r="H22" s="203"/>
      <c r="I22" s="193"/>
      <c r="J22" s="201" t="s">
        <v>1336</v>
      </c>
      <c r="K22" s="202" t="s">
        <v>1337</v>
      </c>
      <c r="L22" s="203" t="s">
        <v>1338</v>
      </c>
    </row>
    <row r="23" spans="2:12" s="159" customFormat="1" ht="18" customHeight="1" x14ac:dyDescent="0.2">
      <c r="B23" s="201" t="s">
        <v>3760</v>
      </c>
      <c r="C23" s="202" t="s">
        <v>3761</v>
      </c>
      <c r="D23" s="203" t="s">
        <v>3762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3763</v>
      </c>
      <c r="C24" s="202" t="s">
        <v>3764</v>
      </c>
      <c r="D24" s="203" t="s">
        <v>3765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1341</v>
      </c>
      <c r="C26" s="193" t="s">
        <v>1342</v>
      </c>
      <c r="D26" s="205"/>
      <c r="E26" s="193"/>
      <c r="F26" s="193" t="s">
        <v>1343</v>
      </c>
      <c r="G26" s="206" t="s">
        <v>1344</v>
      </c>
      <c r="H26" s="196"/>
      <c r="I26" s="193"/>
      <c r="J26" s="193" t="s">
        <v>1343</v>
      </c>
      <c r="K26" s="193" t="s">
        <v>1345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1187</v>
      </c>
      <c r="J2" s="114"/>
      <c r="K2" s="114"/>
      <c r="L2" s="114"/>
      <c r="M2" s="114"/>
    </row>
    <row r="3" spans="1:13" x14ac:dyDescent="0.25">
      <c r="A3" s="1202" t="s">
        <v>3962</v>
      </c>
      <c r="B3" s="1202"/>
      <c r="C3" s="1202"/>
      <c r="D3" s="1202"/>
      <c r="E3" s="1202"/>
      <c r="F3" s="1202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2422</v>
      </c>
      <c r="D5" s="1203" t="s">
        <v>222</v>
      </c>
      <c r="E5" s="140" t="s">
        <v>3963</v>
      </c>
      <c r="F5" s="134" t="s">
        <v>281</v>
      </c>
      <c r="G5" s="134" t="s">
        <v>300</v>
      </c>
      <c r="H5" s="134" t="s">
        <v>1476</v>
      </c>
      <c r="I5" s="398" t="s">
        <v>222</v>
      </c>
      <c r="J5" s="141" t="s">
        <v>238</v>
      </c>
      <c r="K5" s="141" t="s">
        <v>223</v>
      </c>
      <c r="L5" s="134" t="s">
        <v>296</v>
      </c>
      <c r="M5" s="134" t="s">
        <v>231</v>
      </c>
    </row>
    <row r="6" spans="1:13" x14ac:dyDescent="0.25">
      <c r="A6" s="116"/>
      <c r="B6" s="135" t="s">
        <v>310</v>
      </c>
      <c r="C6" s="135" t="s">
        <v>311</v>
      </c>
      <c r="D6" s="1203"/>
      <c r="E6" s="142" t="s">
        <v>142</v>
      </c>
      <c r="F6" s="134" t="s">
        <v>249</v>
      </c>
      <c r="G6" s="134" t="s">
        <v>193</v>
      </c>
      <c r="H6" s="134" t="s">
        <v>164</v>
      </c>
      <c r="I6" s="398"/>
      <c r="J6" s="134" t="s">
        <v>159</v>
      </c>
      <c r="K6" s="134" t="s">
        <v>142</v>
      </c>
      <c r="L6" s="134" t="s">
        <v>249</v>
      </c>
      <c r="M6" s="134" t="s">
        <v>193</v>
      </c>
    </row>
    <row r="7" spans="1:13" x14ac:dyDescent="0.25">
      <c r="B7" s="143" t="s">
        <v>1318</v>
      </c>
      <c r="C7" s="126" t="s">
        <v>3964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3965</v>
      </c>
      <c r="C8" s="126" t="s">
        <v>3966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3967</v>
      </c>
      <c r="C9" s="126" t="s">
        <v>3968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1318</v>
      </c>
      <c r="C10" s="126" t="s">
        <v>3969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3965</v>
      </c>
      <c r="C11" s="126" t="s">
        <v>3970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3967</v>
      </c>
      <c r="C12" s="126" t="s">
        <v>3971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3972</v>
      </c>
      <c r="B13" s="143" t="s">
        <v>3967</v>
      </c>
      <c r="C13" s="126" t="s">
        <v>3973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3974</v>
      </c>
      <c r="C14" s="126" t="s">
        <v>3975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3976</v>
      </c>
      <c r="B15" s="143" t="s">
        <v>1318</v>
      </c>
      <c r="C15" s="126" t="s">
        <v>3977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3972</v>
      </c>
      <c r="B16" s="143" t="s">
        <v>3967</v>
      </c>
      <c r="C16" s="126" t="s">
        <v>3978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3974</v>
      </c>
      <c r="C17" s="126" t="s">
        <v>3979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1318</v>
      </c>
      <c r="C18" s="126" t="s">
        <v>3980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3967</v>
      </c>
      <c r="C19" s="126" t="s">
        <v>3981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3974</v>
      </c>
      <c r="C20" s="126" t="s">
        <v>3982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1318</v>
      </c>
      <c r="C21" s="126" t="s">
        <v>3983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3967</v>
      </c>
      <c r="C22" s="126" t="s">
        <v>3984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1304</v>
      </c>
      <c r="J23" s="120"/>
      <c r="K23" s="118"/>
      <c r="L23" s="118"/>
      <c r="M23" s="118"/>
    </row>
    <row r="24" spans="1:13" ht="15.75" x14ac:dyDescent="0.25">
      <c r="A24" s="116"/>
      <c r="B24" s="117" t="s">
        <v>3985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447</v>
      </c>
      <c r="C27" s="193"/>
      <c r="D27" s="193"/>
      <c r="E27" s="194"/>
      <c r="F27" s="195" t="s">
        <v>1324</v>
      </c>
      <c r="G27" s="195"/>
      <c r="H27" s="193"/>
      <c r="I27" s="193"/>
      <c r="J27" s="195" t="s">
        <v>449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450</v>
      </c>
      <c r="C28" s="193"/>
      <c r="D28" s="198" t="s">
        <v>451</v>
      </c>
      <c r="E28" s="199"/>
      <c r="F28" s="197" t="s">
        <v>452</v>
      </c>
      <c r="G28" s="193"/>
      <c r="H28" s="198" t="s">
        <v>453</v>
      </c>
      <c r="I28" s="193"/>
      <c r="J28" s="197" t="s">
        <v>454</v>
      </c>
      <c r="K28" s="193"/>
      <c r="L28" s="198" t="s">
        <v>455</v>
      </c>
      <c r="M28" s="193"/>
    </row>
    <row r="29" spans="1:13" s="12" customFormat="1" ht="15.75" customHeight="1" x14ac:dyDescent="0.2">
      <c r="A29" s="200"/>
      <c r="B29" s="201" t="s">
        <v>3746</v>
      </c>
      <c r="C29" s="202" t="s">
        <v>3747</v>
      </c>
      <c r="D29" s="203" t="s">
        <v>3748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461</v>
      </c>
      <c r="K29" s="202" t="s">
        <v>1325</v>
      </c>
      <c r="L29" s="203" t="s">
        <v>462</v>
      </c>
      <c r="M29" s="193"/>
    </row>
    <row r="30" spans="1:13" s="14" customFormat="1" ht="15.75" customHeight="1" x14ac:dyDescent="0.2">
      <c r="A30" s="191"/>
      <c r="B30" s="201" t="s">
        <v>3749</v>
      </c>
      <c r="C30" s="202" t="s">
        <v>3750</v>
      </c>
      <c r="D30" s="203" t="s">
        <v>3751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468</v>
      </c>
      <c r="K30" s="202" t="s">
        <v>1326</v>
      </c>
      <c r="L30" s="203" t="s">
        <v>469</v>
      </c>
      <c r="M30" s="193"/>
    </row>
    <row r="31" spans="1:13" s="14" customFormat="1" ht="15.75" customHeight="1" x14ac:dyDescent="0.2">
      <c r="A31" s="191"/>
      <c r="B31" s="201" t="s">
        <v>1327</v>
      </c>
      <c r="C31" s="202" t="s">
        <v>3752</v>
      </c>
      <c r="D31" s="203" t="s">
        <v>1328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1329</v>
      </c>
      <c r="K31" s="202" t="s">
        <v>1330</v>
      </c>
      <c r="L31" s="203" t="s">
        <v>1331</v>
      </c>
      <c r="M31" s="193"/>
    </row>
    <row r="32" spans="1:13" s="14" customFormat="1" ht="15.75" customHeight="1" x14ac:dyDescent="0.2">
      <c r="A32" s="191"/>
      <c r="B32" s="201" t="s">
        <v>3753</v>
      </c>
      <c r="C32" s="202" t="s">
        <v>3754</v>
      </c>
      <c r="D32" s="203" t="s">
        <v>3755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482</v>
      </c>
      <c r="K32" s="202" t="s">
        <v>1332</v>
      </c>
      <c r="L32" s="203" t="s">
        <v>483</v>
      </c>
      <c r="M32" s="193"/>
    </row>
    <row r="33" spans="2:12" s="14" customFormat="1" ht="15.75" customHeight="1" x14ac:dyDescent="0.2">
      <c r="B33" s="201" t="s">
        <v>477</v>
      </c>
      <c r="C33" s="202" t="s">
        <v>3756</v>
      </c>
      <c r="D33" s="203" t="s">
        <v>478</v>
      </c>
      <c r="E33" s="197"/>
      <c r="F33" s="201"/>
      <c r="G33" s="202"/>
      <c r="H33" s="203"/>
      <c r="I33" s="193"/>
      <c r="J33" s="201" t="s">
        <v>489</v>
      </c>
      <c r="K33" s="202" t="s">
        <v>1333</v>
      </c>
      <c r="L33" s="203" t="s">
        <v>490</v>
      </c>
    </row>
    <row r="34" spans="2:12" s="14" customFormat="1" ht="15.75" customHeight="1" x14ac:dyDescent="0.2">
      <c r="B34" s="201" t="s">
        <v>3757</v>
      </c>
      <c r="C34" s="202" t="s">
        <v>3758</v>
      </c>
      <c r="D34" s="203" t="s">
        <v>3759</v>
      </c>
      <c r="E34" s="197"/>
      <c r="F34" s="201"/>
      <c r="G34" s="202"/>
      <c r="H34" s="203"/>
      <c r="I34" s="193"/>
      <c r="J34" s="201" t="s">
        <v>1336</v>
      </c>
      <c r="K34" s="202" t="s">
        <v>1337</v>
      </c>
      <c r="L34" s="203" t="s">
        <v>1338</v>
      </c>
    </row>
    <row r="35" spans="2:12" s="14" customFormat="1" ht="15.75" customHeight="1" x14ac:dyDescent="0.2">
      <c r="B35" s="201" t="s">
        <v>3760</v>
      </c>
      <c r="C35" s="202" t="s">
        <v>3761</v>
      </c>
      <c r="D35" s="203" t="s">
        <v>3762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3763</v>
      </c>
      <c r="C36" s="202" t="s">
        <v>3764</v>
      </c>
      <c r="D36" s="203" t="s">
        <v>3765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1341</v>
      </c>
      <c r="C38" s="193" t="s">
        <v>1342</v>
      </c>
      <c r="D38" s="205"/>
      <c r="E38" s="193"/>
      <c r="F38" s="193" t="s">
        <v>1343</v>
      </c>
      <c r="G38" s="206" t="s">
        <v>1344</v>
      </c>
      <c r="H38" s="196"/>
      <c r="I38" s="193"/>
      <c r="J38" s="193" t="s">
        <v>1343</v>
      </c>
      <c r="K38" s="193" t="s">
        <v>1345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3385</v>
      </c>
    </row>
    <row r="3" spans="2:8" ht="17.25" customHeight="1" x14ac:dyDescent="0.2">
      <c r="B3" s="165"/>
    </row>
    <row r="4" spans="2:8" ht="17.25" customHeight="1" x14ac:dyDescent="0.2">
      <c r="C4" s="313" t="s">
        <v>3986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3987</v>
      </c>
      <c r="D6" s="332" t="s">
        <v>1416</v>
      </c>
      <c r="E6" s="163" t="s">
        <v>192</v>
      </c>
      <c r="F6" s="163" t="s">
        <v>293</v>
      </c>
      <c r="G6" s="163" t="s">
        <v>222</v>
      </c>
      <c r="H6" s="163" t="s">
        <v>175</v>
      </c>
    </row>
    <row r="7" spans="2:8" ht="19.5" customHeight="1" x14ac:dyDescent="0.2">
      <c r="B7" s="152" t="s">
        <v>310</v>
      </c>
      <c r="C7" s="152" t="s">
        <v>311</v>
      </c>
      <c r="D7" s="406"/>
      <c r="E7" s="406" t="s">
        <v>173</v>
      </c>
      <c r="F7" s="406" t="s">
        <v>164</v>
      </c>
      <c r="G7" s="406" t="s">
        <v>167</v>
      </c>
      <c r="H7" s="406" t="s">
        <v>227</v>
      </c>
    </row>
    <row r="8" spans="2:8" ht="17.25" customHeight="1" x14ac:dyDescent="0.2">
      <c r="B8" s="183" t="s">
        <v>3988</v>
      </c>
      <c r="C8" s="189" t="s">
        <v>3989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3990</v>
      </c>
      <c r="C9" s="189" t="s">
        <v>3991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1306</v>
      </c>
      <c r="D11" s="332" t="s">
        <v>1416</v>
      </c>
      <c r="E11" s="163" t="s">
        <v>293</v>
      </c>
      <c r="F11" s="163" t="s">
        <v>222</v>
      </c>
      <c r="G11" s="163" t="s">
        <v>175</v>
      </c>
      <c r="H11" s="148"/>
    </row>
    <row r="12" spans="2:8" ht="19.5" customHeight="1" x14ac:dyDescent="0.2">
      <c r="B12" s="152" t="s">
        <v>310</v>
      </c>
      <c r="C12" s="152" t="s">
        <v>311</v>
      </c>
      <c r="D12" s="406"/>
      <c r="E12" s="406" t="s">
        <v>173</v>
      </c>
      <c r="F12" s="406" t="s">
        <v>197</v>
      </c>
      <c r="G12" s="406" t="s">
        <v>206</v>
      </c>
      <c r="H12" s="148"/>
    </row>
    <row r="13" spans="2:8" ht="17.25" customHeight="1" x14ac:dyDescent="0.2">
      <c r="B13" s="183" t="s">
        <v>3992</v>
      </c>
      <c r="C13" s="189" t="s">
        <v>3993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3994</v>
      </c>
      <c r="C14" s="189" t="s">
        <v>3995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3996</v>
      </c>
      <c r="C15" s="188" t="s">
        <v>3997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3998</v>
      </c>
      <c r="C16" s="188" t="s">
        <v>3999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4000</v>
      </c>
      <c r="C17" s="188" t="s">
        <v>4001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4002</v>
      </c>
      <c r="C18" s="188" t="s">
        <v>4003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4004</v>
      </c>
      <c r="C19" s="188" t="s">
        <v>4005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2936</v>
      </c>
      <c r="C20" s="189" t="s">
        <v>4006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4007</v>
      </c>
      <c r="C21" s="189" t="s">
        <v>4008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4009</v>
      </c>
      <c r="C22" s="189" t="s">
        <v>4010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4011</v>
      </c>
      <c r="C23" s="189" t="s">
        <v>4012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1304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4013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447</v>
      </c>
      <c r="C27" s="193"/>
      <c r="D27" s="193"/>
      <c r="E27" s="194"/>
      <c r="F27" s="195" t="s">
        <v>1324</v>
      </c>
      <c r="G27" s="195"/>
      <c r="H27" s="193"/>
      <c r="I27" s="193"/>
      <c r="J27" s="195" t="s">
        <v>449</v>
      </c>
      <c r="K27" s="195"/>
      <c r="L27" s="195"/>
    </row>
    <row r="28" spans="2:12" s="159" customFormat="1" ht="17.25" customHeight="1" x14ac:dyDescent="0.2">
      <c r="B28" s="197" t="s">
        <v>450</v>
      </c>
      <c r="C28" s="193"/>
      <c r="D28" s="198" t="s">
        <v>451</v>
      </c>
      <c r="E28" s="199"/>
      <c r="F28" s="197" t="s">
        <v>452</v>
      </c>
      <c r="G28" s="193"/>
      <c r="H28" s="198" t="s">
        <v>453</v>
      </c>
      <c r="I28" s="193"/>
      <c r="J28" s="197" t="s">
        <v>454</v>
      </c>
      <c r="K28" s="193"/>
      <c r="L28" s="198" t="s">
        <v>455</v>
      </c>
    </row>
    <row r="29" spans="2:12" s="159" customFormat="1" ht="17.25" customHeight="1" x14ac:dyDescent="0.2">
      <c r="B29" s="201" t="s">
        <v>3746</v>
      </c>
      <c r="C29" s="202" t="s">
        <v>3747</v>
      </c>
      <c r="D29" s="203" t="s">
        <v>3748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461</v>
      </c>
      <c r="K29" s="202" t="s">
        <v>1325</v>
      </c>
      <c r="L29" s="203" t="s">
        <v>462</v>
      </c>
    </row>
    <row r="30" spans="2:12" s="159" customFormat="1" ht="17.25" customHeight="1" x14ac:dyDescent="0.2">
      <c r="B30" s="201" t="s">
        <v>3749</v>
      </c>
      <c r="C30" s="202" t="s">
        <v>3750</v>
      </c>
      <c r="D30" s="203" t="s">
        <v>3751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468</v>
      </c>
      <c r="K30" s="202" t="s">
        <v>1326</v>
      </c>
      <c r="L30" s="203" t="s">
        <v>469</v>
      </c>
    </row>
    <row r="31" spans="2:12" s="159" customFormat="1" ht="17.25" customHeight="1" x14ac:dyDescent="0.2">
      <c r="B31" s="201" t="s">
        <v>1327</v>
      </c>
      <c r="C31" s="202" t="s">
        <v>3752</v>
      </c>
      <c r="D31" s="203" t="s">
        <v>1328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1329</v>
      </c>
      <c r="K31" s="202" t="s">
        <v>1330</v>
      </c>
      <c r="L31" s="203" t="s">
        <v>1331</v>
      </c>
    </row>
    <row r="32" spans="2:12" s="159" customFormat="1" ht="17.25" customHeight="1" x14ac:dyDescent="0.2">
      <c r="B32" s="201" t="s">
        <v>3753</v>
      </c>
      <c r="C32" s="202" t="s">
        <v>3754</v>
      </c>
      <c r="D32" s="203" t="s">
        <v>3755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482</v>
      </c>
      <c r="K32" s="202" t="s">
        <v>1332</v>
      </c>
      <c r="L32" s="203" t="s">
        <v>483</v>
      </c>
    </row>
    <row r="33" spans="2:12" s="159" customFormat="1" ht="17.25" customHeight="1" x14ac:dyDescent="0.2">
      <c r="B33" s="201" t="s">
        <v>477</v>
      </c>
      <c r="C33" s="202" t="s">
        <v>3756</v>
      </c>
      <c r="D33" s="203" t="s">
        <v>478</v>
      </c>
      <c r="E33" s="197"/>
      <c r="F33" s="201"/>
      <c r="G33" s="202"/>
      <c r="H33" s="203"/>
      <c r="I33" s="193"/>
      <c r="J33" s="201" t="s">
        <v>489</v>
      </c>
      <c r="K33" s="202" t="s">
        <v>1333</v>
      </c>
      <c r="L33" s="203" t="s">
        <v>490</v>
      </c>
    </row>
    <row r="34" spans="2:12" s="159" customFormat="1" ht="17.25" customHeight="1" x14ac:dyDescent="0.2">
      <c r="B34" s="201" t="s">
        <v>3757</v>
      </c>
      <c r="C34" s="202" t="s">
        <v>3758</v>
      </c>
      <c r="D34" s="203" t="s">
        <v>3759</v>
      </c>
      <c r="E34" s="197"/>
      <c r="F34" s="201"/>
      <c r="G34" s="202"/>
      <c r="H34" s="203"/>
      <c r="I34" s="193"/>
      <c r="J34" s="201" t="s">
        <v>1336</v>
      </c>
      <c r="K34" s="202" t="s">
        <v>1337</v>
      </c>
      <c r="L34" s="203" t="s">
        <v>1338</v>
      </c>
    </row>
    <row r="35" spans="2:12" s="159" customFormat="1" ht="17.25" customHeight="1" x14ac:dyDescent="0.2">
      <c r="B35" s="201" t="s">
        <v>3760</v>
      </c>
      <c r="C35" s="202" t="s">
        <v>3761</v>
      </c>
      <c r="D35" s="203" t="s">
        <v>3762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3763</v>
      </c>
      <c r="C36" s="202" t="s">
        <v>3764</v>
      </c>
      <c r="D36" s="203" t="s">
        <v>3765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1341</v>
      </c>
      <c r="C38" s="193" t="s">
        <v>1342</v>
      </c>
      <c r="D38" s="205"/>
      <c r="E38" s="193"/>
      <c r="F38" s="193" t="s">
        <v>1343</v>
      </c>
      <c r="G38" s="206" t="s">
        <v>1344</v>
      </c>
      <c r="H38" s="196"/>
      <c r="I38" s="193"/>
      <c r="J38" s="193" t="s">
        <v>1343</v>
      </c>
      <c r="K38" s="193" t="s">
        <v>1345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3385</v>
      </c>
    </row>
    <row r="3" spans="2:7" ht="17.25" customHeight="1" x14ac:dyDescent="0.2">
      <c r="B3" s="165"/>
    </row>
    <row r="4" spans="2:7" ht="17.25" customHeight="1" x14ac:dyDescent="0.2">
      <c r="C4" s="313" t="s">
        <v>4014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3" t="s">
        <v>1416</v>
      </c>
      <c r="E6" s="163" t="s">
        <v>254</v>
      </c>
      <c r="F6" s="163" t="s">
        <v>4015</v>
      </c>
      <c r="G6" s="163" t="s">
        <v>222</v>
      </c>
    </row>
    <row r="7" spans="2:7" ht="17.25" customHeight="1" x14ac:dyDescent="0.2">
      <c r="B7" s="152" t="s">
        <v>310</v>
      </c>
      <c r="C7" s="152" t="s">
        <v>311</v>
      </c>
      <c r="D7" s="1193"/>
      <c r="E7" s="332" t="s">
        <v>173</v>
      </c>
      <c r="F7" s="332" t="s">
        <v>197</v>
      </c>
      <c r="G7" s="332" t="s">
        <v>206</v>
      </c>
    </row>
    <row r="8" spans="2:7" ht="17.25" customHeight="1" x14ac:dyDescent="0.2">
      <c r="B8" s="171" t="s">
        <v>4016</v>
      </c>
      <c r="C8" s="189" t="s">
        <v>4017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4018</v>
      </c>
      <c r="C9" s="189" t="s">
        <v>4019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4020</v>
      </c>
      <c r="C10" s="189" t="s">
        <v>4021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4022</v>
      </c>
      <c r="C11" s="189" t="s">
        <v>4023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4024</v>
      </c>
      <c r="C12" s="189" t="s">
        <v>4025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4026</v>
      </c>
      <c r="C13" s="189" t="s">
        <v>4027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1304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447</v>
      </c>
      <c r="C17" s="193"/>
      <c r="D17" s="193"/>
      <c r="E17" s="194"/>
      <c r="F17" s="195" t="s">
        <v>1324</v>
      </c>
      <c r="G17" s="195"/>
      <c r="H17" s="193"/>
      <c r="I17" s="197"/>
      <c r="J17" s="195" t="s">
        <v>449</v>
      </c>
      <c r="K17" s="195"/>
      <c r="L17" s="195"/>
    </row>
    <row r="18" spans="2:12" s="159" customFormat="1" ht="17.25" customHeight="1" x14ac:dyDescent="0.2">
      <c r="B18" s="197" t="s">
        <v>450</v>
      </c>
      <c r="C18" s="193"/>
      <c r="D18" s="198" t="s">
        <v>451</v>
      </c>
      <c r="E18" s="199"/>
      <c r="F18" s="197" t="s">
        <v>452</v>
      </c>
      <c r="G18" s="193"/>
      <c r="H18" s="198" t="s">
        <v>453</v>
      </c>
      <c r="I18" s="197"/>
      <c r="J18" s="197" t="s">
        <v>454</v>
      </c>
      <c r="K18" s="193"/>
      <c r="L18" s="198" t="s">
        <v>455</v>
      </c>
    </row>
    <row r="19" spans="2:12" s="159" customFormat="1" ht="17.25" customHeight="1" x14ac:dyDescent="0.2">
      <c r="B19" s="201" t="s">
        <v>3746</v>
      </c>
      <c r="C19" s="202" t="s">
        <v>3747</v>
      </c>
      <c r="D19" s="203" t="s">
        <v>3748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461</v>
      </c>
      <c r="K19" s="202" t="s">
        <v>1325</v>
      </c>
      <c r="L19" s="203" t="s">
        <v>462</v>
      </c>
    </row>
    <row r="20" spans="2:12" s="159" customFormat="1" ht="17.25" customHeight="1" x14ac:dyDescent="0.2">
      <c r="B20" s="201" t="s">
        <v>3749</v>
      </c>
      <c r="C20" s="202" t="s">
        <v>3750</v>
      </c>
      <c r="D20" s="203" t="s">
        <v>3751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468</v>
      </c>
      <c r="K20" s="202" t="s">
        <v>1326</v>
      </c>
      <c r="L20" s="203" t="s">
        <v>469</v>
      </c>
    </row>
    <row r="21" spans="2:12" s="159" customFormat="1" ht="17.25" customHeight="1" x14ac:dyDescent="0.2">
      <c r="B21" s="201" t="s">
        <v>1327</v>
      </c>
      <c r="C21" s="202" t="s">
        <v>3752</v>
      </c>
      <c r="D21" s="203" t="s">
        <v>1328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1329</v>
      </c>
      <c r="K21" s="202" t="s">
        <v>1330</v>
      </c>
      <c r="L21" s="203" t="s">
        <v>1331</v>
      </c>
    </row>
    <row r="22" spans="2:12" s="159" customFormat="1" ht="17.25" customHeight="1" x14ac:dyDescent="0.2">
      <c r="B22" s="201" t="s">
        <v>3753</v>
      </c>
      <c r="C22" s="202" t="s">
        <v>3754</v>
      </c>
      <c r="D22" s="203" t="s">
        <v>3755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482</v>
      </c>
      <c r="K22" s="202" t="s">
        <v>1332</v>
      </c>
      <c r="L22" s="203" t="s">
        <v>483</v>
      </c>
    </row>
    <row r="23" spans="2:12" s="159" customFormat="1" ht="17.25" customHeight="1" x14ac:dyDescent="0.2">
      <c r="B23" s="201" t="s">
        <v>477</v>
      </c>
      <c r="C23" s="202" t="s">
        <v>3756</v>
      </c>
      <c r="D23" s="203" t="s">
        <v>478</v>
      </c>
      <c r="E23" s="197"/>
      <c r="F23" s="201"/>
      <c r="G23" s="202"/>
      <c r="H23" s="203"/>
      <c r="I23" s="197"/>
      <c r="J23" s="201" t="s">
        <v>489</v>
      </c>
      <c r="K23" s="202" t="s">
        <v>1333</v>
      </c>
      <c r="L23" s="203" t="s">
        <v>490</v>
      </c>
    </row>
    <row r="24" spans="2:12" s="159" customFormat="1" ht="17.25" customHeight="1" x14ac:dyDescent="0.2">
      <c r="B24" s="201" t="s">
        <v>3757</v>
      </c>
      <c r="C24" s="202" t="s">
        <v>3758</v>
      </c>
      <c r="D24" s="203" t="s">
        <v>3759</v>
      </c>
      <c r="E24" s="197"/>
      <c r="F24" s="201"/>
      <c r="G24" s="202"/>
      <c r="H24" s="203"/>
      <c r="I24" s="197"/>
      <c r="J24" s="201" t="s">
        <v>1336</v>
      </c>
      <c r="K24" s="202" t="s">
        <v>1337</v>
      </c>
      <c r="L24" s="203" t="s">
        <v>1338</v>
      </c>
    </row>
    <row r="25" spans="2:12" s="159" customFormat="1" ht="17.25" customHeight="1" x14ac:dyDescent="0.2">
      <c r="B25" s="201" t="s">
        <v>3760</v>
      </c>
      <c r="C25" s="202" t="s">
        <v>3761</v>
      </c>
      <c r="D25" s="203" t="s">
        <v>3762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3763</v>
      </c>
      <c r="C26" s="202" t="s">
        <v>3764</v>
      </c>
      <c r="D26" s="203" t="s">
        <v>3765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1341</v>
      </c>
      <c r="C28" s="193" t="s">
        <v>1342</v>
      </c>
      <c r="D28" s="205"/>
      <c r="E28" s="193"/>
      <c r="F28" s="193" t="s">
        <v>1343</v>
      </c>
      <c r="G28" s="206" t="s">
        <v>1344</v>
      </c>
      <c r="H28" s="196"/>
      <c r="I28" s="197"/>
      <c r="J28" s="193" t="s">
        <v>1343</v>
      </c>
      <c r="K28" s="193" t="s">
        <v>1345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3255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6" t="s">
        <v>4028</v>
      </c>
      <c r="B4" s="1196"/>
      <c r="C4" s="1196"/>
      <c r="D4" s="1196"/>
      <c r="E4" s="1196"/>
      <c r="F4" s="1196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1599</v>
      </c>
      <c r="C6" s="169" t="s">
        <v>3723</v>
      </c>
      <c r="D6" s="1193" t="s">
        <v>1416</v>
      </c>
      <c r="E6" s="163" t="s">
        <v>254</v>
      </c>
      <c r="F6" s="163" t="s">
        <v>279</v>
      </c>
      <c r="G6" s="163" t="s">
        <v>3394</v>
      </c>
      <c r="H6" s="318" t="s">
        <v>194</v>
      </c>
      <c r="I6" s="318" t="s">
        <v>222</v>
      </c>
      <c r="J6" s="318" t="s">
        <v>175</v>
      </c>
      <c r="K6" s="318" t="s">
        <v>1018</v>
      </c>
      <c r="L6" s="318" t="s">
        <v>192</v>
      </c>
      <c r="M6" s="146"/>
      <c r="N6" s="339" t="s">
        <v>3396</v>
      </c>
    </row>
    <row r="7" spans="1:14" ht="17.25" customHeight="1" x14ac:dyDescent="0.2">
      <c r="A7" s="344"/>
      <c r="B7" s="152" t="s">
        <v>310</v>
      </c>
      <c r="C7" s="152" t="s">
        <v>311</v>
      </c>
      <c r="D7" s="1193"/>
      <c r="E7" s="332" t="s">
        <v>173</v>
      </c>
      <c r="F7" s="332" t="s">
        <v>154</v>
      </c>
      <c r="G7" s="332" t="s">
        <v>167</v>
      </c>
      <c r="H7" s="319" t="s">
        <v>210</v>
      </c>
      <c r="I7" s="319" t="s">
        <v>262</v>
      </c>
      <c r="J7" s="319" t="s">
        <v>237</v>
      </c>
      <c r="K7" s="319" t="s">
        <v>396</v>
      </c>
      <c r="L7" s="319" t="s">
        <v>298</v>
      </c>
      <c r="M7" s="145"/>
      <c r="N7" s="146"/>
    </row>
    <row r="8" spans="1:14" ht="17.25" hidden="1" customHeight="1" x14ac:dyDescent="0.2">
      <c r="B8" s="357" t="s">
        <v>4029</v>
      </c>
      <c r="C8" s="358" t="s">
        <v>4030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368</v>
      </c>
      <c r="C9" s="453" t="s">
        <v>4031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368</v>
      </c>
      <c r="C10" s="449" t="s">
        <v>4032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4033</v>
      </c>
      <c r="C11" s="358" t="s">
        <v>4034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3552</v>
      </c>
      <c r="C12" s="358" t="s">
        <v>4035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3582</v>
      </c>
      <c r="C13" s="358" t="s">
        <v>4036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4037</v>
      </c>
      <c r="C15" s="358" t="s">
        <v>4038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3580</v>
      </c>
      <c r="C16" s="358" t="s">
        <v>4039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368</v>
      </c>
      <c r="C17" s="358" t="s">
        <v>4040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3584</v>
      </c>
      <c r="C18" s="358" t="s">
        <v>4041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3586</v>
      </c>
      <c r="C19" s="358" t="s">
        <v>4042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368</v>
      </c>
      <c r="C20" s="358" t="s">
        <v>4043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4044</v>
      </c>
      <c r="C21" s="358" t="s">
        <v>4045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3851</v>
      </c>
      <c r="C22" s="358" t="s">
        <v>3852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3855</v>
      </c>
      <c r="C23" s="358" t="s">
        <v>3856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3599</v>
      </c>
      <c r="C24" s="358" t="s">
        <v>4046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4047</v>
      </c>
      <c r="C25" s="358" t="s">
        <v>4048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368</v>
      </c>
      <c r="C26" s="358" t="s">
        <v>4049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368</v>
      </c>
      <c r="C27" s="358" t="s">
        <v>4050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368</v>
      </c>
      <c r="C28" s="358" t="s">
        <v>4051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368</v>
      </c>
      <c r="C29" s="358" t="s">
        <v>4052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4053</v>
      </c>
      <c r="C30" s="358" t="s">
        <v>4054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4055</v>
      </c>
      <c r="C31" s="358" t="s">
        <v>4056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1304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447</v>
      </c>
      <c r="C37" s="193"/>
      <c r="D37" s="193"/>
      <c r="E37" s="194"/>
      <c r="F37" s="195" t="s">
        <v>1324</v>
      </c>
      <c r="G37" s="195"/>
      <c r="H37" s="193"/>
      <c r="I37" s="193"/>
      <c r="J37" s="195" t="s">
        <v>449</v>
      </c>
      <c r="K37" s="195"/>
      <c r="L37" s="195"/>
    </row>
    <row r="38" spans="2:12" s="159" customFormat="1" ht="17.25" customHeight="1" x14ac:dyDescent="0.2">
      <c r="B38" s="197" t="s">
        <v>450</v>
      </c>
      <c r="C38" s="193"/>
      <c r="D38" s="198" t="s">
        <v>451</v>
      </c>
      <c r="E38" s="199"/>
      <c r="F38" s="197" t="s">
        <v>452</v>
      </c>
      <c r="G38" s="193"/>
      <c r="H38" s="198" t="s">
        <v>453</v>
      </c>
      <c r="I38" s="193"/>
      <c r="J38" s="197" t="s">
        <v>454</v>
      </c>
      <c r="K38" s="193"/>
      <c r="L38" s="198" t="s">
        <v>455</v>
      </c>
    </row>
    <row r="39" spans="2:12" s="159" customFormat="1" ht="17.25" customHeight="1" x14ac:dyDescent="0.2">
      <c r="B39" s="417" t="s">
        <v>456</v>
      </c>
      <c r="C39" s="202"/>
      <c r="D39" s="573" t="s">
        <v>457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461</v>
      </c>
      <c r="K39" s="202" t="s">
        <v>1325</v>
      </c>
      <c r="L39" s="203" t="s">
        <v>462</v>
      </c>
    </row>
    <row r="40" spans="2:12" s="159" customFormat="1" ht="17.25" customHeight="1" x14ac:dyDescent="0.2">
      <c r="B40" s="417" t="s">
        <v>463</v>
      </c>
      <c r="C40" s="202"/>
      <c r="D40" s="573" t="s">
        <v>464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468</v>
      </c>
      <c r="K40" s="202" t="s">
        <v>1326</v>
      </c>
      <c r="L40" s="203" t="s">
        <v>469</v>
      </c>
    </row>
    <row r="41" spans="2:12" s="159" customFormat="1" ht="17.25" customHeight="1" x14ac:dyDescent="0.2">
      <c r="B41" s="201" t="s">
        <v>1327</v>
      </c>
      <c r="C41" s="202"/>
      <c r="D41" s="203" t="s">
        <v>1328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1329</v>
      </c>
      <c r="K41" s="202" t="s">
        <v>1330</v>
      </c>
      <c r="L41" s="203" t="s">
        <v>1331</v>
      </c>
    </row>
    <row r="42" spans="2:12" s="159" customFormat="1" ht="17.25" customHeight="1" x14ac:dyDescent="0.2">
      <c r="B42" s="201" t="s">
        <v>477</v>
      </c>
      <c r="C42" s="202"/>
      <c r="D42" s="203" t="s">
        <v>478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482</v>
      </c>
      <c r="K42" s="202" t="s">
        <v>1332</v>
      </c>
      <c r="L42" s="203" t="s">
        <v>483</v>
      </c>
    </row>
    <row r="43" spans="2:12" s="159" customFormat="1" ht="17.25" customHeight="1" x14ac:dyDescent="0.2">
      <c r="B43" s="417" t="s">
        <v>484</v>
      </c>
      <c r="C43" s="202"/>
      <c r="D43" s="573" t="s">
        <v>485</v>
      </c>
      <c r="E43" s="197"/>
      <c r="F43" s="201"/>
      <c r="G43" s="202"/>
      <c r="H43" s="203"/>
      <c r="I43" s="193"/>
      <c r="J43" s="201" t="s">
        <v>489</v>
      </c>
      <c r="K43" s="202" t="s">
        <v>1333</v>
      </c>
      <c r="L43" s="203" t="s">
        <v>490</v>
      </c>
    </row>
    <row r="44" spans="2:12" s="159" customFormat="1" ht="17.25" customHeight="1" x14ac:dyDescent="0.2">
      <c r="B44" s="417" t="s">
        <v>1334</v>
      </c>
      <c r="C44" s="202"/>
      <c r="D44" s="573" t="s">
        <v>1335</v>
      </c>
      <c r="E44" s="197"/>
      <c r="F44" s="201"/>
      <c r="G44" s="202"/>
      <c r="H44" s="203"/>
      <c r="I44" s="193"/>
      <c r="J44" s="201" t="s">
        <v>1336</v>
      </c>
      <c r="K44" s="202" t="s">
        <v>1337</v>
      </c>
      <c r="L44" s="203" t="s">
        <v>1338</v>
      </c>
    </row>
    <row r="45" spans="2:12" s="159" customFormat="1" ht="17.25" customHeight="1" x14ac:dyDescent="0.2">
      <c r="B45" s="417" t="s">
        <v>1339</v>
      </c>
      <c r="C45" s="202"/>
      <c r="D45" s="573" t="s">
        <v>1340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1341</v>
      </c>
      <c r="C48" s="193" t="s">
        <v>1342</v>
      </c>
      <c r="D48" s="205"/>
      <c r="E48" s="193"/>
      <c r="F48" s="193" t="s">
        <v>1343</v>
      </c>
      <c r="G48" s="206" t="s">
        <v>1344</v>
      </c>
      <c r="H48" s="196"/>
      <c r="I48" s="193"/>
      <c r="J48" s="193" t="s">
        <v>1343</v>
      </c>
      <c r="K48" s="193" t="s">
        <v>1345</v>
      </c>
      <c r="L48" s="196"/>
    </row>
    <row r="62" spans="2:5" ht="17.25" customHeight="1" x14ac:dyDescent="0.2">
      <c r="B62" s="147" t="s">
        <v>4057</v>
      </c>
    </row>
    <row r="64" spans="2:5" ht="17.25" customHeight="1" x14ac:dyDescent="0.2">
      <c r="B64" s="169"/>
      <c r="C64" s="169" t="s">
        <v>3723</v>
      </c>
      <c r="D64" s="332" t="s">
        <v>1416</v>
      </c>
      <c r="E64" s="163" t="s">
        <v>279</v>
      </c>
    </row>
    <row r="65" spans="2:5" ht="17.25" customHeight="1" x14ac:dyDescent="0.2">
      <c r="B65" s="152" t="s">
        <v>310</v>
      </c>
      <c r="C65" s="152" t="s">
        <v>311</v>
      </c>
      <c r="D65" s="332"/>
      <c r="E65" s="332" t="s">
        <v>164</v>
      </c>
    </row>
    <row r="66" spans="2:5" ht="17.25" customHeight="1" x14ac:dyDescent="0.2">
      <c r="B66" s="171" t="s">
        <v>3586</v>
      </c>
      <c r="C66" s="173" t="s">
        <v>4058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623</v>
      </c>
      <c r="C67" s="173" t="s">
        <v>4059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4060</v>
      </c>
      <c r="C68" s="173" t="s">
        <v>4061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3580</v>
      </c>
      <c r="C69" s="173" t="s">
        <v>4062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4063</v>
      </c>
      <c r="C70" s="173" t="s">
        <v>4064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368</v>
      </c>
      <c r="C71" s="173" t="s">
        <v>4061</v>
      </c>
      <c r="D71" s="154">
        <f t="shared" si="52"/>
        <v>43565</v>
      </c>
      <c r="E71" s="154"/>
    </row>
    <row r="72" spans="2:5" ht="17.25" customHeight="1" x14ac:dyDescent="0.2">
      <c r="B72" s="171" t="s">
        <v>4065</v>
      </c>
      <c r="C72" s="173" t="s">
        <v>4061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4066</v>
      </c>
      <c r="C73" s="173" t="s">
        <v>4061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3255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6" t="s">
        <v>36</v>
      </c>
      <c r="B4" s="1196"/>
      <c r="C4" s="1196"/>
      <c r="D4" s="1196"/>
      <c r="E4" s="1196"/>
      <c r="F4" s="1196"/>
      <c r="G4" s="1196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1416</v>
      </c>
      <c r="E6" s="370" t="s">
        <v>307</v>
      </c>
      <c r="F6" s="1200" t="s">
        <v>1418</v>
      </c>
      <c r="G6" s="1197" t="s">
        <v>311</v>
      </c>
      <c r="H6" s="370" t="s">
        <v>307</v>
      </c>
      <c r="I6" s="370" t="s">
        <v>1018</v>
      </c>
      <c r="J6" s="480"/>
      <c r="K6" s="146"/>
      <c r="L6" s="146"/>
    </row>
    <row r="7" spans="1:12" ht="17.25" customHeight="1" x14ac:dyDescent="0.2">
      <c r="A7" s="344"/>
      <c r="B7" s="4" t="s">
        <v>310</v>
      </c>
      <c r="C7" s="4" t="s">
        <v>311</v>
      </c>
      <c r="D7" s="398" t="s">
        <v>1195</v>
      </c>
      <c r="E7" s="4" t="s">
        <v>1195</v>
      </c>
      <c r="F7" s="1201"/>
      <c r="G7" s="1198"/>
      <c r="H7" s="398" t="s">
        <v>1195</v>
      </c>
      <c r="I7" s="398" t="s">
        <v>1195</v>
      </c>
      <c r="J7" s="372"/>
      <c r="K7" s="145"/>
      <c r="L7" s="146"/>
    </row>
    <row r="8" spans="1:12" ht="17.25" hidden="1" customHeight="1" x14ac:dyDescent="0.2">
      <c r="B8" s="6" t="s">
        <v>2370</v>
      </c>
      <c r="C8" s="6" t="s">
        <v>2375</v>
      </c>
      <c r="D8" s="6">
        <v>44546</v>
      </c>
      <c r="E8" s="6">
        <f>D8+1</f>
        <v>44547</v>
      </c>
      <c r="F8" s="379" t="s">
        <v>4067</v>
      </c>
      <c r="G8" s="379" t="s">
        <v>3280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2370</v>
      </c>
      <c r="C9" s="479" t="s">
        <v>2377</v>
      </c>
      <c r="D9" s="479">
        <v>44559</v>
      </c>
      <c r="E9" s="510">
        <f>D9+1</f>
        <v>44560</v>
      </c>
      <c r="F9" s="511" t="s">
        <v>4068</v>
      </c>
      <c r="G9" s="511" t="s">
        <v>3282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2374</v>
      </c>
      <c r="C10" s="479" t="s">
        <v>2378</v>
      </c>
      <c r="D10" s="479">
        <v>44563</v>
      </c>
      <c r="E10" s="510">
        <f>D10+1</f>
        <v>44564</v>
      </c>
      <c r="F10" s="511" t="s">
        <v>4068</v>
      </c>
      <c r="G10" s="511" t="s">
        <v>3282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2370</v>
      </c>
      <c r="C11" s="479" t="s">
        <v>2379</v>
      </c>
      <c r="D11" s="479">
        <v>44205</v>
      </c>
      <c r="E11" s="510">
        <f>D11+1</f>
        <v>44206</v>
      </c>
      <c r="F11" s="514" t="s">
        <v>4068</v>
      </c>
      <c r="G11" s="514" t="s">
        <v>3282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1304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447</v>
      </c>
      <c r="C16" s="11"/>
      <c r="D16" s="11"/>
      <c r="E16" s="15"/>
      <c r="F16" s="2" t="s">
        <v>1324</v>
      </c>
      <c r="G16" s="2"/>
      <c r="H16" s="11"/>
      <c r="I16" s="11"/>
      <c r="J16" s="2" t="s">
        <v>449</v>
      </c>
      <c r="K16" s="2"/>
      <c r="L16" s="2"/>
    </row>
    <row r="17" spans="2:12" s="159" customFormat="1" ht="17.25" customHeight="1" x14ac:dyDescent="0.2">
      <c r="B17" s="197" t="s">
        <v>450</v>
      </c>
      <c r="C17" s="193"/>
      <c r="D17" s="198" t="s">
        <v>451</v>
      </c>
      <c r="E17" s="15"/>
      <c r="F17" s="11" t="s">
        <v>452</v>
      </c>
      <c r="G17" s="11"/>
      <c r="H17" s="198" t="s">
        <v>453</v>
      </c>
      <c r="I17" s="11"/>
      <c r="J17" s="197" t="s">
        <v>454</v>
      </c>
      <c r="K17" s="193"/>
      <c r="L17" s="198" t="s">
        <v>455</v>
      </c>
    </row>
    <row r="18" spans="2:12" s="159" customFormat="1" ht="17.25" customHeight="1" x14ac:dyDescent="0.2">
      <c r="B18" s="417" t="s">
        <v>456</v>
      </c>
      <c r="C18" s="202"/>
      <c r="D18" s="573" t="s">
        <v>457</v>
      </c>
      <c r="E18" s="11"/>
      <c r="F18" s="110" t="e">
        <f>#REF!</f>
        <v>#REF!</v>
      </c>
      <c r="G18" s="16" t="s">
        <v>3800</v>
      </c>
      <c r="H18" s="110" t="e">
        <f>#REF!</f>
        <v>#REF!</v>
      </c>
      <c r="I18" s="11"/>
      <c r="J18" s="201" t="s">
        <v>461</v>
      </c>
      <c r="K18" s="202" t="s">
        <v>1325</v>
      </c>
      <c r="L18" s="203" t="s">
        <v>462</v>
      </c>
    </row>
    <row r="19" spans="2:12" s="159" customFormat="1" ht="17.25" customHeight="1" x14ac:dyDescent="0.2">
      <c r="B19" s="417" t="s">
        <v>463</v>
      </c>
      <c r="C19" s="202"/>
      <c r="D19" s="573" t="s">
        <v>464</v>
      </c>
      <c r="E19" s="11"/>
      <c r="F19" s="110" t="e">
        <f>#REF!</f>
        <v>#REF!</v>
      </c>
      <c r="G19" s="16" t="s">
        <v>3801</v>
      </c>
      <c r="H19" s="110" t="e">
        <f>#REF!</f>
        <v>#REF!</v>
      </c>
      <c r="I19" s="11"/>
      <c r="J19" s="201" t="s">
        <v>468</v>
      </c>
      <c r="K19" s="202" t="s">
        <v>1326</v>
      </c>
      <c r="L19" s="203" t="s">
        <v>469</v>
      </c>
    </row>
    <row r="20" spans="2:12" s="159" customFormat="1" ht="17.25" customHeight="1" x14ac:dyDescent="0.2">
      <c r="B20" s="201" t="s">
        <v>1327</v>
      </c>
      <c r="C20" s="202"/>
      <c r="D20" s="203" t="s">
        <v>1328</v>
      </c>
      <c r="E20" s="11"/>
      <c r="F20" s="110" t="e">
        <f>#REF!</f>
        <v>#REF!</v>
      </c>
      <c r="G20" s="16" t="s">
        <v>3802</v>
      </c>
      <c r="H20" s="110" t="e">
        <f>#REF!</f>
        <v>#REF!</v>
      </c>
      <c r="I20" s="11"/>
      <c r="J20" s="201" t="s">
        <v>1329</v>
      </c>
      <c r="K20" s="202" t="s">
        <v>1330</v>
      </c>
      <c r="L20" s="203" t="s">
        <v>1331</v>
      </c>
    </row>
    <row r="21" spans="2:12" s="159" customFormat="1" ht="17.25" customHeight="1" x14ac:dyDescent="0.2">
      <c r="B21" s="201" t="s">
        <v>477</v>
      </c>
      <c r="C21" s="202"/>
      <c r="D21" s="203" t="s">
        <v>478</v>
      </c>
      <c r="E21" s="11"/>
      <c r="F21" s="110" t="e">
        <f>#REF!</f>
        <v>#REF!</v>
      </c>
      <c r="G21" s="16" t="s">
        <v>3803</v>
      </c>
      <c r="H21" s="110" t="e">
        <f>#REF!</f>
        <v>#REF!</v>
      </c>
      <c r="I21" s="11"/>
      <c r="J21" s="201" t="s">
        <v>482</v>
      </c>
      <c r="K21" s="202" t="s">
        <v>1332</v>
      </c>
      <c r="L21" s="203" t="s">
        <v>483</v>
      </c>
    </row>
    <row r="22" spans="2:12" s="159" customFormat="1" ht="17.25" customHeight="1" x14ac:dyDescent="0.2">
      <c r="B22" s="417" t="s">
        <v>484</v>
      </c>
      <c r="C22" s="202"/>
      <c r="D22" s="573" t="s">
        <v>485</v>
      </c>
      <c r="E22" s="11"/>
      <c r="F22" s="14"/>
      <c r="G22" s="16"/>
      <c r="H22" s="14"/>
      <c r="I22" s="11"/>
      <c r="J22" s="201" t="s">
        <v>489</v>
      </c>
      <c r="K22" s="202" t="s">
        <v>1333</v>
      </c>
      <c r="L22" s="203" t="s">
        <v>490</v>
      </c>
    </row>
    <row r="23" spans="2:12" s="159" customFormat="1" ht="17.25" customHeight="1" x14ac:dyDescent="0.2">
      <c r="B23" s="417" t="s">
        <v>1334</v>
      </c>
      <c r="C23" s="202"/>
      <c r="D23" s="573" t="s">
        <v>1335</v>
      </c>
      <c r="E23" s="11"/>
      <c r="F23" s="11"/>
      <c r="G23" s="16"/>
      <c r="H23" s="13"/>
      <c r="I23" s="11"/>
      <c r="J23" s="201" t="s">
        <v>1336</v>
      </c>
      <c r="K23" s="202" t="s">
        <v>1337</v>
      </c>
      <c r="L23" s="203" t="s">
        <v>1338</v>
      </c>
    </row>
    <row r="24" spans="2:12" s="159" customFormat="1" ht="17.25" customHeight="1" x14ac:dyDescent="0.2">
      <c r="B24" s="417" t="s">
        <v>1339</v>
      </c>
      <c r="C24" s="202"/>
      <c r="D24" s="573" t="s">
        <v>1340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1341</v>
      </c>
      <c r="C27" s="11" t="s">
        <v>1342</v>
      </c>
      <c r="D27" s="13"/>
      <c r="E27" s="11"/>
      <c r="F27" s="11" t="s">
        <v>1343</v>
      </c>
      <c r="G27" s="16" t="s">
        <v>1344</v>
      </c>
      <c r="H27" s="14"/>
      <c r="I27" s="11"/>
      <c r="J27" s="11" t="s">
        <v>1343</v>
      </c>
      <c r="K27" s="11" t="s">
        <v>1345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4069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4070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4071</v>
      </c>
    </row>
    <row r="11" spans="1:1" ht="15" x14ac:dyDescent="0.2">
      <c r="A11" s="509" t="s">
        <v>4072</v>
      </c>
    </row>
    <row r="12" spans="1:1" ht="15" x14ac:dyDescent="0.2">
      <c r="A12" s="616" t="s">
        <v>4073</v>
      </c>
    </row>
    <row r="13" spans="1:1" ht="15" x14ac:dyDescent="0.2">
      <c r="A13" s="508"/>
    </row>
    <row r="14" spans="1:1" ht="15" x14ac:dyDescent="0.2">
      <c r="A14" s="617" t="s">
        <v>4074</v>
      </c>
    </row>
    <row r="15" spans="1:1" ht="15" x14ac:dyDescent="0.2">
      <c r="A15" s="616" t="s">
        <v>4075</v>
      </c>
    </row>
    <row r="16" spans="1:1" x14ac:dyDescent="0.2">
      <c r="A16" s="418" t="s">
        <v>4076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K188"/>
  <sheetViews>
    <sheetView showGridLines="0" zoomScale="130" zoomScaleNormal="130" zoomScaleSheetLayoutView="85" workbookViewId="0">
      <selection activeCell="D82" sqref="D82"/>
    </sheetView>
  </sheetViews>
  <sheetFormatPr defaultColWidth="9.140625" defaultRowHeight="18" customHeight="1" x14ac:dyDescent="0.2"/>
  <cols>
    <col min="1" max="1" width="25.7109375" style="867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7"/>
    </row>
    <row r="2" spans="1:11" s="122" customFormat="1" ht="18" customHeight="1" thickBot="1" x14ac:dyDescent="0.25">
      <c r="A2" s="867"/>
      <c r="B2" s="1145" t="s">
        <v>116</v>
      </c>
      <c r="C2" s="1145"/>
      <c r="D2" s="1145"/>
      <c r="E2" s="1145"/>
      <c r="F2" s="1145"/>
      <c r="H2" s="966" t="s">
        <v>304</v>
      </c>
    </row>
    <row r="3" spans="1:11" s="122" customFormat="1" ht="18" customHeight="1" thickBot="1" x14ac:dyDescent="0.25">
      <c r="A3" s="867"/>
      <c r="B3" s="123"/>
      <c r="H3" s="751"/>
    </row>
    <row r="4" spans="1:11" s="145" customFormat="1" ht="30" customHeight="1" thickBot="1" x14ac:dyDescent="0.25">
      <c r="A4" s="148"/>
      <c r="B4" s="1130" t="s">
        <v>119</v>
      </c>
      <c r="C4" s="1131"/>
      <c r="D4" s="1131"/>
      <c r="E4" s="1131"/>
      <c r="F4" s="1132"/>
      <c r="G4" s="441"/>
    </row>
    <row r="5" spans="1:11" s="145" customFormat="1" ht="18" customHeight="1" x14ac:dyDescent="0.2">
      <c r="A5" s="867"/>
      <c r="B5" s="148"/>
      <c r="C5" s="148"/>
      <c r="D5" s="148"/>
      <c r="E5" s="148"/>
      <c r="F5" s="148"/>
      <c r="G5" s="148"/>
    </row>
    <row r="6" spans="1:11" s="147" customFormat="1" ht="30" customHeight="1" x14ac:dyDescent="0.2">
      <c r="A6" s="810"/>
      <c r="C6" s="619"/>
      <c r="D6" s="1137" t="s">
        <v>306</v>
      </c>
      <c r="E6" s="950" t="s">
        <v>667</v>
      </c>
      <c r="F6" s="195"/>
      <c r="G6" s="887"/>
      <c r="J6" s="145"/>
      <c r="K6" s="145"/>
    </row>
    <row r="7" spans="1:11" s="147" customFormat="1" ht="18" customHeight="1" x14ac:dyDescent="0.2">
      <c r="A7" s="810"/>
      <c r="B7" s="953" t="s">
        <v>310</v>
      </c>
      <c r="C7" s="953" t="s">
        <v>311</v>
      </c>
      <c r="D7" s="1138"/>
      <c r="E7" s="949" t="s">
        <v>193</v>
      </c>
      <c r="F7" s="195"/>
      <c r="G7" s="952" t="s">
        <v>312</v>
      </c>
      <c r="H7" s="145"/>
      <c r="I7" s="145"/>
      <c r="J7" s="145"/>
      <c r="K7" s="145"/>
    </row>
    <row r="8" spans="1:11" s="145" customFormat="1" ht="18" hidden="1" customHeight="1" x14ac:dyDescent="0.2">
      <c r="A8" s="810" t="s">
        <v>668</v>
      </c>
      <c r="B8" s="622" t="s">
        <v>669</v>
      </c>
      <c r="C8" s="763" t="s">
        <v>670</v>
      </c>
      <c r="D8" s="622">
        <v>45204</v>
      </c>
      <c r="E8" s="763">
        <f>D8+6</f>
        <v>45210</v>
      </c>
      <c r="F8" s="331"/>
      <c r="G8" s="763">
        <v>45205</v>
      </c>
      <c r="I8" s="433"/>
    </row>
    <row r="9" spans="1:11" s="145" customFormat="1" ht="18" hidden="1" customHeight="1" x14ac:dyDescent="0.2">
      <c r="A9" s="810" t="s">
        <v>671</v>
      </c>
      <c r="B9" s="747" t="s">
        <v>672</v>
      </c>
      <c r="C9" s="763" t="s">
        <v>673</v>
      </c>
      <c r="D9" s="622">
        <v>45211</v>
      </c>
      <c r="E9" s="763">
        <f>D9+6</f>
        <v>45217</v>
      </c>
      <c r="F9" s="331"/>
      <c r="G9" s="763">
        <f t="shared" ref="G9:G12" si="0">G8+7</f>
        <v>45212</v>
      </c>
      <c r="I9" s="433"/>
    </row>
    <row r="10" spans="1:11" s="145" customFormat="1" ht="18" hidden="1" customHeight="1" x14ac:dyDescent="0.2">
      <c r="A10" s="810" t="s">
        <v>674</v>
      </c>
      <c r="B10" s="800" t="s">
        <v>675</v>
      </c>
      <c r="C10" s="763" t="s">
        <v>676</v>
      </c>
      <c r="D10" s="622">
        <v>45221</v>
      </c>
      <c r="E10" s="763">
        <f>D10+6</f>
        <v>45227</v>
      </c>
      <c r="F10" s="331"/>
      <c r="G10" s="763">
        <f t="shared" si="0"/>
        <v>45219</v>
      </c>
      <c r="I10" s="433"/>
    </row>
    <row r="11" spans="1:11" s="145" customFormat="1" ht="18" hidden="1" customHeight="1" x14ac:dyDescent="0.2">
      <c r="A11" s="810" t="s">
        <v>677</v>
      </c>
      <c r="B11" s="747" t="s">
        <v>669</v>
      </c>
      <c r="C11" s="763" t="s">
        <v>678</v>
      </c>
      <c r="D11" s="622">
        <v>45225</v>
      </c>
      <c r="E11" s="763">
        <f>D11+6</f>
        <v>45231</v>
      </c>
      <c r="F11" s="331"/>
      <c r="G11" s="763">
        <f t="shared" si="0"/>
        <v>45226</v>
      </c>
      <c r="I11" s="433"/>
    </row>
    <row r="12" spans="1:11" s="145" customFormat="1" ht="18" hidden="1" customHeight="1" x14ac:dyDescent="0.2">
      <c r="A12" s="810" t="s">
        <v>679</v>
      </c>
      <c r="B12" s="622" t="s">
        <v>672</v>
      </c>
      <c r="C12" s="763" t="s">
        <v>680</v>
      </c>
      <c r="D12" s="622">
        <v>45234</v>
      </c>
      <c r="E12" s="763">
        <f>D12+6</f>
        <v>45240</v>
      </c>
      <c r="F12" s="331"/>
      <c r="G12" s="763">
        <f t="shared" si="0"/>
        <v>45233</v>
      </c>
      <c r="I12" s="433"/>
    </row>
    <row r="13" spans="1:11" s="145" customFormat="1" ht="18" hidden="1" customHeight="1" x14ac:dyDescent="0.2">
      <c r="A13" s="810" t="s">
        <v>681</v>
      </c>
      <c r="B13" s="800" t="s">
        <v>675</v>
      </c>
      <c r="C13" s="763" t="s">
        <v>682</v>
      </c>
      <c r="D13" s="622">
        <v>45239</v>
      </c>
      <c r="E13" s="763">
        <f>D13+6</f>
        <v>45245</v>
      </c>
      <c r="F13" s="331"/>
      <c r="G13" s="763">
        <v>45240</v>
      </c>
      <c r="I13" s="433"/>
    </row>
    <row r="14" spans="1:11" s="145" customFormat="1" ht="18" hidden="1" customHeight="1" x14ac:dyDescent="0.2">
      <c r="A14" s="810" t="s">
        <v>683</v>
      </c>
      <c r="B14" s="747" t="s">
        <v>669</v>
      </c>
      <c r="C14" s="763" t="s">
        <v>684</v>
      </c>
      <c r="D14" s="622">
        <v>45246</v>
      </c>
      <c r="E14" s="763">
        <f>D14+6</f>
        <v>45252</v>
      </c>
      <c r="F14" s="331"/>
      <c r="G14" s="763">
        <v>45247</v>
      </c>
      <c r="I14" s="433"/>
    </row>
    <row r="15" spans="1:11" s="145" customFormat="1" ht="18" hidden="1" customHeight="1" x14ac:dyDescent="0.2">
      <c r="A15" s="810" t="s">
        <v>685</v>
      </c>
      <c r="B15" s="622" t="s">
        <v>672</v>
      </c>
      <c r="C15" s="763" t="s">
        <v>686</v>
      </c>
      <c r="D15" s="622">
        <v>45253</v>
      </c>
      <c r="E15" s="763">
        <f>D15+6</f>
        <v>45259</v>
      </c>
      <c r="F15" s="331"/>
      <c r="G15" s="763">
        <v>45254</v>
      </c>
      <c r="I15" s="433"/>
    </row>
    <row r="16" spans="1:11" s="145" customFormat="1" ht="18" hidden="1" customHeight="1" x14ac:dyDescent="0.2">
      <c r="A16" s="810" t="s">
        <v>679</v>
      </c>
      <c r="B16" s="800" t="s">
        <v>675</v>
      </c>
      <c r="C16" s="763" t="s">
        <v>687</v>
      </c>
      <c r="D16" s="622">
        <f t="shared" ref="D16:D29" si="1">D15+7</f>
        <v>45260</v>
      </c>
      <c r="E16" s="763">
        <f>D16+6</f>
        <v>45266</v>
      </c>
      <c r="F16" s="331"/>
      <c r="G16" s="763">
        <f t="shared" ref="G16:G81" si="2">G15+7</f>
        <v>45261</v>
      </c>
      <c r="I16" s="433"/>
    </row>
    <row r="17" spans="1:9" s="145" customFormat="1" ht="18" hidden="1" customHeight="1" x14ac:dyDescent="0.2">
      <c r="A17" s="810" t="s">
        <v>681</v>
      </c>
      <c r="B17" s="747" t="s">
        <v>669</v>
      </c>
      <c r="C17" s="763" t="s">
        <v>688</v>
      </c>
      <c r="D17" s="622">
        <f t="shared" si="1"/>
        <v>45267</v>
      </c>
      <c r="E17" s="763">
        <f>D17+6</f>
        <v>45273</v>
      </c>
      <c r="F17" s="331"/>
      <c r="G17" s="763">
        <f t="shared" si="2"/>
        <v>45268</v>
      </c>
      <c r="I17" s="433"/>
    </row>
    <row r="18" spans="1:9" s="145" customFormat="1" ht="18" hidden="1" customHeight="1" x14ac:dyDescent="0.2">
      <c r="A18" s="810" t="s">
        <v>679</v>
      </c>
      <c r="B18" s="622" t="s">
        <v>672</v>
      </c>
      <c r="C18" s="763" t="s">
        <v>689</v>
      </c>
      <c r="D18" s="622">
        <f t="shared" si="1"/>
        <v>45274</v>
      </c>
      <c r="E18" s="763">
        <f>D18+6</f>
        <v>45280</v>
      </c>
      <c r="F18" s="331"/>
      <c r="G18" s="763">
        <f t="shared" si="2"/>
        <v>45275</v>
      </c>
      <c r="I18" s="433"/>
    </row>
    <row r="19" spans="1:9" s="145" customFormat="1" ht="18" hidden="1" customHeight="1" x14ac:dyDescent="0.2">
      <c r="A19" s="810" t="s">
        <v>690</v>
      </c>
      <c r="B19" s="800" t="s">
        <v>675</v>
      </c>
      <c r="C19" s="763" t="s">
        <v>691</v>
      </c>
      <c r="D19" s="622">
        <f t="shared" si="1"/>
        <v>45281</v>
      </c>
      <c r="E19" s="763">
        <f>D19+6</f>
        <v>45287</v>
      </c>
      <c r="F19" s="331"/>
      <c r="G19" s="763">
        <f t="shared" si="2"/>
        <v>45282</v>
      </c>
      <c r="I19" s="433"/>
    </row>
    <row r="20" spans="1:9" s="145" customFormat="1" ht="18" hidden="1" customHeight="1" x14ac:dyDescent="0.2">
      <c r="A20" s="810" t="s">
        <v>681</v>
      </c>
      <c r="B20" s="747" t="s">
        <v>669</v>
      </c>
      <c r="C20" s="763" t="s">
        <v>692</v>
      </c>
      <c r="D20" s="622">
        <f t="shared" si="1"/>
        <v>45288</v>
      </c>
      <c r="E20" s="763">
        <f>D20+6</f>
        <v>45294</v>
      </c>
      <c r="F20" s="331"/>
      <c r="G20" s="763">
        <f t="shared" si="2"/>
        <v>45289</v>
      </c>
      <c r="I20" s="433"/>
    </row>
    <row r="21" spans="1:9" s="145" customFormat="1" ht="18" hidden="1" customHeight="1" x14ac:dyDescent="0.2">
      <c r="A21" s="810"/>
      <c r="B21" s="622" t="s">
        <v>672</v>
      </c>
      <c r="C21" s="763" t="s">
        <v>693</v>
      </c>
      <c r="D21" s="622">
        <f t="shared" si="1"/>
        <v>45295</v>
      </c>
      <c r="E21" s="763">
        <f>D21+6</f>
        <v>45301</v>
      </c>
      <c r="F21" s="331"/>
      <c r="G21" s="763">
        <f t="shared" si="2"/>
        <v>45296</v>
      </c>
      <c r="I21" s="433"/>
    </row>
    <row r="22" spans="1:9" s="145" customFormat="1" ht="18" hidden="1" customHeight="1" x14ac:dyDescent="0.2">
      <c r="A22" s="810"/>
      <c r="B22" s="800" t="s">
        <v>675</v>
      </c>
      <c r="C22" s="763" t="s">
        <v>694</v>
      </c>
      <c r="D22" s="622">
        <f t="shared" si="1"/>
        <v>45302</v>
      </c>
      <c r="E22" s="763">
        <f>D22+6</f>
        <v>45308</v>
      </c>
      <c r="F22" s="331"/>
      <c r="G22" s="763">
        <f t="shared" si="2"/>
        <v>45303</v>
      </c>
      <c r="I22" s="433"/>
    </row>
    <row r="23" spans="1:9" s="145" customFormat="1" ht="18" hidden="1" customHeight="1" x14ac:dyDescent="0.2">
      <c r="A23" s="810"/>
      <c r="B23" s="747" t="s">
        <v>669</v>
      </c>
      <c r="C23" s="763" t="s">
        <v>695</v>
      </c>
      <c r="D23" s="622">
        <f t="shared" si="1"/>
        <v>45309</v>
      </c>
      <c r="E23" s="763">
        <f>D23+6</f>
        <v>45315</v>
      </c>
      <c r="F23" s="331"/>
      <c r="G23" s="763">
        <f t="shared" si="2"/>
        <v>45310</v>
      </c>
      <c r="I23" s="433"/>
    </row>
    <row r="24" spans="1:9" s="145" customFormat="1" ht="18" hidden="1" customHeight="1" x14ac:dyDescent="0.2">
      <c r="A24" s="810"/>
      <c r="B24" s="622" t="s">
        <v>672</v>
      </c>
      <c r="C24" s="763" t="s">
        <v>696</v>
      </c>
      <c r="D24" s="622">
        <f t="shared" si="1"/>
        <v>45316</v>
      </c>
      <c r="E24" s="763">
        <f>D24+6</f>
        <v>45322</v>
      </c>
      <c r="F24" s="331"/>
      <c r="G24" s="763">
        <f t="shared" si="2"/>
        <v>45317</v>
      </c>
      <c r="I24" s="433"/>
    </row>
    <row r="25" spans="1:9" s="145" customFormat="1" ht="18" hidden="1" customHeight="1" x14ac:dyDescent="0.2">
      <c r="A25" s="810"/>
      <c r="B25" s="800" t="s">
        <v>675</v>
      </c>
      <c r="C25" s="763" t="s">
        <v>697</v>
      </c>
      <c r="D25" s="622">
        <f t="shared" si="1"/>
        <v>45323</v>
      </c>
      <c r="E25" s="765">
        <f>D25+6</f>
        <v>45329</v>
      </c>
      <c r="F25" s="331"/>
      <c r="G25" s="763">
        <f t="shared" si="2"/>
        <v>45324</v>
      </c>
      <c r="I25" s="433"/>
    </row>
    <row r="26" spans="1:9" s="145" customFormat="1" ht="18" hidden="1" customHeight="1" x14ac:dyDescent="0.2">
      <c r="A26" s="810"/>
      <c r="B26" s="747" t="s">
        <v>669</v>
      </c>
      <c r="C26" s="763" t="s">
        <v>698</v>
      </c>
      <c r="D26" s="622">
        <f t="shared" si="1"/>
        <v>45330</v>
      </c>
      <c r="E26" s="763">
        <f>D26+6</f>
        <v>45336</v>
      </c>
      <c r="F26" s="331"/>
      <c r="G26" s="763">
        <f t="shared" si="2"/>
        <v>45331</v>
      </c>
      <c r="I26" s="433"/>
    </row>
    <row r="27" spans="1:9" s="145" customFormat="1" ht="18" hidden="1" customHeight="1" x14ac:dyDescent="0.2">
      <c r="A27" s="810"/>
      <c r="B27" s="622" t="s">
        <v>672</v>
      </c>
      <c r="C27" s="763" t="s">
        <v>699</v>
      </c>
      <c r="D27" s="622">
        <f t="shared" si="1"/>
        <v>45337</v>
      </c>
      <c r="E27" s="763">
        <f>D27+6</f>
        <v>45343</v>
      </c>
      <c r="F27" s="331"/>
      <c r="G27" s="763">
        <f t="shared" si="2"/>
        <v>45338</v>
      </c>
      <c r="I27" s="433"/>
    </row>
    <row r="28" spans="1:9" s="145" customFormat="1" ht="18" hidden="1" customHeight="1" x14ac:dyDescent="0.2">
      <c r="A28" s="810"/>
      <c r="B28" s="800" t="s">
        <v>675</v>
      </c>
      <c r="C28" s="763" t="s">
        <v>700</v>
      </c>
      <c r="D28" s="622">
        <f t="shared" si="1"/>
        <v>45344</v>
      </c>
      <c r="E28" s="763">
        <f>D28+6</f>
        <v>45350</v>
      </c>
      <c r="F28" s="331"/>
      <c r="G28" s="763">
        <f t="shared" si="2"/>
        <v>45345</v>
      </c>
      <c r="I28" s="433"/>
    </row>
    <row r="29" spans="1:9" s="145" customFormat="1" ht="18" hidden="1" customHeight="1" x14ac:dyDescent="0.2">
      <c r="A29" s="810"/>
      <c r="B29" s="747" t="s">
        <v>669</v>
      </c>
      <c r="C29" s="763" t="s">
        <v>701</v>
      </c>
      <c r="D29" s="622">
        <f t="shared" si="1"/>
        <v>45351</v>
      </c>
      <c r="E29" s="763">
        <f>D29+6</f>
        <v>45357</v>
      </c>
      <c r="F29" s="331"/>
      <c r="G29" s="763">
        <f t="shared" si="2"/>
        <v>45352</v>
      </c>
      <c r="I29" s="433"/>
    </row>
    <row r="30" spans="1:9" s="145" customFormat="1" ht="18" hidden="1" customHeight="1" x14ac:dyDescent="0.2">
      <c r="A30" s="810"/>
      <c r="B30" s="622" t="s">
        <v>672</v>
      </c>
      <c r="C30" s="763" t="s">
        <v>702</v>
      </c>
      <c r="D30" s="622">
        <v>45360</v>
      </c>
      <c r="E30" s="763">
        <f>D30+6</f>
        <v>45366</v>
      </c>
      <c r="F30" s="331"/>
      <c r="G30" s="763">
        <v>45359</v>
      </c>
      <c r="I30" s="433"/>
    </row>
    <row r="31" spans="1:9" s="145" customFormat="1" ht="18" hidden="1" customHeight="1" x14ac:dyDescent="0.2">
      <c r="A31" s="810"/>
      <c r="B31" s="800" t="s">
        <v>675</v>
      </c>
      <c r="C31" s="763" t="s">
        <v>703</v>
      </c>
      <c r="D31" s="622">
        <v>45365</v>
      </c>
      <c r="E31" s="763">
        <f>D31+6</f>
        <v>45371</v>
      </c>
      <c r="F31" s="331"/>
      <c r="G31" s="763">
        <f t="shared" si="2"/>
        <v>45366</v>
      </c>
      <c r="I31" s="433"/>
    </row>
    <row r="32" spans="1:9" s="145" customFormat="1" ht="18" hidden="1" customHeight="1" x14ac:dyDescent="0.2">
      <c r="A32" s="810"/>
      <c r="B32" s="747" t="s">
        <v>669</v>
      </c>
      <c r="C32" s="763" t="s">
        <v>704</v>
      </c>
      <c r="D32" s="763">
        <v>45372</v>
      </c>
      <c r="E32" s="763">
        <f>D32+6</f>
        <v>45378</v>
      </c>
      <c r="F32" s="331"/>
      <c r="G32" s="763">
        <f t="shared" si="2"/>
        <v>45373</v>
      </c>
      <c r="I32" s="433"/>
    </row>
    <row r="33" spans="1:9" s="145" customFormat="1" ht="18" hidden="1" customHeight="1" x14ac:dyDescent="0.2">
      <c r="A33" s="810" t="s">
        <v>681</v>
      </c>
      <c r="B33" s="886" t="s">
        <v>344</v>
      </c>
      <c r="C33" s="965" t="s">
        <v>705</v>
      </c>
      <c r="D33" s="948">
        <v>45383</v>
      </c>
      <c r="E33" s="948">
        <f>D33+6</f>
        <v>45389</v>
      </c>
      <c r="F33" s="331"/>
      <c r="G33" s="763">
        <f t="shared" si="2"/>
        <v>45380</v>
      </c>
      <c r="I33" s="433"/>
    </row>
    <row r="34" spans="1:9" s="145" customFormat="1" ht="18" hidden="1" customHeight="1" x14ac:dyDescent="0.2">
      <c r="A34" s="810"/>
      <c r="B34" s="965" t="s">
        <v>675</v>
      </c>
      <c r="C34" s="965" t="s">
        <v>706</v>
      </c>
      <c r="D34" s="965">
        <v>45385</v>
      </c>
      <c r="E34" s="763">
        <f>D34+6</f>
        <v>45391</v>
      </c>
      <c r="F34" s="331"/>
      <c r="G34" s="763">
        <v>45387</v>
      </c>
      <c r="I34" s="433"/>
    </row>
    <row r="35" spans="1:9" s="145" customFormat="1" ht="18" hidden="1" customHeight="1" x14ac:dyDescent="0.2">
      <c r="A35" s="810"/>
      <c r="B35" s="965" t="s">
        <v>669</v>
      </c>
      <c r="C35" s="965" t="s">
        <v>707</v>
      </c>
      <c r="D35" s="965">
        <v>45396</v>
      </c>
      <c r="E35" s="763">
        <v>45401</v>
      </c>
      <c r="F35" s="331"/>
      <c r="G35" s="763">
        <f t="shared" si="2"/>
        <v>45394</v>
      </c>
      <c r="I35" s="433"/>
    </row>
    <row r="36" spans="1:9" s="145" customFormat="1" ht="18" hidden="1" customHeight="1" x14ac:dyDescent="0.2">
      <c r="A36" s="810"/>
      <c r="B36" s="965" t="s">
        <v>672</v>
      </c>
      <c r="C36" s="965" t="s">
        <v>708</v>
      </c>
      <c r="D36" s="965">
        <v>45401</v>
      </c>
      <c r="E36" s="763">
        <f>D36+6</f>
        <v>45407</v>
      </c>
      <c r="F36" s="331"/>
      <c r="G36" s="763">
        <f t="shared" si="2"/>
        <v>45401</v>
      </c>
      <c r="I36" s="433"/>
    </row>
    <row r="37" spans="1:9" s="145" customFormat="1" ht="18" hidden="1" customHeight="1" x14ac:dyDescent="0.2">
      <c r="A37" s="810"/>
      <c r="B37" s="965" t="s">
        <v>675</v>
      </c>
      <c r="C37" s="965" t="s">
        <v>709</v>
      </c>
      <c r="D37" s="965">
        <v>45410</v>
      </c>
      <c r="E37" s="763">
        <f>D37+7</f>
        <v>45417</v>
      </c>
      <c r="F37" s="331"/>
      <c r="G37" s="763">
        <f t="shared" si="2"/>
        <v>45408</v>
      </c>
      <c r="I37" s="433"/>
    </row>
    <row r="38" spans="1:9" s="145" customFormat="1" ht="18" hidden="1" customHeight="1" x14ac:dyDescent="0.2">
      <c r="A38" s="810"/>
      <c r="B38" s="965" t="s">
        <v>669</v>
      </c>
      <c r="C38" s="965" t="s">
        <v>710</v>
      </c>
      <c r="D38" s="965">
        <v>45416</v>
      </c>
      <c r="E38" s="763">
        <f>D38+7</f>
        <v>45423</v>
      </c>
      <c r="F38" s="331"/>
      <c r="G38" s="763">
        <f t="shared" si="2"/>
        <v>45415</v>
      </c>
      <c r="I38" s="433"/>
    </row>
    <row r="39" spans="1:9" s="145" customFormat="1" ht="18" hidden="1" customHeight="1" x14ac:dyDescent="0.2">
      <c r="A39" s="810"/>
      <c r="B39" s="965" t="s">
        <v>672</v>
      </c>
      <c r="C39" s="965" t="s">
        <v>711</v>
      </c>
      <c r="D39" s="965">
        <v>45422</v>
      </c>
      <c r="E39" s="763">
        <f>D39+7</f>
        <v>45429</v>
      </c>
      <c r="F39" s="331"/>
      <c r="G39" s="763">
        <f t="shared" si="2"/>
        <v>45422</v>
      </c>
      <c r="I39" s="433"/>
    </row>
    <row r="40" spans="1:9" s="145" customFormat="1" ht="18" hidden="1" customHeight="1" x14ac:dyDescent="0.2">
      <c r="A40" s="810"/>
      <c r="B40" s="965" t="s">
        <v>675</v>
      </c>
      <c r="C40" s="965" t="s">
        <v>712</v>
      </c>
      <c r="D40" s="965">
        <v>45431</v>
      </c>
      <c r="E40" s="886" t="s">
        <v>344</v>
      </c>
      <c r="F40" s="331"/>
      <c r="G40" s="763">
        <f t="shared" si="2"/>
        <v>45429</v>
      </c>
      <c r="I40" s="433"/>
    </row>
    <row r="41" spans="1:9" s="145" customFormat="1" ht="18" hidden="1" customHeight="1" x14ac:dyDescent="0.2">
      <c r="A41" s="810"/>
      <c r="B41" s="965" t="s">
        <v>669</v>
      </c>
      <c r="C41" s="965" t="s">
        <v>713</v>
      </c>
      <c r="D41" s="965">
        <v>45435</v>
      </c>
      <c r="E41" s="763">
        <f>D41+7</f>
        <v>45442</v>
      </c>
      <c r="F41" s="331"/>
      <c r="G41" s="763">
        <f t="shared" si="2"/>
        <v>45436</v>
      </c>
      <c r="I41" s="433"/>
    </row>
    <row r="42" spans="1:9" s="145" customFormat="1" ht="18" hidden="1" customHeight="1" x14ac:dyDescent="0.2">
      <c r="A42" s="810"/>
      <c r="B42" s="965" t="s">
        <v>672</v>
      </c>
      <c r="C42" s="965" t="s">
        <v>714</v>
      </c>
      <c r="D42" s="965">
        <v>45441</v>
      </c>
      <c r="E42" s="763">
        <f>D42+7</f>
        <v>45448</v>
      </c>
      <c r="F42" s="331"/>
      <c r="G42" s="763">
        <f t="shared" si="2"/>
        <v>45443</v>
      </c>
      <c r="I42" s="433"/>
    </row>
    <row r="43" spans="1:9" s="145" customFormat="1" ht="18" hidden="1" customHeight="1" x14ac:dyDescent="0.2">
      <c r="A43" s="810"/>
      <c r="B43" s="965" t="s">
        <v>675</v>
      </c>
      <c r="C43" s="965" t="s">
        <v>715</v>
      </c>
      <c r="D43" s="965">
        <v>45446</v>
      </c>
      <c r="E43" s="763">
        <f>D43+7</f>
        <v>45453</v>
      </c>
      <c r="F43" s="331"/>
      <c r="G43" s="763">
        <f t="shared" si="2"/>
        <v>45450</v>
      </c>
      <c r="I43" s="433"/>
    </row>
    <row r="44" spans="1:9" s="145" customFormat="1" ht="18" hidden="1" customHeight="1" x14ac:dyDescent="0.2">
      <c r="A44" s="810"/>
      <c r="B44" s="965" t="s">
        <v>669</v>
      </c>
      <c r="C44" s="965" t="s">
        <v>716</v>
      </c>
      <c r="D44" s="965">
        <v>45462</v>
      </c>
      <c r="E44" s="763">
        <f>D44+7</f>
        <v>45469</v>
      </c>
      <c r="F44" s="331"/>
      <c r="G44" s="763">
        <f t="shared" si="2"/>
        <v>45457</v>
      </c>
      <c r="I44" s="433"/>
    </row>
    <row r="45" spans="1:9" s="145" customFormat="1" ht="18" hidden="1" customHeight="1" x14ac:dyDescent="0.2">
      <c r="A45" s="810"/>
      <c r="B45" s="965" t="s">
        <v>672</v>
      </c>
      <c r="C45" s="965" t="s">
        <v>717</v>
      </c>
      <c r="D45" s="965">
        <v>45464</v>
      </c>
      <c r="E45" s="763">
        <f>D45+7</f>
        <v>45471</v>
      </c>
      <c r="F45" s="331"/>
      <c r="G45" s="763">
        <f t="shared" si="2"/>
        <v>45464</v>
      </c>
      <c r="I45" s="433"/>
    </row>
    <row r="46" spans="1:9" s="145" customFormat="1" ht="18" hidden="1" customHeight="1" x14ac:dyDescent="0.2">
      <c r="A46" s="810"/>
      <c r="B46" s="965" t="s">
        <v>675</v>
      </c>
      <c r="C46" s="965" t="s">
        <v>718</v>
      </c>
      <c r="D46" s="965">
        <v>45474</v>
      </c>
      <c r="E46" s="763">
        <f>D46+7</f>
        <v>45481</v>
      </c>
      <c r="F46" s="331"/>
      <c r="G46" s="763">
        <f t="shared" si="2"/>
        <v>45471</v>
      </c>
      <c r="I46" s="433"/>
    </row>
    <row r="47" spans="1:9" s="145" customFormat="1" ht="18" hidden="1" customHeight="1" x14ac:dyDescent="0.2">
      <c r="A47" s="810"/>
      <c r="B47" s="965" t="s">
        <v>669</v>
      </c>
      <c r="C47" s="965" t="s">
        <v>719</v>
      </c>
      <c r="D47" s="965">
        <v>45476</v>
      </c>
      <c r="E47" s="763">
        <f>D47+7</f>
        <v>45483</v>
      </c>
      <c r="F47" s="331"/>
      <c r="G47" s="763">
        <f t="shared" si="2"/>
        <v>45478</v>
      </c>
      <c r="I47" s="433"/>
    </row>
    <row r="48" spans="1:9" s="145" customFormat="1" ht="18" hidden="1" customHeight="1" x14ac:dyDescent="0.2">
      <c r="A48" s="810"/>
      <c r="B48" s="965" t="s">
        <v>672</v>
      </c>
      <c r="C48" s="965" t="s">
        <v>720</v>
      </c>
      <c r="D48" s="965">
        <v>45483</v>
      </c>
      <c r="E48" s="763">
        <f>D48+7</f>
        <v>45490</v>
      </c>
      <c r="F48" s="331"/>
      <c r="G48" s="763">
        <f t="shared" si="2"/>
        <v>45485</v>
      </c>
      <c r="I48" s="433"/>
    </row>
    <row r="49" spans="1:9" s="145" customFormat="1" ht="18" hidden="1" customHeight="1" x14ac:dyDescent="0.2">
      <c r="A49" s="810"/>
      <c r="B49" s="965" t="s">
        <v>675</v>
      </c>
      <c r="C49" s="965" t="s">
        <v>721</v>
      </c>
      <c r="D49" s="965">
        <v>45492</v>
      </c>
      <c r="E49" s="763">
        <f>D49+7</f>
        <v>45499</v>
      </c>
      <c r="F49" s="331"/>
      <c r="G49" s="763">
        <f t="shared" si="2"/>
        <v>45492</v>
      </c>
      <c r="I49" s="433"/>
    </row>
    <row r="50" spans="1:9" s="145" customFormat="1" ht="18" hidden="1" customHeight="1" x14ac:dyDescent="0.2">
      <c r="A50" s="810"/>
      <c r="B50" s="965" t="s">
        <v>669</v>
      </c>
      <c r="C50" s="965" t="s">
        <v>722</v>
      </c>
      <c r="D50" s="965">
        <v>45496</v>
      </c>
      <c r="E50" s="763">
        <f>D50+7</f>
        <v>45503</v>
      </c>
      <c r="F50" s="331"/>
      <c r="G50" s="763">
        <f t="shared" si="2"/>
        <v>45499</v>
      </c>
      <c r="I50" s="433"/>
    </row>
    <row r="51" spans="1:9" s="145" customFormat="1" ht="18" hidden="1" customHeight="1" x14ac:dyDescent="0.2">
      <c r="A51" s="810"/>
      <c r="B51" s="965" t="s">
        <v>672</v>
      </c>
      <c r="C51" s="965" t="s">
        <v>723</v>
      </c>
      <c r="D51" s="965">
        <v>45505</v>
      </c>
      <c r="E51" s="763">
        <f>D51+7</f>
        <v>45512</v>
      </c>
      <c r="F51" s="331"/>
      <c r="G51" s="763">
        <f t="shared" si="2"/>
        <v>45506</v>
      </c>
      <c r="I51" s="433"/>
    </row>
    <row r="52" spans="1:9" s="145" customFormat="1" ht="18" hidden="1" customHeight="1" x14ac:dyDescent="0.2">
      <c r="A52" s="810"/>
      <c r="B52" s="965" t="s">
        <v>675</v>
      </c>
      <c r="C52" s="965" t="s">
        <v>724</v>
      </c>
      <c r="D52" s="965">
        <v>45512</v>
      </c>
      <c r="E52" s="763">
        <f>D52+7</f>
        <v>45519</v>
      </c>
      <c r="F52" s="331"/>
      <c r="G52" s="763">
        <f t="shared" si="2"/>
        <v>45513</v>
      </c>
      <c r="I52" s="433"/>
    </row>
    <row r="53" spans="1:9" s="145" customFormat="1" ht="18" hidden="1" customHeight="1" x14ac:dyDescent="0.2">
      <c r="A53" s="810"/>
      <c r="B53" s="965" t="s">
        <v>669</v>
      </c>
      <c r="C53" s="965" t="s">
        <v>725</v>
      </c>
      <c r="D53" s="965">
        <v>45518</v>
      </c>
      <c r="E53" s="763">
        <f>D53+7</f>
        <v>45525</v>
      </c>
      <c r="F53" s="331"/>
      <c r="G53" s="763">
        <f t="shared" si="2"/>
        <v>45520</v>
      </c>
      <c r="I53" s="433"/>
    </row>
    <row r="54" spans="1:9" s="145" customFormat="1" ht="18" hidden="1" customHeight="1" x14ac:dyDescent="0.2">
      <c r="A54" s="810"/>
      <c r="B54" s="965" t="s">
        <v>672</v>
      </c>
      <c r="C54" s="965" t="s">
        <v>726</v>
      </c>
      <c r="D54" s="965">
        <v>45529</v>
      </c>
      <c r="E54" s="763">
        <f>D54+7</f>
        <v>45536</v>
      </c>
      <c r="F54" s="331"/>
      <c r="G54" s="763">
        <f t="shared" si="2"/>
        <v>45527</v>
      </c>
      <c r="I54" s="433"/>
    </row>
    <row r="55" spans="1:9" s="145" customFormat="1" ht="18" hidden="1" customHeight="1" x14ac:dyDescent="0.2">
      <c r="A55" s="810" t="s">
        <v>727</v>
      </c>
      <c r="B55" s="965" t="s">
        <v>669</v>
      </c>
      <c r="C55" s="965" t="s">
        <v>728</v>
      </c>
      <c r="D55" s="965">
        <v>45531</v>
      </c>
      <c r="E55" s="763">
        <f>D55+7</f>
        <v>45538</v>
      </c>
      <c r="F55" s="331"/>
      <c r="G55" s="763">
        <f t="shared" si="2"/>
        <v>45534</v>
      </c>
      <c r="I55" s="433"/>
    </row>
    <row r="56" spans="1:9" s="145" customFormat="1" ht="18" hidden="1" customHeight="1" x14ac:dyDescent="0.2">
      <c r="A56" s="810" t="s">
        <v>669</v>
      </c>
      <c r="B56" s="1042" t="s">
        <v>368</v>
      </c>
      <c r="C56" s="965" t="s">
        <v>729</v>
      </c>
      <c r="D56" s="805">
        <v>45543</v>
      </c>
      <c r="E56" s="805">
        <f>D56+7</f>
        <v>45550</v>
      </c>
      <c r="F56" s="331"/>
      <c r="G56" s="763">
        <f t="shared" si="2"/>
        <v>45541</v>
      </c>
      <c r="I56" s="433"/>
    </row>
    <row r="57" spans="1:9" s="145" customFormat="1" ht="18" hidden="1" customHeight="1" x14ac:dyDescent="0.2">
      <c r="A57" s="810"/>
      <c r="B57" s="965" t="s">
        <v>730</v>
      </c>
      <c r="C57" s="965" t="s">
        <v>731</v>
      </c>
      <c r="D57" s="965">
        <v>45543</v>
      </c>
      <c r="E57" s="763">
        <f>D57+7</f>
        <v>45550</v>
      </c>
      <c r="F57" s="331"/>
      <c r="G57" s="763">
        <f t="shared" si="2"/>
        <v>45548</v>
      </c>
      <c r="I57" s="433"/>
    </row>
    <row r="58" spans="1:9" s="145" customFormat="1" ht="18" hidden="1" customHeight="1" x14ac:dyDescent="0.2">
      <c r="A58" s="810" t="s">
        <v>732</v>
      </c>
      <c r="B58" s="965" t="s">
        <v>669</v>
      </c>
      <c r="C58" s="965" t="s">
        <v>733</v>
      </c>
      <c r="D58" s="965">
        <v>45553</v>
      </c>
      <c r="E58" s="763">
        <f>D58+7</f>
        <v>45560</v>
      </c>
      <c r="F58" s="331"/>
      <c r="G58" s="763">
        <f t="shared" si="2"/>
        <v>45555</v>
      </c>
      <c r="I58" s="433"/>
    </row>
    <row r="59" spans="1:9" s="145" customFormat="1" ht="18" hidden="1" customHeight="1" x14ac:dyDescent="0.2">
      <c r="A59" s="810"/>
      <c r="B59" s="965" t="s">
        <v>672</v>
      </c>
      <c r="C59" s="965" t="s">
        <v>734</v>
      </c>
      <c r="D59" s="965">
        <v>45559</v>
      </c>
      <c r="E59" s="763">
        <f>D59+7</f>
        <v>45566</v>
      </c>
      <c r="F59" s="331"/>
      <c r="G59" s="763">
        <f t="shared" si="2"/>
        <v>45562</v>
      </c>
      <c r="I59" s="433"/>
    </row>
    <row r="60" spans="1:9" s="145" customFormat="1" ht="18" hidden="1" customHeight="1" x14ac:dyDescent="0.2">
      <c r="A60" s="810"/>
      <c r="B60" s="965" t="s">
        <v>730</v>
      </c>
      <c r="C60" s="965" t="s">
        <v>735</v>
      </c>
      <c r="D60" s="965">
        <v>45569</v>
      </c>
      <c r="E60" s="763">
        <f>D60+7</f>
        <v>45576</v>
      </c>
      <c r="F60" s="331"/>
      <c r="G60" s="763">
        <f t="shared" si="2"/>
        <v>45569</v>
      </c>
      <c r="I60" s="433"/>
    </row>
    <row r="61" spans="1:9" s="145" customFormat="1" ht="18" hidden="1" customHeight="1" x14ac:dyDescent="0.2">
      <c r="A61" s="810" t="s">
        <v>669</v>
      </c>
      <c r="B61" s="965" t="s">
        <v>736</v>
      </c>
      <c r="C61" s="965" t="s">
        <v>737</v>
      </c>
      <c r="D61" s="965">
        <v>45576</v>
      </c>
      <c r="E61" s="763">
        <f>D61+7</f>
        <v>45583</v>
      </c>
      <c r="F61" s="331"/>
      <c r="G61" s="763">
        <f t="shared" si="2"/>
        <v>45576</v>
      </c>
      <c r="I61" s="433"/>
    </row>
    <row r="62" spans="1:9" s="145" customFormat="1" ht="18" hidden="1" customHeight="1" x14ac:dyDescent="0.2">
      <c r="A62" s="810" t="s">
        <v>738</v>
      </c>
      <c r="B62" s="965" t="s">
        <v>672</v>
      </c>
      <c r="C62" s="965" t="s">
        <v>739</v>
      </c>
      <c r="D62" s="965">
        <v>45581</v>
      </c>
      <c r="E62" s="763">
        <f>D62+7</f>
        <v>45588</v>
      </c>
      <c r="F62" s="331"/>
      <c r="G62" s="763">
        <f t="shared" si="2"/>
        <v>45583</v>
      </c>
      <c r="I62" s="433"/>
    </row>
    <row r="63" spans="1:9" s="145" customFormat="1" ht="18" hidden="1" customHeight="1" x14ac:dyDescent="0.2">
      <c r="A63" s="810"/>
      <c r="B63" s="965" t="s">
        <v>730</v>
      </c>
      <c r="C63" s="965" t="s">
        <v>740</v>
      </c>
      <c r="D63" s="965">
        <v>45588</v>
      </c>
      <c r="E63" s="763">
        <f>D63+7</f>
        <v>45595</v>
      </c>
      <c r="F63" s="331"/>
      <c r="G63" s="763">
        <f t="shared" si="2"/>
        <v>45590</v>
      </c>
      <c r="I63" s="433"/>
    </row>
    <row r="64" spans="1:9" s="145" customFormat="1" ht="18" hidden="1" customHeight="1" x14ac:dyDescent="0.2">
      <c r="A64" s="810" t="s">
        <v>669</v>
      </c>
      <c r="B64" s="965" t="s">
        <v>736</v>
      </c>
      <c r="C64" s="965" t="s">
        <v>741</v>
      </c>
      <c r="D64" s="965">
        <v>45594</v>
      </c>
      <c r="E64" s="763">
        <f>D64+7</f>
        <v>45601</v>
      </c>
      <c r="F64" s="331"/>
      <c r="G64" s="763">
        <f t="shared" si="2"/>
        <v>45597</v>
      </c>
      <c r="I64" s="433"/>
    </row>
    <row r="65" spans="1:9" s="145" customFormat="1" ht="18" hidden="1" customHeight="1" x14ac:dyDescent="0.2">
      <c r="A65" s="810" t="s">
        <v>742</v>
      </c>
      <c r="B65" s="965" t="s">
        <v>730</v>
      </c>
      <c r="C65" s="965" t="s">
        <v>743</v>
      </c>
      <c r="D65" s="965">
        <v>45603</v>
      </c>
      <c r="E65" s="763">
        <f>D65+7</f>
        <v>45610</v>
      </c>
      <c r="F65" s="331"/>
      <c r="G65" s="763">
        <f t="shared" si="2"/>
        <v>45604</v>
      </c>
      <c r="I65" s="433"/>
    </row>
    <row r="66" spans="1:9" s="145" customFormat="1" ht="18" hidden="1" customHeight="1" x14ac:dyDescent="0.2">
      <c r="A66" s="810"/>
      <c r="B66" s="965" t="s">
        <v>675</v>
      </c>
      <c r="C66" s="965" t="s">
        <v>744</v>
      </c>
      <c r="D66" s="965">
        <v>45611</v>
      </c>
      <c r="E66" s="763">
        <f>D66+7</f>
        <v>45618</v>
      </c>
      <c r="F66" s="331"/>
      <c r="G66" s="763">
        <f t="shared" si="2"/>
        <v>45611</v>
      </c>
      <c r="I66" s="433"/>
    </row>
    <row r="67" spans="1:9" s="145" customFormat="1" ht="18" hidden="1" customHeight="1" x14ac:dyDescent="0.2">
      <c r="A67" s="810" t="s">
        <v>745</v>
      </c>
      <c r="B67" s="965" t="s">
        <v>730</v>
      </c>
      <c r="C67" s="965" t="s">
        <v>746</v>
      </c>
      <c r="D67" s="965">
        <v>45617</v>
      </c>
      <c r="E67" s="763">
        <f>D67+7</f>
        <v>45624</v>
      </c>
      <c r="F67" s="331"/>
      <c r="G67" s="763">
        <f t="shared" si="2"/>
        <v>45618</v>
      </c>
      <c r="I67" s="433"/>
    </row>
    <row r="68" spans="1:9" s="145" customFormat="1" ht="18" hidden="1" customHeight="1" x14ac:dyDescent="0.2">
      <c r="A68" s="810" t="s">
        <v>672</v>
      </c>
      <c r="B68" s="965" t="s">
        <v>675</v>
      </c>
      <c r="C68" s="965" t="s">
        <v>747</v>
      </c>
      <c r="D68" s="965">
        <v>45627</v>
      </c>
      <c r="E68" s="763">
        <f>D68+7</f>
        <v>45634</v>
      </c>
      <c r="F68" s="331"/>
      <c r="G68" s="763">
        <f t="shared" si="2"/>
        <v>45625</v>
      </c>
      <c r="I68" s="433"/>
    </row>
    <row r="69" spans="1:9" s="145" customFormat="1" ht="18" hidden="1" customHeight="1" x14ac:dyDescent="0.2">
      <c r="A69" s="810"/>
      <c r="B69" s="965" t="s">
        <v>730</v>
      </c>
      <c r="C69" s="965" t="s">
        <v>748</v>
      </c>
      <c r="D69" s="965">
        <v>45630</v>
      </c>
      <c r="E69" s="763">
        <f>D69+7</f>
        <v>45637</v>
      </c>
      <c r="F69" s="331"/>
      <c r="G69" s="763">
        <f t="shared" si="2"/>
        <v>45632</v>
      </c>
      <c r="I69" s="433"/>
    </row>
    <row r="70" spans="1:9" s="145" customFormat="1" ht="18" hidden="1" customHeight="1" x14ac:dyDescent="0.2">
      <c r="A70" s="810" t="s">
        <v>749</v>
      </c>
      <c r="B70" s="965" t="s">
        <v>675</v>
      </c>
      <c r="C70" s="965" t="s">
        <v>750</v>
      </c>
      <c r="D70" s="965">
        <v>45639</v>
      </c>
      <c r="E70" s="763">
        <f>D70+7</f>
        <v>45646</v>
      </c>
      <c r="F70" s="331"/>
      <c r="G70" s="763">
        <f t="shared" si="2"/>
        <v>45639</v>
      </c>
      <c r="I70" s="433"/>
    </row>
    <row r="71" spans="1:9" s="145" customFormat="1" ht="18" hidden="1" customHeight="1" x14ac:dyDescent="0.2">
      <c r="A71" s="810" t="s">
        <v>730</v>
      </c>
      <c r="B71" s="1042" t="s">
        <v>368</v>
      </c>
      <c r="C71" s="965" t="s">
        <v>751</v>
      </c>
      <c r="D71" s="805"/>
      <c r="E71" s="805"/>
      <c r="F71" s="331"/>
      <c r="G71" s="763">
        <f t="shared" si="2"/>
        <v>45646</v>
      </c>
      <c r="I71" s="433"/>
    </row>
    <row r="72" spans="1:9" s="145" customFormat="1" ht="18" hidden="1" customHeight="1" x14ac:dyDescent="0.2">
      <c r="A72" s="810" t="s">
        <v>752</v>
      </c>
      <c r="B72" s="965" t="s">
        <v>675</v>
      </c>
      <c r="C72" s="965" t="s">
        <v>753</v>
      </c>
      <c r="D72" s="965">
        <v>45653</v>
      </c>
      <c r="E72" s="763">
        <f>D72+5</f>
        <v>45658</v>
      </c>
      <c r="F72" s="331"/>
      <c r="G72" s="763">
        <f t="shared" si="2"/>
        <v>45653</v>
      </c>
      <c r="I72" s="433"/>
    </row>
    <row r="73" spans="1:9" s="145" customFormat="1" ht="18" hidden="1" customHeight="1" x14ac:dyDescent="0.2">
      <c r="A73" s="810" t="s">
        <v>752</v>
      </c>
      <c r="B73" s="965" t="s">
        <v>669</v>
      </c>
      <c r="C73" s="965" t="s">
        <v>754</v>
      </c>
      <c r="D73" s="965">
        <v>45295</v>
      </c>
      <c r="E73" s="763">
        <f>D73+5</f>
        <v>45300</v>
      </c>
      <c r="F73" s="331"/>
      <c r="G73" s="763">
        <f t="shared" si="2"/>
        <v>45660</v>
      </c>
      <c r="I73" s="433"/>
    </row>
    <row r="74" spans="1:9" s="145" customFormat="1" ht="18" hidden="1" customHeight="1" x14ac:dyDescent="0.2">
      <c r="A74" s="810" t="s">
        <v>119</v>
      </c>
      <c r="B74" s="965" t="s">
        <v>675</v>
      </c>
      <c r="C74" s="965" t="s">
        <v>755</v>
      </c>
      <c r="D74" s="965">
        <v>45669</v>
      </c>
      <c r="E74" s="763">
        <f>D74+5</f>
        <v>45674</v>
      </c>
      <c r="F74" s="331"/>
      <c r="G74" s="763">
        <f t="shared" si="2"/>
        <v>45667</v>
      </c>
      <c r="I74" s="433"/>
    </row>
    <row r="75" spans="1:9" s="145" customFormat="1" ht="18" hidden="1" customHeight="1" x14ac:dyDescent="0.2">
      <c r="A75" s="810"/>
      <c r="B75" s="965" t="s">
        <v>669</v>
      </c>
      <c r="C75" s="965" t="s">
        <v>756</v>
      </c>
      <c r="D75" s="965">
        <v>45307</v>
      </c>
      <c r="E75" s="763">
        <f>D75+5</f>
        <v>45312</v>
      </c>
      <c r="F75" s="331"/>
      <c r="G75" s="763">
        <f t="shared" si="2"/>
        <v>45674</v>
      </c>
      <c r="I75" s="433"/>
    </row>
    <row r="76" spans="1:9" s="145" customFormat="1" ht="18" hidden="1" customHeight="1" x14ac:dyDescent="0.2">
      <c r="A76" s="810"/>
      <c r="B76" s="965" t="s">
        <v>675</v>
      </c>
      <c r="C76" s="965" t="s">
        <v>757</v>
      </c>
      <c r="D76" s="965">
        <v>45687</v>
      </c>
      <c r="E76" s="763">
        <f>D76+5</f>
        <v>45692</v>
      </c>
      <c r="F76" s="331"/>
      <c r="G76" s="763">
        <f t="shared" si="2"/>
        <v>45681</v>
      </c>
      <c r="I76" s="433"/>
    </row>
    <row r="77" spans="1:9" s="145" customFormat="1" ht="18" hidden="1" customHeight="1" x14ac:dyDescent="0.2">
      <c r="A77" s="810"/>
      <c r="B77" s="965" t="s">
        <v>669</v>
      </c>
      <c r="C77" s="965" t="s">
        <v>758</v>
      </c>
      <c r="D77" s="965">
        <v>45688</v>
      </c>
      <c r="E77" s="763">
        <f>D77+5</f>
        <v>45693</v>
      </c>
      <c r="F77" s="331"/>
      <c r="G77" s="763">
        <f t="shared" si="2"/>
        <v>45688</v>
      </c>
      <c r="I77" s="433"/>
    </row>
    <row r="78" spans="1:9" s="145" customFormat="1" ht="18" hidden="1" customHeight="1" x14ac:dyDescent="0.2">
      <c r="A78" s="810" t="s">
        <v>349</v>
      </c>
      <c r="B78" s="1042" t="s">
        <v>368</v>
      </c>
      <c r="C78" s="965" t="s">
        <v>759</v>
      </c>
      <c r="D78" s="805"/>
      <c r="E78" s="805"/>
      <c r="F78" s="331"/>
      <c r="G78" s="763">
        <f t="shared" si="2"/>
        <v>45695</v>
      </c>
      <c r="I78" s="433"/>
    </row>
    <row r="79" spans="1:9" s="145" customFormat="1" ht="18" hidden="1" customHeight="1" x14ac:dyDescent="0.2">
      <c r="A79" s="810" t="s">
        <v>669</v>
      </c>
      <c r="B79" s="965" t="s">
        <v>675</v>
      </c>
      <c r="C79" s="965" t="s">
        <v>760</v>
      </c>
      <c r="D79" s="965">
        <v>45704</v>
      </c>
      <c r="E79" s="763">
        <f>D79+7</f>
        <v>45711</v>
      </c>
      <c r="F79" s="331"/>
      <c r="G79" s="763">
        <f t="shared" si="2"/>
        <v>45702</v>
      </c>
      <c r="I79" s="433"/>
    </row>
    <row r="80" spans="1:9" s="145" customFormat="1" ht="18" customHeight="1" x14ac:dyDescent="0.2">
      <c r="A80" s="810"/>
      <c r="B80" s="965" t="s">
        <v>669</v>
      </c>
      <c r="C80" s="965" t="s">
        <v>761</v>
      </c>
      <c r="D80" s="965">
        <v>45707</v>
      </c>
      <c r="E80" s="763">
        <f>D80+6</f>
        <v>45713</v>
      </c>
      <c r="F80" s="331"/>
      <c r="G80" s="763">
        <f t="shared" si="2"/>
        <v>45709</v>
      </c>
      <c r="I80" s="433"/>
    </row>
    <row r="81" spans="1:11" s="145" customFormat="1" ht="18" customHeight="1" x14ac:dyDescent="0.2">
      <c r="A81" s="810"/>
      <c r="B81" s="965" t="s">
        <v>675</v>
      </c>
      <c r="C81" s="965" t="s">
        <v>4308</v>
      </c>
      <c r="D81" s="965">
        <v>45715</v>
      </c>
      <c r="E81" s="763">
        <f t="shared" ref="E81:E88" si="3">D81+6</f>
        <v>45721</v>
      </c>
      <c r="F81" s="331"/>
      <c r="G81" s="763">
        <f t="shared" si="2"/>
        <v>45716</v>
      </c>
      <c r="I81" s="433"/>
    </row>
    <row r="82" spans="1:11" s="145" customFormat="1" ht="18" customHeight="1" x14ac:dyDescent="0.2">
      <c r="A82" s="810" t="s">
        <v>4497</v>
      </c>
      <c r="B82" s="965" t="s">
        <v>669</v>
      </c>
      <c r="C82" s="965" t="s">
        <v>4309</v>
      </c>
      <c r="D82" s="965">
        <v>45722</v>
      </c>
      <c r="E82" s="763">
        <f t="shared" si="3"/>
        <v>45728</v>
      </c>
      <c r="F82" s="331"/>
      <c r="G82" s="763">
        <f t="shared" ref="G82:G88" si="4">G81+7</f>
        <v>45723</v>
      </c>
      <c r="I82" s="433"/>
    </row>
    <row r="83" spans="1:11" s="145" customFormat="1" ht="18" customHeight="1" x14ac:dyDescent="0.2">
      <c r="A83" s="810"/>
      <c r="B83" s="965" t="s">
        <v>675</v>
      </c>
      <c r="C83" s="965" t="s">
        <v>4310</v>
      </c>
      <c r="D83" s="965">
        <v>45729</v>
      </c>
      <c r="E83" s="763">
        <f t="shared" si="3"/>
        <v>45735</v>
      </c>
      <c r="F83" s="331"/>
      <c r="G83" s="763">
        <f t="shared" si="4"/>
        <v>45730</v>
      </c>
      <c r="I83" s="433"/>
    </row>
    <row r="84" spans="1:11" s="145" customFormat="1" ht="18" customHeight="1" x14ac:dyDescent="0.2">
      <c r="A84" s="810"/>
      <c r="B84" s="965" t="s">
        <v>669</v>
      </c>
      <c r="C84" s="965" t="s">
        <v>4396</v>
      </c>
      <c r="D84" s="965">
        <v>45736</v>
      </c>
      <c r="E84" s="763">
        <f t="shared" si="3"/>
        <v>45742</v>
      </c>
      <c r="F84" s="331"/>
      <c r="G84" s="763">
        <f t="shared" si="4"/>
        <v>45737</v>
      </c>
      <c r="I84" s="433"/>
    </row>
    <row r="85" spans="1:11" s="145" customFormat="1" ht="18" customHeight="1" x14ac:dyDescent="0.2">
      <c r="A85" s="810"/>
      <c r="B85" s="965" t="s">
        <v>675</v>
      </c>
      <c r="C85" s="965" t="s">
        <v>4397</v>
      </c>
      <c r="D85" s="965">
        <v>45743</v>
      </c>
      <c r="E85" s="763">
        <f t="shared" si="3"/>
        <v>45749</v>
      </c>
      <c r="F85" s="331"/>
      <c r="G85" s="763">
        <f t="shared" si="4"/>
        <v>45744</v>
      </c>
      <c r="I85" s="433"/>
    </row>
    <row r="86" spans="1:11" s="145" customFormat="1" ht="18" customHeight="1" x14ac:dyDescent="0.2">
      <c r="A86" s="810"/>
      <c r="B86" s="965" t="s">
        <v>669</v>
      </c>
      <c r="C86" s="965" t="s">
        <v>4442</v>
      </c>
      <c r="D86" s="965">
        <v>45750</v>
      </c>
      <c r="E86" s="763">
        <f t="shared" si="3"/>
        <v>45756</v>
      </c>
      <c r="F86" s="331"/>
      <c r="G86" s="763">
        <f t="shared" si="4"/>
        <v>45751</v>
      </c>
      <c r="I86" s="433"/>
    </row>
    <row r="87" spans="1:11" s="145" customFormat="1" ht="18" customHeight="1" x14ac:dyDescent="0.2">
      <c r="A87" s="810"/>
      <c r="B87" s="965" t="s">
        <v>675</v>
      </c>
      <c r="C87" s="965" t="s">
        <v>4443</v>
      </c>
      <c r="D87" s="965">
        <v>45757</v>
      </c>
      <c r="E87" s="763">
        <f t="shared" si="3"/>
        <v>45763</v>
      </c>
      <c r="F87" s="331"/>
      <c r="G87" s="763">
        <f t="shared" si="4"/>
        <v>45758</v>
      </c>
      <c r="I87" s="433"/>
    </row>
    <row r="88" spans="1:11" s="145" customFormat="1" ht="18" customHeight="1" x14ac:dyDescent="0.2">
      <c r="A88" s="810"/>
      <c r="B88" s="965" t="s">
        <v>669</v>
      </c>
      <c r="C88" s="965" t="s">
        <v>4444</v>
      </c>
      <c r="D88" s="965">
        <v>45764</v>
      </c>
      <c r="E88" s="763">
        <f t="shared" si="3"/>
        <v>45770</v>
      </c>
      <c r="F88" s="331"/>
      <c r="G88" s="763">
        <f t="shared" si="4"/>
        <v>45765</v>
      </c>
      <c r="I88" s="433"/>
    </row>
    <row r="89" spans="1:11" s="145" customFormat="1" ht="18" customHeight="1" x14ac:dyDescent="0.2">
      <c r="A89" s="810"/>
      <c r="B89" s="195" t="s">
        <v>762</v>
      </c>
      <c r="C89" s="769"/>
      <c r="D89" s="757"/>
      <c r="E89" s="769"/>
      <c r="F89" s="769"/>
      <c r="G89" s="331"/>
      <c r="H89" s="955"/>
      <c r="J89" s="433"/>
    </row>
    <row r="90" spans="1:11" s="145" customFormat="1" ht="18" hidden="1" customHeight="1" x14ac:dyDescent="0.2">
      <c r="A90" s="810"/>
      <c r="B90" s="956"/>
      <c r="C90" s="769"/>
      <c r="D90" s="757"/>
      <c r="E90" s="769"/>
      <c r="F90" s="769"/>
      <c r="G90" s="331"/>
      <c r="H90" s="801"/>
      <c r="J90" s="433"/>
    </row>
    <row r="91" spans="1:11" s="145" customFormat="1" ht="18" hidden="1" customHeight="1" x14ac:dyDescent="0.2">
      <c r="A91" s="810"/>
      <c r="B91" s="956"/>
      <c r="C91" s="769"/>
      <c r="D91" s="757"/>
      <c r="E91" s="769"/>
      <c r="F91" s="769"/>
      <c r="G91" s="331"/>
      <c r="H91" s="801"/>
      <c r="J91" s="433"/>
    </row>
    <row r="92" spans="1:11" s="147" customFormat="1" ht="30" hidden="1" customHeight="1" x14ac:dyDescent="0.2">
      <c r="A92" s="810"/>
      <c r="B92" s="887"/>
      <c r="C92" s="619"/>
      <c r="D92" s="1137" t="s">
        <v>306</v>
      </c>
      <c r="E92" s="950" t="s">
        <v>157</v>
      </c>
      <c r="F92" s="195"/>
      <c r="G92" s="887"/>
      <c r="J92" s="145"/>
      <c r="K92" s="145"/>
    </row>
    <row r="93" spans="1:11" s="145" customFormat="1" ht="18" hidden="1" customHeight="1" x14ac:dyDescent="0.2">
      <c r="A93" s="810"/>
      <c r="B93" s="953" t="s">
        <v>310</v>
      </c>
      <c r="C93" s="953" t="s">
        <v>311</v>
      </c>
      <c r="D93" s="1138"/>
      <c r="E93" s="949" t="s">
        <v>159</v>
      </c>
      <c r="F93" s="331"/>
      <c r="G93" s="952" t="s">
        <v>312</v>
      </c>
      <c r="I93" s="433"/>
    </row>
    <row r="94" spans="1:11" ht="18" hidden="1" customHeight="1" x14ac:dyDescent="0.2">
      <c r="B94" s="622" t="s">
        <v>669</v>
      </c>
      <c r="C94" s="763" t="s">
        <v>670</v>
      </c>
      <c r="D94" s="622">
        <v>45204</v>
      </c>
      <c r="E94" s="763">
        <f>D94+6</f>
        <v>45210</v>
      </c>
      <c r="F94" s="331"/>
      <c r="G94" s="763">
        <v>45205</v>
      </c>
      <c r="J94" s="331"/>
    </row>
    <row r="95" spans="1:11" ht="18" hidden="1" customHeight="1" x14ac:dyDescent="0.2">
      <c r="B95" s="747" t="s">
        <v>672</v>
      </c>
      <c r="C95" s="763" t="s">
        <v>673</v>
      </c>
      <c r="D95" s="622">
        <v>45211</v>
      </c>
      <c r="E95" s="763">
        <f>D95+6</f>
        <v>45217</v>
      </c>
      <c r="F95" s="331"/>
      <c r="G95" s="763">
        <f t="shared" ref="G95:G97" si="5">G94+7</f>
        <v>45212</v>
      </c>
      <c r="J95" s="331"/>
    </row>
    <row r="96" spans="1:11" ht="18" hidden="1" customHeight="1" x14ac:dyDescent="0.2">
      <c r="B96" s="800" t="s">
        <v>675</v>
      </c>
      <c r="C96" s="763" t="s">
        <v>676</v>
      </c>
      <c r="D96" s="622">
        <v>45221</v>
      </c>
      <c r="E96" s="763">
        <f>D96+6</f>
        <v>45227</v>
      </c>
      <c r="F96" s="331"/>
      <c r="G96" s="763">
        <f t="shared" si="5"/>
        <v>45219</v>
      </c>
      <c r="J96" s="331"/>
    </row>
    <row r="97" spans="2:10" ht="18" hidden="1" customHeight="1" x14ac:dyDescent="0.2">
      <c r="B97" s="747" t="s">
        <v>669</v>
      </c>
      <c r="C97" s="763" t="s">
        <v>678</v>
      </c>
      <c r="D97" s="622">
        <v>45225</v>
      </c>
      <c r="E97" s="763">
        <f>D97+6</f>
        <v>45231</v>
      </c>
      <c r="F97" s="331"/>
      <c r="G97" s="763">
        <f t="shared" si="5"/>
        <v>45226</v>
      </c>
      <c r="J97" s="331"/>
    </row>
    <row r="98" spans="2:10" ht="18" hidden="1" customHeight="1" x14ac:dyDescent="0.2">
      <c r="B98" s="622" t="s">
        <v>669</v>
      </c>
      <c r="C98" s="763" t="s">
        <v>764</v>
      </c>
      <c r="D98" s="622">
        <v>45238</v>
      </c>
      <c r="E98" s="763">
        <f t="shared" ref="E98:E119" si="6">D98+3</f>
        <v>45241</v>
      </c>
      <c r="F98" s="331"/>
      <c r="G98" s="763">
        <f>D98+1</f>
        <v>45239</v>
      </c>
      <c r="J98" s="331"/>
    </row>
    <row r="99" spans="2:10" ht="18" hidden="1" customHeight="1" x14ac:dyDescent="0.2">
      <c r="B99" s="800" t="s">
        <v>672</v>
      </c>
      <c r="C99" s="763" t="s">
        <v>765</v>
      </c>
      <c r="D99" s="622">
        <f>D98+7</f>
        <v>45245</v>
      </c>
      <c r="E99" s="763">
        <f t="shared" si="6"/>
        <v>45248</v>
      </c>
      <c r="F99" s="331"/>
      <c r="G99" s="763">
        <f>G98+7</f>
        <v>45246</v>
      </c>
      <c r="J99" s="331"/>
    </row>
    <row r="100" spans="2:10" ht="18" hidden="1" customHeight="1" x14ac:dyDescent="0.2">
      <c r="B100" s="747" t="s">
        <v>675</v>
      </c>
      <c r="C100" s="763" t="s">
        <v>766</v>
      </c>
      <c r="D100" s="622">
        <f t="shared" ref="D100:D114" si="7">D99+7</f>
        <v>45252</v>
      </c>
      <c r="E100" s="763">
        <f t="shared" si="6"/>
        <v>45255</v>
      </c>
      <c r="F100" s="331"/>
      <c r="G100" s="763">
        <f t="shared" ref="G100:G163" si="8">G99+7</f>
        <v>45253</v>
      </c>
      <c r="J100" s="331"/>
    </row>
    <row r="101" spans="2:10" ht="18" hidden="1" customHeight="1" x14ac:dyDescent="0.2">
      <c r="B101" s="622" t="s">
        <v>669</v>
      </c>
      <c r="C101" s="763" t="s">
        <v>767</v>
      </c>
      <c r="D101" s="622">
        <f t="shared" si="7"/>
        <v>45259</v>
      </c>
      <c r="E101" s="763">
        <f t="shared" si="6"/>
        <v>45262</v>
      </c>
      <c r="F101" s="331"/>
      <c r="G101" s="763">
        <f t="shared" si="8"/>
        <v>45260</v>
      </c>
      <c r="J101" s="331"/>
    </row>
    <row r="102" spans="2:10" ht="18" hidden="1" customHeight="1" x14ac:dyDescent="0.2">
      <c r="B102" s="800" t="s">
        <v>672</v>
      </c>
      <c r="C102" s="763" t="s">
        <v>768</v>
      </c>
      <c r="D102" s="622">
        <f t="shared" si="7"/>
        <v>45266</v>
      </c>
      <c r="E102" s="763">
        <f t="shared" si="6"/>
        <v>45269</v>
      </c>
      <c r="F102" s="331"/>
      <c r="G102" s="763">
        <f t="shared" si="8"/>
        <v>45267</v>
      </c>
      <c r="J102" s="331"/>
    </row>
    <row r="103" spans="2:10" ht="18" hidden="1" customHeight="1" x14ac:dyDescent="0.2">
      <c r="B103" s="747" t="s">
        <v>675</v>
      </c>
      <c r="C103" s="763" t="s">
        <v>769</v>
      </c>
      <c r="D103" s="622">
        <f t="shared" si="7"/>
        <v>45273</v>
      </c>
      <c r="E103" s="763">
        <f t="shared" si="6"/>
        <v>45276</v>
      </c>
      <c r="F103" s="331"/>
      <c r="G103" s="763">
        <f t="shared" si="8"/>
        <v>45274</v>
      </c>
      <c r="J103" s="331"/>
    </row>
    <row r="104" spans="2:10" ht="18" hidden="1" customHeight="1" x14ac:dyDescent="0.2">
      <c r="B104" s="622" t="s">
        <v>669</v>
      </c>
      <c r="C104" s="763" t="s">
        <v>770</v>
      </c>
      <c r="D104" s="622">
        <f t="shared" si="7"/>
        <v>45280</v>
      </c>
      <c r="E104" s="763">
        <f t="shared" si="6"/>
        <v>45283</v>
      </c>
      <c r="F104" s="331"/>
      <c r="G104" s="763">
        <f t="shared" si="8"/>
        <v>45281</v>
      </c>
      <c r="J104" s="331"/>
    </row>
    <row r="105" spans="2:10" ht="18" hidden="1" customHeight="1" x14ac:dyDescent="0.2">
      <c r="B105" s="800" t="s">
        <v>672</v>
      </c>
      <c r="C105" s="763" t="s">
        <v>771</v>
      </c>
      <c r="D105" s="622">
        <f t="shared" si="7"/>
        <v>45287</v>
      </c>
      <c r="E105" s="763">
        <f t="shared" si="6"/>
        <v>45290</v>
      </c>
      <c r="F105" s="331"/>
      <c r="G105" s="763">
        <f t="shared" si="8"/>
        <v>45288</v>
      </c>
      <c r="J105" s="331"/>
    </row>
    <row r="106" spans="2:10" ht="18" hidden="1" customHeight="1" x14ac:dyDescent="0.2">
      <c r="B106" s="747" t="s">
        <v>675</v>
      </c>
      <c r="C106" s="763" t="s">
        <v>772</v>
      </c>
      <c r="D106" s="622">
        <f t="shared" si="7"/>
        <v>45294</v>
      </c>
      <c r="E106" s="763">
        <f t="shared" si="6"/>
        <v>45297</v>
      </c>
      <c r="F106" s="331"/>
      <c r="G106" s="763">
        <f t="shared" si="8"/>
        <v>45295</v>
      </c>
      <c r="J106" s="331"/>
    </row>
    <row r="107" spans="2:10" ht="18" hidden="1" customHeight="1" x14ac:dyDescent="0.2">
      <c r="B107" s="622" t="s">
        <v>669</v>
      </c>
      <c r="C107" s="763" t="s">
        <v>773</v>
      </c>
      <c r="D107" s="622">
        <f t="shared" si="7"/>
        <v>45301</v>
      </c>
      <c r="E107" s="763">
        <f t="shared" si="6"/>
        <v>45304</v>
      </c>
      <c r="F107" s="331"/>
      <c r="G107" s="763">
        <f t="shared" si="8"/>
        <v>45302</v>
      </c>
      <c r="J107" s="331"/>
    </row>
    <row r="108" spans="2:10" ht="18" hidden="1" customHeight="1" x14ac:dyDescent="0.2">
      <c r="B108" s="800" t="s">
        <v>672</v>
      </c>
      <c r="C108" s="763" t="s">
        <v>774</v>
      </c>
      <c r="D108" s="622">
        <f t="shared" si="7"/>
        <v>45308</v>
      </c>
      <c r="E108" s="763">
        <f t="shared" si="6"/>
        <v>45311</v>
      </c>
      <c r="F108" s="331"/>
      <c r="G108" s="763">
        <f t="shared" si="8"/>
        <v>45309</v>
      </c>
      <c r="J108" s="331"/>
    </row>
    <row r="109" spans="2:10" ht="18" hidden="1" customHeight="1" x14ac:dyDescent="0.2">
      <c r="B109" s="747" t="s">
        <v>675</v>
      </c>
      <c r="C109" s="763" t="s">
        <v>775</v>
      </c>
      <c r="D109" s="622">
        <f t="shared" si="7"/>
        <v>45315</v>
      </c>
      <c r="E109" s="763">
        <f t="shared" si="6"/>
        <v>45318</v>
      </c>
      <c r="F109" s="331"/>
      <c r="G109" s="763">
        <f t="shared" si="8"/>
        <v>45316</v>
      </c>
      <c r="J109" s="331"/>
    </row>
    <row r="110" spans="2:10" ht="18" hidden="1" customHeight="1" x14ac:dyDescent="0.2">
      <c r="B110" s="622" t="s">
        <v>669</v>
      </c>
      <c r="C110" s="763" t="s">
        <v>776</v>
      </c>
      <c r="D110" s="622">
        <f t="shared" si="7"/>
        <v>45322</v>
      </c>
      <c r="E110" s="763">
        <f t="shared" si="6"/>
        <v>45325</v>
      </c>
      <c r="F110" s="331"/>
      <c r="G110" s="763">
        <f t="shared" si="8"/>
        <v>45323</v>
      </c>
      <c r="J110" s="331"/>
    </row>
    <row r="111" spans="2:10" ht="18" hidden="1" customHeight="1" x14ac:dyDescent="0.2">
      <c r="B111" s="800" t="s">
        <v>672</v>
      </c>
      <c r="C111" s="763" t="s">
        <v>777</v>
      </c>
      <c r="D111" s="622">
        <f t="shared" si="7"/>
        <v>45329</v>
      </c>
      <c r="E111" s="763">
        <f t="shared" si="6"/>
        <v>45332</v>
      </c>
      <c r="F111" s="331"/>
      <c r="G111" s="763">
        <f t="shared" si="8"/>
        <v>45330</v>
      </c>
      <c r="J111" s="331"/>
    </row>
    <row r="112" spans="2:10" ht="18" hidden="1" customHeight="1" x14ac:dyDescent="0.2">
      <c r="B112" s="747" t="s">
        <v>675</v>
      </c>
      <c r="C112" s="763" t="s">
        <v>778</v>
      </c>
      <c r="D112" s="622">
        <f t="shared" si="7"/>
        <v>45336</v>
      </c>
      <c r="E112" s="763">
        <f t="shared" si="6"/>
        <v>45339</v>
      </c>
      <c r="F112" s="331"/>
      <c r="G112" s="763">
        <f t="shared" si="8"/>
        <v>45337</v>
      </c>
      <c r="J112" s="331"/>
    </row>
    <row r="113" spans="1:10" ht="18" hidden="1" customHeight="1" x14ac:dyDescent="0.2">
      <c r="B113" s="622" t="s">
        <v>669</v>
      </c>
      <c r="C113" s="763" t="s">
        <v>779</v>
      </c>
      <c r="D113" s="622">
        <f t="shared" si="7"/>
        <v>45343</v>
      </c>
      <c r="E113" s="763">
        <f t="shared" si="6"/>
        <v>45346</v>
      </c>
      <c r="F113" s="331"/>
      <c r="G113" s="763">
        <f t="shared" si="8"/>
        <v>45344</v>
      </c>
      <c r="J113" s="331"/>
    </row>
    <row r="114" spans="1:10" ht="18" hidden="1" customHeight="1" x14ac:dyDescent="0.2">
      <c r="B114" s="800" t="s">
        <v>672</v>
      </c>
      <c r="C114" s="763" t="s">
        <v>780</v>
      </c>
      <c r="D114" s="622">
        <f t="shared" si="7"/>
        <v>45350</v>
      </c>
      <c r="E114" s="763">
        <f t="shared" si="6"/>
        <v>45353</v>
      </c>
      <c r="F114" s="331"/>
      <c r="G114" s="763">
        <f t="shared" si="8"/>
        <v>45351</v>
      </c>
      <c r="J114" s="331"/>
    </row>
    <row r="115" spans="1:10" ht="18" hidden="1" customHeight="1" x14ac:dyDescent="0.2">
      <c r="B115" s="747" t="s">
        <v>675</v>
      </c>
      <c r="C115" s="763" t="s">
        <v>781</v>
      </c>
      <c r="D115" s="622">
        <v>45358</v>
      </c>
      <c r="E115" s="763">
        <f t="shared" si="6"/>
        <v>45361</v>
      </c>
      <c r="F115" s="331"/>
      <c r="G115" s="763">
        <v>45358</v>
      </c>
      <c r="J115" s="331"/>
    </row>
    <row r="116" spans="1:10" ht="18" hidden="1" customHeight="1" x14ac:dyDescent="0.2">
      <c r="B116" s="622" t="s">
        <v>669</v>
      </c>
      <c r="C116" s="763" t="s">
        <v>782</v>
      </c>
      <c r="D116" s="622">
        <v>45366</v>
      </c>
      <c r="E116" s="763">
        <f t="shared" si="6"/>
        <v>45369</v>
      </c>
      <c r="F116" s="331"/>
      <c r="G116" s="763">
        <f t="shared" si="8"/>
        <v>45365</v>
      </c>
      <c r="J116" s="331"/>
    </row>
    <row r="117" spans="1:10" ht="18" hidden="1" customHeight="1" x14ac:dyDescent="0.2">
      <c r="B117" s="800" t="s">
        <v>672</v>
      </c>
      <c r="C117" s="763" t="s">
        <v>783</v>
      </c>
      <c r="D117" s="622">
        <v>45375</v>
      </c>
      <c r="E117" s="763">
        <f t="shared" si="6"/>
        <v>45378</v>
      </c>
      <c r="F117" s="331"/>
      <c r="G117" s="763">
        <f t="shared" si="8"/>
        <v>45372</v>
      </c>
      <c r="J117" s="331"/>
    </row>
    <row r="118" spans="1:10" ht="18" hidden="1" customHeight="1" x14ac:dyDescent="0.2">
      <c r="B118" s="747" t="s">
        <v>675</v>
      </c>
      <c r="C118" s="763" t="s">
        <v>784</v>
      </c>
      <c r="D118" s="622">
        <v>45378</v>
      </c>
      <c r="E118" s="763">
        <f t="shared" si="6"/>
        <v>45381</v>
      </c>
      <c r="F118" s="331"/>
      <c r="G118" s="763">
        <f t="shared" si="8"/>
        <v>45379</v>
      </c>
      <c r="J118" s="331"/>
    </row>
    <row r="119" spans="1:10" ht="18" hidden="1" customHeight="1" x14ac:dyDescent="0.2">
      <c r="B119" s="965" t="s">
        <v>669</v>
      </c>
      <c r="C119" s="965" t="s">
        <v>785</v>
      </c>
      <c r="D119" s="965">
        <f t="shared" ref="D119:D120" si="9">D118+7</f>
        <v>45385</v>
      </c>
      <c r="E119" s="763">
        <f t="shared" si="6"/>
        <v>45388</v>
      </c>
      <c r="F119" s="331"/>
      <c r="G119" s="763">
        <f t="shared" si="8"/>
        <v>45386</v>
      </c>
      <c r="J119" s="331"/>
    </row>
    <row r="120" spans="1:10" ht="18" hidden="1" customHeight="1" x14ac:dyDescent="0.2">
      <c r="B120" s="886" t="s">
        <v>344</v>
      </c>
      <c r="C120" s="965" t="s">
        <v>786</v>
      </c>
      <c r="D120" s="805">
        <f t="shared" si="9"/>
        <v>45392</v>
      </c>
      <c r="E120" s="994"/>
      <c r="F120" s="331"/>
      <c r="G120" s="763">
        <f t="shared" si="8"/>
        <v>45393</v>
      </c>
      <c r="J120" s="331"/>
    </row>
    <row r="121" spans="1:10" ht="18" hidden="1" customHeight="1" x14ac:dyDescent="0.2">
      <c r="A121" s="867" t="s">
        <v>787</v>
      </c>
      <c r="B121" s="965" t="s">
        <v>675</v>
      </c>
      <c r="C121" s="965" t="s">
        <v>788</v>
      </c>
      <c r="D121" s="965">
        <v>45402</v>
      </c>
      <c r="E121" s="763">
        <f>D121+3</f>
        <v>45405</v>
      </c>
      <c r="F121" s="331"/>
      <c r="G121" s="763">
        <f t="shared" si="8"/>
        <v>45400</v>
      </c>
      <c r="J121" s="331"/>
    </row>
    <row r="122" spans="1:10" ht="18" hidden="1" customHeight="1" x14ac:dyDescent="0.2">
      <c r="B122" s="965" t="s">
        <v>669</v>
      </c>
      <c r="C122" s="965" t="s">
        <v>789</v>
      </c>
      <c r="D122" s="965">
        <v>45408</v>
      </c>
      <c r="E122" s="763">
        <f>D122+3</f>
        <v>45411</v>
      </c>
      <c r="F122" s="331"/>
      <c r="G122" s="763">
        <f t="shared" si="8"/>
        <v>45407</v>
      </c>
      <c r="J122" s="331"/>
    </row>
    <row r="123" spans="1:10" ht="18" hidden="1" customHeight="1" x14ac:dyDescent="0.2">
      <c r="A123" s="867" t="s">
        <v>790</v>
      </c>
      <c r="B123" s="965" t="s">
        <v>672</v>
      </c>
      <c r="C123" s="965" t="s">
        <v>791</v>
      </c>
      <c r="D123" s="965">
        <v>45418</v>
      </c>
      <c r="E123" s="763">
        <v>45420</v>
      </c>
      <c r="F123" s="331"/>
      <c r="G123" s="763">
        <f t="shared" si="8"/>
        <v>45414</v>
      </c>
      <c r="J123" s="331"/>
    </row>
    <row r="124" spans="1:10" ht="18" hidden="1" customHeight="1" x14ac:dyDescent="0.2">
      <c r="B124" s="965" t="s">
        <v>675</v>
      </c>
      <c r="C124" s="965" t="s">
        <v>792</v>
      </c>
      <c r="D124" s="965">
        <v>45423</v>
      </c>
      <c r="E124" s="763">
        <f>D124+3</f>
        <v>45426</v>
      </c>
      <c r="F124" s="331"/>
      <c r="G124" s="763">
        <f t="shared" si="8"/>
        <v>45421</v>
      </c>
      <c r="J124" s="331"/>
    </row>
    <row r="125" spans="1:10" ht="18" hidden="1" customHeight="1" x14ac:dyDescent="0.2">
      <c r="A125" s="867" t="s">
        <v>669</v>
      </c>
      <c r="B125" s="886" t="s">
        <v>344</v>
      </c>
      <c r="C125" s="965" t="s">
        <v>793</v>
      </c>
      <c r="D125" s="805">
        <v>45429</v>
      </c>
      <c r="E125" s="805">
        <f>D125+3</f>
        <v>45432</v>
      </c>
      <c r="F125" s="331"/>
      <c r="G125" s="763">
        <f t="shared" si="8"/>
        <v>45428</v>
      </c>
      <c r="J125" s="331"/>
    </row>
    <row r="126" spans="1:10" ht="18" hidden="1" customHeight="1" x14ac:dyDescent="0.2">
      <c r="B126" s="965" t="s">
        <v>672</v>
      </c>
      <c r="C126" s="965" t="s">
        <v>794</v>
      </c>
      <c r="D126" s="965">
        <v>45436</v>
      </c>
      <c r="E126" s="886" t="s">
        <v>344</v>
      </c>
      <c r="F126" s="331"/>
      <c r="G126" s="763">
        <f t="shared" si="8"/>
        <v>45435</v>
      </c>
      <c r="J126" s="331"/>
    </row>
    <row r="127" spans="1:10" ht="18" hidden="1" customHeight="1" x14ac:dyDescent="0.2">
      <c r="B127" s="965" t="s">
        <v>675</v>
      </c>
      <c r="C127" s="965" t="s">
        <v>795</v>
      </c>
      <c r="D127" s="965">
        <v>45444</v>
      </c>
      <c r="E127" s="886" t="s">
        <v>344</v>
      </c>
      <c r="F127" s="331"/>
      <c r="G127" s="763">
        <f t="shared" si="8"/>
        <v>45442</v>
      </c>
      <c r="J127" s="331"/>
    </row>
    <row r="128" spans="1:10" ht="18" hidden="1" customHeight="1" x14ac:dyDescent="0.2">
      <c r="B128" s="965" t="s">
        <v>669</v>
      </c>
      <c r="C128" s="965" t="s">
        <v>796</v>
      </c>
      <c r="D128" s="965">
        <v>45450</v>
      </c>
      <c r="E128" s="886" t="s">
        <v>344</v>
      </c>
      <c r="F128" s="331"/>
      <c r="G128" s="763">
        <f t="shared" si="8"/>
        <v>45449</v>
      </c>
      <c r="J128" s="331"/>
    </row>
    <row r="129" spans="2:10" ht="18" hidden="1" customHeight="1" x14ac:dyDescent="0.2">
      <c r="B129" s="965" t="s">
        <v>672</v>
      </c>
      <c r="C129" s="965" t="s">
        <v>797</v>
      </c>
      <c r="D129" s="965">
        <v>45455</v>
      </c>
      <c r="E129" s="886" t="s">
        <v>344</v>
      </c>
      <c r="F129" s="331"/>
      <c r="G129" s="763">
        <f t="shared" si="8"/>
        <v>45456</v>
      </c>
      <c r="J129" s="331"/>
    </row>
    <row r="130" spans="2:10" ht="18" hidden="1" customHeight="1" x14ac:dyDescent="0.2">
      <c r="B130" s="965" t="s">
        <v>675</v>
      </c>
      <c r="C130" s="965" t="s">
        <v>798</v>
      </c>
      <c r="D130" s="965">
        <v>45462</v>
      </c>
      <c r="E130" s="886" t="s">
        <v>344</v>
      </c>
      <c r="F130" s="331"/>
      <c r="G130" s="763">
        <f t="shared" si="8"/>
        <v>45463</v>
      </c>
      <c r="J130" s="331"/>
    </row>
    <row r="131" spans="2:10" ht="18" hidden="1" customHeight="1" x14ac:dyDescent="0.2">
      <c r="B131" s="965" t="s">
        <v>669</v>
      </c>
      <c r="C131" s="965" t="s">
        <v>799</v>
      </c>
      <c r="D131" s="965">
        <v>45471</v>
      </c>
      <c r="E131" s="886" t="s">
        <v>344</v>
      </c>
      <c r="F131" s="331"/>
      <c r="G131" s="763">
        <f t="shared" si="8"/>
        <v>45470</v>
      </c>
      <c r="J131" s="331"/>
    </row>
    <row r="132" spans="2:10" ht="18" hidden="1" customHeight="1" x14ac:dyDescent="0.2">
      <c r="B132" s="965" t="s">
        <v>672</v>
      </c>
      <c r="C132" s="965" t="s">
        <v>800</v>
      </c>
      <c r="D132" s="965">
        <v>45476</v>
      </c>
      <c r="E132" s="886" t="s">
        <v>344</v>
      </c>
      <c r="F132" s="331"/>
      <c r="G132" s="763">
        <f t="shared" si="8"/>
        <v>45477</v>
      </c>
      <c r="J132" s="331"/>
    </row>
    <row r="133" spans="2:10" ht="18" hidden="1" customHeight="1" x14ac:dyDescent="0.2">
      <c r="B133" s="965" t="s">
        <v>675</v>
      </c>
      <c r="C133" s="965" t="s">
        <v>801</v>
      </c>
      <c r="D133" s="965">
        <v>45483</v>
      </c>
      <c r="E133" s="886" t="s">
        <v>344</v>
      </c>
      <c r="F133" s="331"/>
      <c r="G133" s="763">
        <f t="shared" si="8"/>
        <v>45484</v>
      </c>
      <c r="J133" s="331"/>
    </row>
    <row r="134" spans="2:10" ht="18" hidden="1" customHeight="1" x14ac:dyDescent="0.2">
      <c r="B134" s="965" t="s">
        <v>669</v>
      </c>
      <c r="C134" s="965" t="s">
        <v>802</v>
      </c>
      <c r="D134" s="965">
        <v>45490</v>
      </c>
      <c r="E134" s="886" t="s">
        <v>344</v>
      </c>
      <c r="F134" s="331"/>
      <c r="G134" s="763">
        <f t="shared" si="8"/>
        <v>45491</v>
      </c>
      <c r="J134" s="331"/>
    </row>
    <row r="135" spans="2:10" ht="18" hidden="1" customHeight="1" x14ac:dyDescent="0.2">
      <c r="B135" s="965" t="s">
        <v>672</v>
      </c>
      <c r="C135" s="965" t="s">
        <v>803</v>
      </c>
      <c r="D135" s="965">
        <v>45497</v>
      </c>
      <c r="E135" s="886" t="s">
        <v>344</v>
      </c>
      <c r="F135" s="331"/>
      <c r="G135" s="763">
        <f t="shared" si="8"/>
        <v>45498</v>
      </c>
      <c r="J135" s="331"/>
    </row>
    <row r="136" spans="2:10" ht="18" hidden="1" customHeight="1" x14ac:dyDescent="0.2">
      <c r="B136" s="965" t="s">
        <v>675</v>
      </c>
      <c r="C136" s="965" t="s">
        <v>804</v>
      </c>
      <c r="D136" s="965">
        <v>45504</v>
      </c>
      <c r="E136" s="886" t="s">
        <v>344</v>
      </c>
      <c r="F136" s="331"/>
      <c r="G136" s="763">
        <f t="shared" si="8"/>
        <v>45505</v>
      </c>
      <c r="J136" s="331"/>
    </row>
    <row r="137" spans="2:10" ht="18" hidden="1" customHeight="1" x14ac:dyDescent="0.2">
      <c r="B137" s="965" t="s">
        <v>669</v>
      </c>
      <c r="C137" s="965" t="s">
        <v>805</v>
      </c>
      <c r="D137" s="965">
        <v>45514</v>
      </c>
      <c r="E137" s="763">
        <f>D137+3</f>
        <v>45517</v>
      </c>
      <c r="F137" s="331"/>
      <c r="G137" s="763">
        <f t="shared" si="8"/>
        <v>45512</v>
      </c>
      <c r="J137" s="331"/>
    </row>
    <row r="138" spans="2:10" ht="18" hidden="1" customHeight="1" x14ac:dyDescent="0.2">
      <c r="B138" s="965" t="s">
        <v>672</v>
      </c>
      <c r="C138" s="965" t="s">
        <v>806</v>
      </c>
      <c r="D138" s="965">
        <v>45519</v>
      </c>
      <c r="E138" s="886" t="s">
        <v>344</v>
      </c>
      <c r="F138" s="331"/>
      <c r="G138" s="763">
        <f t="shared" si="8"/>
        <v>45519</v>
      </c>
      <c r="J138" s="331"/>
    </row>
    <row r="139" spans="2:10" ht="18" hidden="1" customHeight="1" x14ac:dyDescent="0.2">
      <c r="B139" s="965" t="s">
        <v>675</v>
      </c>
      <c r="C139" s="965" t="s">
        <v>807</v>
      </c>
      <c r="D139" s="965">
        <v>45525</v>
      </c>
      <c r="E139" s="886" t="s">
        <v>344</v>
      </c>
      <c r="F139" s="331"/>
      <c r="G139" s="763">
        <f t="shared" si="8"/>
        <v>45526</v>
      </c>
      <c r="J139" s="331"/>
    </row>
    <row r="140" spans="2:10" ht="18" hidden="1" customHeight="1" x14ac:dyDescent="0.2">
      <c r="B140" s="965" t="s">
        <v>669</v>
      </c>
      <c r="C140" s="965" t="s">
        <v>808</v>
      </c>
      <c r="D140" s="965">
        <v>45534</v>
      </c>
      <c r="E140" s="886" t="s">
        <v>344</v>
      </c>
      <c r="F140" s="331"/>
      <c r="G140" s="763">
        <f t="shared" si="8"/>
        <v>45533</v>
      </c>
      <c r="J140" s="331"/>
    </row>
    <row r="141" spans="2:10" ht="18" hidden="1" customHeight="1" x14ac:dyDescent="0.2">
      <c r="B141" s="965" t="s">
        <v>672</v>
      </c>
      <c r="C141" s="965" t="s">
        <v>809</v>
      </c>
      <c r="D141" s="965">
        <v>45542</v>
      </c>
      <c r="E141" s="886" t="s">
        <v>344</v>
      </c>
      <c r="F141" s="331"/>
      <c r="G141" s="763">
        <f t="shared" si="8"/>
        <v>45540</v>
      </c>
      <c r="J141" s="331"/>
    </row>
    <row r="142" spans="2:10" ht="18" hidden="1" customHeight="1" x14ac:dyDescent="0.2">
      <c r="B142" s="965" t="s">
        <v>669</v>
      </c>
      <c r="C142" s="965" t="s">
        <v>810</v>
      </c>
      <c r="D142" s="965">
        <v>45546</v>
      </c>
      <c r="E142" s="763">
        <f>D142+3</f>
        <v>45549</v>
      </c>
      <c r="F142" s="331"/>
      <c r="G142" s="763">
        <f t="shared" si="8"/>
        <v>45547</v>
      </c>
      <c r="J142" s="331"/>
    </row>
    <row r="143" spans="2:10" ht="18" hidden="1" customHeight="1" x14ac:dyDescent="0.2">
      <c r="B143" s="1042" t="s">
        <v>368</v>
      </c>
      <c r="C143" s="965" t="s">
        <v>811</v>
      </c>
      <c r="D143" s="965">
        <v>45553</v>
      </c>
      <c r="E143" s="805">
        <f>D143+3</f>
        <v>45556</v>
      </c>
      <c r="F143" s="331"/>
      <c r="G143" s="763">
        <f t="shared" si="8"/>
        <v>45554</v>
      </c>
      <c r="J143" s="331"/>
    </row>
    <row r="144" spans="2:10" ht="18" hidden="1" customHeight="1" x14ac:dyDescent="0.2">
      <c r="B144" s="965" t="s">
        <v>730</v>
      </c>
      <c r="C144" s="965" t="s">
        <v>812</v>
      </c>
      <c r="D144" s="965">
        <v>45560</v>
      </c>
      <c r="E144" s="763">
        <f>D144+3</f>
        <v>45563</v>
      </c>
      <c r="F144" s="331"/>
      <c r="G144" s="763">
        <f t="shared" si="8"/>
        <v>45561</v>
      </c>
      <c r="J144" s="331"/>
    </row>
    <row r="145" spans="1:10" ht="18" hidden="1" customHeight="1" x14ac:dyDescent="0.2">
      <c r="A145" s="867" t="s">
        <v>669</v>
      </c>
      <c r="B145" s="965" t="s">
        <v>736</v>
      </c>
      <c r="C145" s="965" t="s">
        <v>813</v>
      </c>
      <c r="D145" s="965">
        <v>45569</v>
      </c>
      <c r="E145" s="763">
        <f>D145+3</f>
        <v>45572</v>
      </c>
      <c r="F145" s="331"/>
      <c r="G145" s="763">
        <f t="shared" si="8"/>
        <v>45568</v>
      </c>
      <c r="J145" s="331"/>
    </row>
    <row r="146" spans="1:10" ht="18" hidden="1" customHeight="1" x14ac:dyDescent="0.2">
      <c r="B146" s="965" t="s">
        <v>672</v>
      </c>
      <c r="C146" s="965" t="s">
        <v>814</v>
      </c>
      <c r="D146" s="965">
        <v>45574</v>
      </c>
      <c r="E146" s="763">
        <f>D146+3</f>
        <v>45577</v>
      </c>
      <c r="F146" s="331"/>
      <c r="G146" s="763">
        <f t="shared" si="8"/>
        <v>45575</v>
      </c>
      <c r="J146" s="331"/>
    </row>
    <row r="147" spans="1:10" ht="18" hidden="1" customHeight="1" x14ac:dyDescent="0.2">
      <c r="B147" s="965" t="s">
        <v>730</v>
      </c>
      <c r="C147" s="965" t="s">
        <v>815</v>
      </c>
      <c r="D147" s="965">
        <v>45581</v>
      </c>
      <c r="E147" s="886" t="s">
        <v>344</v>
      </c>
      <c r="F147" s="331"/>
      <c r="G147" s="763">
        <f t="shared" si="8"/>
        <v>45582</v>
      </c>
      <c r="J147" s="331"/>
    </row>
    <row r="148" spans="1:10" ht="18" hidden="1" customHeight="1" x14ac:dyDescent="0.2">
      <c r="A148" s="867" t="s">
        <v>669</v>
      </c>
      <c r="B148" s="965" t="s">
        <v>736</v>
      </c>
      <c r="C148" s="965" t="s">
        <v>816</v>
      </c>
      <c r="D148" s="965">
        <v>45589</v>
      </c>
      <c r="E148" s="763">
        <f t="shared" ref="E148:E165" si="10">D148+3</f>
        <v>45592</v>
      </c>
      <c r="F148" s="331"/>
      <c r="G148" s="763">
        <f t="shared" si="8"/>
        <v>45589</v>
      </c>
      <c r="J148" s="331"/>
    </row>
    <row r="149" spans="1:10" ht="18" hidden="1" customHeight="1" x14ac:dyDescent="0.2">
      <c r="B149" s="965" t="s">
        <v>672</v>
      </c>
      <c r="C149" s="965" t="s">
        <v>817</v>
      </c>
      <c r="D149" s="965">
        <v>45595</v>
      </c>
      <c r="E149" s="763">
        <f t="shared" si="10"/>
        <v>45598</v>
      </c>
      <c r="F149" s="331"/>
      <c r="G149" s="763">
        <f t="shared" si="8"/>
        <v>45596</v>
      </c>
      <c r="J149" s="331"/>
    </row>
    <row r="150" spans="1:10" ht="18" hidden="1" customHeight="1" x14ac:dyDescent="0.2">
      <c r="B150" s="1042" t="s">
        <v>368</v>
      </c>
      <c r="C150" s="965" t="s">
        <v>818</v>
      </c>
      <c r="D150" s="805">
        <v>45603</v>
      </c>
      <c r="E150" s="805">
        <f t="shared" si="10"/>
        <v>45606</v>
      </c>
      <c r="F150" s="331"/>
      <c r="G150" s="763">
        <f t="shared" si="8"/>
        <v>45603</v>
      </c>
      <c r="J150" s="331"/>
    </row>
    <row r="151" spans="1:10" ht="18" hidden="1" customHeight="1" x14ac:dyDescent="0.2">
      <c r="A151" s="867" t="s">
        <v>819</v>
      </c>
      <c r="B151" s="965" t="s">
        <v>349</v>
      </c>
      <c r="C151" s="965" t="s">
        <v>820</v>
      </c>
      <c r="D151" s="965">
        <v>45614</v>
      </c>
      <c r="E151" s="763">
        <f t="shared" si="10"/>
        <v>45617</v>
      </c>
      <c r="F151" s="331"/>
      <c r="G151" s="763">
        <f t="shared" si="8"/>
        <v>45610</v>
      </c>
      <c r="J151" s="331"/>
    </row>
    <row r="152" spans="1:10" ht="18" hidden="1" customHeight="1" x14ac:dyDescent="0.2">
      <c r="A152" s="867" t="s">
        <v>672</v>
      </c>
      <c r="B152" s="965" t="s">
        <v>349</v>
      </c>
      <c r="C152" s="965" t="s">
        <v>821</v>
      </c>
      <c r="D152" s="965">
        <v>45620</v>
      </c>
      <c r="E152" s="763">
        <f t="shared" si="10"/>
        <v>45623</v>
      </c>
      <c r="F152" s="331"/>
      <c r="G152" s="763">
        <f t="shared" si="8"/>
        <v>45617</v>
      </c>
      <c r="J152" s="331"/>
    </row>
    <row r="153" spans="1:10" ht="18" hidden="1" customHeight="1" x14ac:dyDescent="0.2">
      <c r="B153" s="965" t="s">
        <v>349</v>
      </c>
      <c r="C153" s="965" t="s">
        <v>822</v>
      </c>
      <c r="D153" s="965">
        <v>45627</v>
      </c>
      <c r="E153" s="763">
        <f t="shared" si="10"/>
        <v>45630</v>
      </c>
      <c r="F153" s="331"/>
      <c r="G153" s="763">
        <f t="shared" si="8"/>
        <v>45624</v>
      </c>
      <c r="J153" s="331"/>
    </row>
    <row r="154" spans="1:10" ht="18" hidden="1" customHeight="1" x14ac:dyDescent="0.2">
      <c r="B154" s="965" t="s">
        <v>349</v>
      </c>
      <c r="C154" s="965" t="s">
        <v>823</v>
      </c>
      <c r="D154" s="965">
        <v>45633</v>
      </c>
      <c r="E154" s="763">
        <f t="shared" si="10"/>
        <v>45636</v>
      </c>
      <c r="F154" s="331"/>
      <c r="G154" s="763">
        <f t="shared" si="8"/>
        <v>45631</v>
      </c>
      <c r="J154" s="331"/>
    </row>
    <row r="155" spans="1:10" ht="18" hidden="1" customHeight="1" x14ac:dyDescent="0.2">
      <c r="A155" s="867" t="s">
        <v>349</v>
      </c>
      <c r="B155" s="965" t="s">
        <v>349</v>
      </c>
      <c r="C155" s="965" t="s">
        <v>824</v>
      </c>
      <c r="D155" s="965">
        <v>45637</v>
      </c>
      <c r="E155" s="763">
        <f t="shared" si="10"/>
        <v>45640</v>
      </c>
      <c r="F155" s="331"/>
      <c r="G155" s="763">
        <f t="shared" si="8"/>
        <v>45638</v>
      </c>
      <c r="J155" s="331"/>
    </row>
    <row r="156" spans="1:10" ht="18" hidden="1" customHeight="1" x14ac:dyDescent="0.2">
      <c r="A156" s="867" t="s">
        <v>349</v>
      </c>
      <c r="B156" s="965" t="s">
        <v>349</v>
      </c>
      <c r="C156" s="965" t="s">
        <v>825</v>
      </c>
      <c r="D156" s="965">
        <v>45644</v>
      </c>
      <c r="E156" s="763">
        <f t="shared" si="10"/>
        <v>45647</v>
      </c>
      <c r="F156" s="331"/>
      <c r="G156" s="763">
        <f t="shared" si="8"/>
        <v>45645</v>
      </c>
      <c r="J156" s="331"/>
    </row>
    <row r="157" spans="1:10" ht="18" hidden="1" customHeight="1" x14ac:dyDescent="0.2">
      <c r="B157" s="965" t="s">
        <v>349</v>
      </c>
      <c r="C157" s="965" t="s">
        <v>826</v>
      </c>
      <c r="D157" s="965">
        <v>45650</v>
      </c>
      <c r="E157" s="763">
        <f t="shared" si="10"/>
        <v>45653</v>
      </c>
      <c r="F157" s="331"/>
      <c r="G157" s="763">
        <f t="shared" si="8"/>
        <v>45652</v>
      </c>
      <c r="J157" s="331"/>
    </row>
    <row r="158" spans="1:10" ht="18" hidden="1" customHeight="1" x14ac:dyDescent="0.2">
      <c r="B158" s="965" t="s">
        <v>349</v>
      </c>
      <c r="C158" s="965" t="s">
        <v>827</v>
      </c>
      <c r="D158" s="965">
        <v>45657</v>
      </c>
      <c r="E158" s="763">
        <f t="shared" si="10"/>
        <v>45660</v>
      </c>
      <c r="F158" s="331"/>
      <c r="G158" s="763">
        <f t="shared" si="8"/>
        <v>45659</v>
      </c>
      <c r="J158" s="331"/>
    </row>
    <row r="159" spans="1:10" ht="18" hidden="1" customHeight="1" x14ac:dyDescent="0.2">
      <c r="B159" s="965" t="s">
        <v>349</v>
      </c>
      <c r="C159" s="965" t="s">
        <v>828</v>
      </c>
      <c r="D159" s="965">
        <v>45664</v>
      </c>
      <c r="E159" s="763">
        <f t="shared" si="10"/>
        <v>45667</v>
      </c>
      <c r="F159" s="331"/>
      <c r="G159" s="763">
        <f t="shared" si="8"/>
        <v>45666</v>
      </c>
      <c r="J159" s="331"/>
    </row>
    <row r="160" spans="1:10" ht="18" hidden="1" customHeight="1" x14ac:dyDescent="0.2">
      <c r="B160" s="965" t="s">
        <v>349</v>
      </c>
      <c r="C160" s="965" t="s">
        <v>829</v>
      </c>
      <c r="D160" s="965">
        <v>45671</v>
      </c>
      <c r="E160" s="763">
        <f t="shared" si="10"/>
        <v>45674</v>
      </c>
      <c r="F160" s="331"/>
      <c r="G160" s="763">
        <f t="shared" si="8"/>
        <v>45673</v>
      </c>
      <c r="J160" s="331"/>
    </row>
    <row r="161" spans="2:10" ht="18" hidden="1" customHeight="1" x14ac:dyDescent="0.2">
      <c r="B161" s="965" t="s">
        <v>349</v>
      </c>
      <c r="C161" s="965" t="s">
        <v>830</v>
      </c>
      <c r="D161" s="965">
        <v>45313</v>
      </c>
      <c r="E161" s="763">
        <f t="shared" si="10"/>
        <v>45316</v>
      </c>
      <c r="F161" s="331"/>
      <c r="G161" s="763">
        <f t="shared" si="8"/>
        <v>45680</v>
      </c>
      <c r="J161" s="331"/>
    </row>
    <row r="162" spans="2:10" ht="18" hidden="1" customHeight="1" x14ac:dyDescent="0.2">
      <c r="B162" s="965" t="s">
        <v>349</v>
      </c>
      <c r="C162" s="965" t="s">
        <v>831</v>
      </c>
      <c r="D162" s="965">
        <v>45320</v>
      </c>
      <c r="E162" s="763">
        <f t="shared" si="10"/>
        <v>45323</v>
      </c>
      <c r="F162" s="331"/>
      <c r="G162" s="763">
        <f t="shared" si="8"/>
        <v>45687</v>
      </c>
      <c r="J162" s="331"/>
    </row>
    <row r="163" spans="2:10" ht="18" hidden="1" customHeight="1" x14ac:dyDescent="0.2">
      <c r="B163" s="965" t="s">
        <v>349</v>
      </c>
      <c r="C163" s="965" t="s">
        <v>832</v>
      </c>
      <c r="D163" s="965">
        <v>45327</v>
      </c>
      <c r="E163" s="763">
        <f t="shared" si="10"/>
        <v>45330</v>
      </c>
      <c r="F163" s="331"/>
      <c r="G163" s="763">
        <f t="shared" si="8"/>
        <v>45694</v>
      </c>
      <c r="J163" s="331"/>
    </row>
    <row r="164" spans="2:10" ht="18" hidden="1" customHeight="1" x14ac:dyDescent="0.2">
      <c r="B164" s="965" t="s">
        <v>4407</v>
      </c>
      <c r="C164" s="965" t="s">
        <v>833</v>
      </c>
      <c r="D164" s="965">
        <v>45700</v>
      </c>
      <c r="E164" s="763">
        <f t="shared" si="10"/>
        <v>45703</v>
      </c>
      <c r="F164" s="331"/>
      <c r="G164" s="763">
        <f t="shared" ref="G164:G175" si="11">G163+7</f>
        <v>45701</v>
      </c>
      <c r="J164" s="331"/>
    </row>
    <row r="165" spans="2:10" ht="18" hidden="1" customHeight="1" x14ac:dyDescent="0.2">
      <c r="B165" s="965" t="s">
        <v>4436</v>
      </c>
      <c r="C165" s="965" t="s">
        <v>834</v>
      </c>
      <c r="D165" s="965">
        <v>45706</v>
      </c>
      <c r="E165" s="763">
        <f t="shared" si="10"/>
        <v>45709</v>
      </c>
      <c r="F165" s="331"/>
      <c r="G165" s="763">
        <f t="shared" si="11"/>
        <v>45708</v>
      </c>
      <c r="J165" s="331"/>
    </row>
    <row r="166" spans="2:10" ht="18" hidden="1" customHeight="1" x14ac:dyDescent="0.2">
      <c r="B166" s="965" t="s">
        <v>4436</v>
      </c>
      <c r="C166" s="965" t="s">
        <v>835</v>
      </c>
      <c r="D166" s="965">
        <v>45715</v>
      </c>
      <c r="E166" s="763">
        <f t="shared" ref="E166:E168" si="12">D166+3</f>
        <v>45718</v>
      </c>
      <c r="F166" s="331"/>
      <c r="G166" s="763">
        <v>45714</v>
      </c>
      <c r="J166" s="331"/>
    </row>
    <row r="167" spans="2:10" ht="18" hidden="1" customHeight="1" x14ac:dyDescent="0.2">
      <c r="B167" s="965" t="s">
        <v>669</v>
      </c>
      <c r="C167" s="965" t="s">
        <v>4311</v>
      </c>
      <c r="D167" s="965">
        <v>45720</v>
      </c>
      <c r="E167" s="763">
        <f t="shared" si="12"/>
        <v>45723</v>
      </c>
      <c r="F167" s="331"/>
      <c r="G167" s="763">
        <f t="shared" si="11"/>
        <v>45721</v>
      </c>
      <c r="J167" s="331"/>
    </row>
    <row r="168" spans="2:10" ht="18" hidden="1" customHeight="1" x14ac:dyDescent="0.2">
      <c r="B168" s="965" t="s">
        <v>675</v>
      </c>
      <c r="C168" s="965" t="s">
        <v>4312</v>
      </c>
      <c r="D168" s="965">
        <v>45727</v>
      </c>
      <c r="E168" s="763">
        <f t="shared" si="12"/>
        <v>45730</v>
      </c>
      <c r="F168" s="331"/>
      <c r="G168" s="763">
        <f t="shared" si="11"/>
        <v>45728</v>
      </c>
      <c r="J168" s="331"/>
    </row>
    <row r="169" spans="2:10" ht="18" hidden="1" customHeight="1" x14ac:dyDescent="0.2">
      <c r="B169" s="965" t="s">
        <v>4436</v>
      </c>
      <c r="C169" s="965" t="s">
        <v>4313</v>
      </c>
      <c r="D169" s="965">
        <v>45734</v>
      </c>
      <c r="E169" s="763">
        <f t="shared" ref="E169:E171" si="13">D169+3</f>
        <v>45737</v>
      </c>
      <c r="F169" s="331"/>
      <c r="G169" s="763">
        <f t="shared" si="11"/>
        <v>45735</v>
      </c>
      <c r="J169" s="331"/>
    </row>
    <row r="170" spans="2:10" ht="18" hidden="1" customHeight="1" x14ac:dyDescent="0.2">
      <c r="B170" s="965" t="s">
        <v>669</v>
      </c>
      <c r="C170" s="965" t="s">
        <v>4314</v>
      </c>
      <c r="D170" s="965">
        <v>45741</v>
      </c>
      <c r="E170" s="763">
        <f t="shared" si="13"/>
        <v>45744</v>
      </c>
      <c r="F170" s="331"/>
      <c r="G170" s="763">
        <f t="shared" si="11"/>
        <v>45742</v>
      </c>
      <c r="J170" s="331"/>
    </row>
    <row r="171" spans="2:10" ht="18" hidden="1" customHeight="1" x14ac:dyDescent="0.2">
      <c r="B171" s="965" t="s">
        <v>675</v>
      </c>
      <c r="C171" s="965" t="s">
        <v>4441</v>
      </c>
      <c r="D171" s="965">
        <v>45748</v>
      </c>
      <c r="E171" s="763">
        <f t="shared" si="13"/>
        <v>45751</v>
      </c>
      <c r="F171" s="331"/>
      <c r="G171" s="763">
        <f t="shared" si="11"/>
        <v>45749</v>
      </c>
      <c r="J171" s="331"/>
    </row>
    <row r="172" spans="2:10" ht="18" hidden="1" customHeight="1" x14ac:dyDescent="0.2">
      <c r="B172" s="965" t="s">
        <v>4436</v>
      </c>
      <c r="C172" s="965" t="s">
        <v>4440</v>
      </c>
      <c r="D172" s="965">
        <v>45755</v>
      </c>
      <c r="E172" s="763">
        <f t="shared" ref="E172:E174" si="14">D172+3</f>
        <v>45758</v>
      </c>
      <c r="F172" s="331"/>
      <c r="G172" s="763">
        <f t="shared" si="11"/>
        <v>45756</v>
      </c>
      <c r="J172" s="331"/>
    </row>
    <row r="173" spans="2:10" ht="18" hidden="1" customHeight="1" x14ac:dyDescent="0.2">
      <c r="B173" s="965" t="s">
        <v>669</v>
      </c>
      <c r="C173" s="965" t="s">
        <v>4439</v>
      </c>
      <c r="D173" s="965">
        <v>45762</v>
      </c>
      <c r="E173" s="763">
        <f t="shared" si="14"/>
        <v>45765</v>
      </c>
      <c r="F173" s="331"/>
      <c r="G173" s="763">
        <f t="shared" si="11"/>
        <v>45763</v>
      </c>
      <c r="J173" s="331"/>
    </row>
    <row r="174" spans="2:10" ht="18" hidden="1" customHeight="1" x14ac:dyDescent="0.2">
      <c r="B174" s="965" t="s">
        <v>675</v>
      </c>
      <c r="C174" s="965" t="s">
        <v>4438</v>
      </c>
      <c r="D174" s="965">
        <v>45769</v>
      </c>
      <c r="E174" s="763">
        <f t="shared" si="14"/>
        <v>45772</v>
      </c>
      <c r="F174" s="331"/>
      <c r="G174" s="763">
        <f t="shared" si="11"/>
        <v>45770</v>
      </c>
      <c r="J174" s="331"/>
    </row>
    <row r="175" spans="2:10" ht="18" hidden="1" customHeight="1" x14ac:dyDescent="0.2">
      <c r="B175" s="965" t="s">
        <v>4436</v>
      </c>
      <c r="C175" s="965" t="s">
        <v>4437</v>
      </c>
      <c r="D175" s="965">
        <v>45776</v>
      </c>
      <c r="E175" s="763">
        <f t="shared" ref="E175" si="15">D175+3</f>
        <v>45779</v>
      </c>
      <c r="F175" s="331"/>
      <c r="G175" s="763">
        <f t="shared" si="11"/>
        <v>45777</v>
      </c>
      <c r="J175" s="331"/>
    </row>
    <row r="176" spans="2:10" ht="18" customHeight="1" x14ac:dyDescent="0.2">
      <c r="B176" s="192"/>
      <c r="C176" s="331"/>
      <c r="D176" s="331"/>
      <c r="E176" s="194"/>
      <c r="F176" s="195"/>
      <c r="G176" s="195"/>
      <c r="H176" s="331"/>
    </row>
    <row r="177" spans="1:8" ht="18" customHeight="1" thickBot="1" x14ac:dyDescent="0.25">
      <c r="B177" s="416"/>
      <c r="C177" s="331"/>
      <c r="D177" s="198"/>
      <c r="E177" s="199"/>
      <c r="F177" s="416"/>
      <c r="G177" s="331"/>
      <c r="H177" s="198"/>
    </row>
    <row r="178" spans="1:8" s="147" customFormat="1" ht="18.75" customHeight="1" x14ac:dyDescent="0.2">
      <c r="A178" s="869"/>
      <c r="B178" s="776"/>
      <c r="C178" s="777"/>
      <c r="D178" s="778"/>
      <c r="E178" s="779"/>
      <c r="F178" s="780"/>
      <c r="G178" s="781"/>
      <c r="H178" s="782"/>
    </row>
    <row r="179" spans="1:8" s="147" customFormat="1" ht="18.75" customHeight="1" x14ac:dyDescent="0.2">
      <c r="A179" s="869"/>
      <c r="B179" s="783" t="s">
        <v>447</v>
      </c>
      <c r="C179" s="145"/>
      <c r="D179" s="147" t="s">
        <v>448</v>
      </c>
      <c r="G179" s="147" t="s">
        <v>449</v>
      </c>
      <c r="H179" s="784"/>
    </row>
    <row r="180" spans="1:8" s="147" customFormat="1" ht="18.75" customHeight="1" x14ac:dyDescent="0.2">
      <c r="A180" s="869"/>
      <c r="B180" s="785" t="s">
        <v>450</v>
      </c>
      <c r="C180" s="786" t="s">
        <v>451</v>
      </c>
      <c r="D180" s="133" t="s">
        <v>452</v>
      </c>
      <c r="F180" s="786" t="s">
        <v>453</v>
      </c>
      <c r="G180" s="145" t="s">
        <v>454</v>
      </c>
      <c r="H180" s="1109" t="s">
        <v>455</v>
      </c>
    </row>
    <row r="181" spans="1:8" s="147" customFormat="1" ht="18.75" customHeight="1" x14ac:dyDescent="0.2">
      <c r="B181" s="785" t="s">
        <v>456</v>
      </c>
      <c r="C181" s="786" t="s">
        <v>457</v>
      </c>
      <c r="D181" s="133" t="s">
        <v>458</v>
      </c>
      <c r="E181" s="148" t="s">
        <v>459</v>
      </c>
      <c r="F181" s="790" t="s">
        <v>460</v>
      </c>
      <c r="G181" s="145" t="s">
        <v>461</v>
      </c>
      <c r="H181" s="787" t="s">
        <v>462</v>
      </c>
    </row>
    <row r="182" spans="1:8" s="147" customFormat="1" ht="18.75" customHeight="1" x14ac:dyDescent="0.2">
      <c r="B182" s="785" t="s">
        <v>463</v>
      </c>
      <c r="C182" s="786" t="s">
        <v>464</v>
      </c>
      <c r="D182" s="133" t="s">
        <v>465</v>
      </c>
      <c r="E182" s="148" t="s">
        <v>466</v>
      </c>
      <c r="F182" s="790" t="s">
        <v>467</v>
      </c>
      <c r="G182" s="145" t="s">
        <v>468</v>
      </c>
      <c r="H182" s="787" t="s">
        <v>469</v>
      </c>
    </row>
    <row r="183" spans="1:8" s="147" customFormat="1" ht="18.75" customHeight="1" x14ac:dyDescent="0.2">
      <c r="B183" s="785" t="s">
        <v>470</v>
      </c>
      <c r="C183" s="786" t="s">
        <v>471</v>
      </c>
      <c r="D183" s="133" t="s">
        <v>472</v>
      </c>
      <c r="E183" s="148" t="s">
        <v>473</v>
      </c>
      <c r="F183" s="790" t="s">
        <v>474</v>
      </c>
      <c r="G183" s="145" t="s">
        <v>475</v>
      </c>
      <c r="H183" s="787" t="s">
        <v>476</v>
      </c>
    </row>
    <row r="184" spans="1:8" s="147" customFormat="1" ht="18.75" customHeight="1" x14ac:dyDescent="0.2">
      <c r="B184" s="785" t="s">
        <v>477</v>
      </c>
      <c r="C184" s="786" t="s">
        <v>478</v>
      </c>
      <c r="D184" s="133" t="s">
        <v>479</v>
      </c>
      <c r="E184" s="148" t="s">
        <v>480</v>
      </c>
      <c r="F184" s="790" t="s">
        <v>481</v>
      </c>
      <c r="G184" s="145" t="s">
        <v>482</v>
      </c>
      <c r="H184" s="787" t="s">
        <v>483</v>
      </c>
    </row>
    <row r="185" spans="1:8" s="147" customFormat="1" ht="18.75" customHeight="1" x14ac:dyDescent="0.2">
      <c r="B185" s="785" t="s">
        <v>484</v>
      </c>
      <c r="C185" s="786" t="s">
        <v>485</v>
      </c>
      <c r="D185" s="133" t="s">
        <v>486</v>
      </c>
      <c r="E185" s="148" t="s">
        <v>487</v>
      </c>
      <c r="F185" s="790" t="s">
        <v>488</v>
      </c>
      <c r="G185" s="145" t="s">
        <v>489</v>
      </c>
      <c r="H185" s="787" t="s">
        <v>490</v>
      </c>
    </row>
    <row r="186" spans="1:8" s="147" customFormat="1" ht="18.75" customHeight="1" x14ac:dyDescent="0.2">
      <c r="B186" s="785" t="s">
        <v>491</v>
      </c>
      <c r="C186" s="786" t="s">
        <v>492</v>
      </c>
      <c r="D186" s="133" t="s">
        <v>493</v>
      </c>
      <c r="E186" s="148" t="s">
        <v>494</v>
      </c>
      <c r="F186" s="744" t="s">
        <v>495</v>
      </c>
      <c r="G186" s="145" t="s">
        <v>496</v>
      </c>
      <c r="H186" s="792" t="s">
        <v>497</v>
      </c>
    </row>
    <row r="187" spans="1:8" s="147" customFormat="1" ht="18.75" customHeight="1" x14ac:dyDescent="0.2">
      <c r="B187" s="785" t="s">
        <v>498</v>
      </c>
      <c r="C187" s="786" t="s">
        <v>499</v>
      </c>
      <c r="D187" s="133"/>
      <c r="E187" s="145"/>
      <c r="F187" s="145"/>
      <c r="H187" s="793"/>
    </row>
    <row r="188" spans="1:8" ht="18" customHeight="1" thickBot="1" x14ac:dyDescent="0.25">
      <c r="B188" s="794"/>
      <c r="C188" s="795"/>
      <c r="D188" s="795"/>
      <c r="E188" s="796"/>
      <c r="F188" s="796"/>
      <c r="G188" s="796"/>
      <c r="H188" s="797"/>
    </row>
  </sheetData>
  <mergeCells count="4">
    <mergeCell ref="B4:F4"/>
    <mergeCell ref="B2:F2"/>
    <mergeCell ref="D6:D7"/>
    <mergeCell ref="D92:D93"/>
  </mergeCells>
  <hyperlinks>
    <hyperlink ref="H2" location="HOME!Print_Area" display="HOME" xr:uid="{19842D1F-1BFC-4DB4-90A8-1F1EB5E20B9B}"/>
    <hyperlink ref="H180" r:id="rId1" xr:uid="{88AF093E-20B6-4FBC-8DDD-2139B2042F55}"/>
    <hyperlink ref="C180" r:id="rId2" xr:uid="{E1194BCD-5BF1-475D-97E2-8F98922F601E}"/>
    <hyperlink ref="H185" r:id="rId3" xr:uid="{5CF493C6-D2CE-4BE5-8F46-4EAD7090CB14}"/>
    <hyperlink ref="H184" r:id="rId4" xr:uid="{A4B98DA2-D50A-4742-939C-90ABFB583A1D}"/>
    <hyperlink ref="C184" r:id="rId5" xr:uid="{6EB77B03-9093-48A0-B0A4-95DF51A0F1C4}"/>
    <hyperlink ref="C185" r:id="rId6" xr:uid="{199E54C4-96B2-4B29-B1BA-51B7AB7D26D5}"/>
    <hyperlink ref="C182" r:id="rId7" xr:uid="{D897FD3B-86C7-4C90-AEB3-664E2EF53EFC}"/>
    <hyperlink ref="C181" r:id="rId8" xr:uid="{F15F201F-43C6-4BC5-A9AC-EDE5D1A9CF1D}"/>
    <hyperlink ref="C187" r:id="rId9" xr:uid="{9DBE3A14-6C41-4369-A8A2-BB7D60904C5A}"/>
    <hyperlink ref="H183" r:id="rId10" xr:uid="{D01BB1A9-EAF9-40FA-8ABF-E7FD081A9ADF}"/>
    <hyperlink ref="H186" r:id="rId11" xr:uid="{632744D0-9551-4F06-88AC-DF1EB14D9587}"/>
    <hyperlink ref="C183" r:id="rId12" xr:uid="{79265BFC-9BFD-4D98-817A-A263234E2B20}"/>
    <hyperlink ref="F180" r:id="rId13" xr:uid="{C2D4699D-EAB4-4CCE-BA22-4A42AFA99DFC}"/>
    <hyperlink ref="F185" r:id="rId14" xr:uid="{3BA68A4E-A73D-4594-B53F-31D2109706FE}"/>
    <hyperlink ref="F181" r:id="rId15" xr:uid="{A56759E3-F052-4825-B7EC-E1BB41CCFC3A}"/>
    <hyperlink ref="F182" r:id="rId16" xr:uid="{1DC05D6A-6559-4714-8471-909164E7D6AC}"/>
    <hyperlink ref="F183" r:id="rId17" xr:uid="{C1474C64-0E10-4B9E-BAA6-7287966A3213}"/>
    <hyperlink ref="F184" r:id="rId18" xr:uid="{31337E85-6F58-4AD0-8296-53E7D1062E6F}"/>
    <hyperlink ref="H181" r:id="rId19" xr:uid="{9852B27D-D25E-4EC5-8B43-FA324A1F00C0}"/>
    <hyperlink ref="H182" r:id="rId20" xr:uid="{3F0F131E-96D4-48FF-BC06-378651264DFA}"/>
    <hyperlink ref="F186" r:id="rId21" xr:uid="{2BDC69F7-707B-4DF1-BBED-2E03C5E8509D}"/>
  </hyperlinks>
  <pageMargins left="0.35433070866141736" right="0.70866141732283472" top="0.74803149606299213" bottom="0.74803149606299213" header="0.31496062992125984" footer="0.31496062992125984"/>
  <pageSetup paperSize="9" scale="43" orientation="landscape" r:id="rId22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4077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2422</v>
      </c>
      <c r="C5" s="1193" t="s">
        <v>1416</v>
      </c>
      <c r="D5" s="332" t="s">
        <v>4078</v>
      </c>
    </row>
    <row r="6" spans="1:4" x14ac:dyDescent="0.2">
      <c r="A6" s="152" t="s">
        <v>310</v>
      </c>
      <c r="B6" s="152" t="s">
        <v>311</v>
      </c>
      <c r="C6" s="1193"/>
      <c r="D6" s="332" t="s">
        <v>159</v>
      </c>
    </row>
    <row r="7" spans="1:4" x14ac:dyDescent="0.2">
      <c r="A7" s="153" t="s">
        <v>4079</v>
      </c>
      <c r="B7" s="320" t="s">
        <v>4080</v>
      </c>
      <c r="C7" s="320">
        <v>43226</v>
      </c>
      <c r="D7" s="320">
        <f>C7+3</f>
        <v>43229</v>
      </c>
    </row>
    <row r="8" spans="1:4" x14ac:dyDescent="0.2">
      <c r="A8" s="153" t="s">
        <v>4079</v>
      </c>
      <c r="B8" s="320" t="s">
        <v>4081</v>
      </c>
      <c r="C8" s="320">
        <f>C7+7</f>
        <v>43233</v>
      </c>
      <c r="D8" s="320">
        <f>C8+3</f>
        <v>43236</v>
      </c>
    </row>
    <row r="9" spans="1:4" x14ac:dyDescent="0.2">
      <c r="A9" s="153" t="s">
        <v>4079</v>
      </c>
      <c r="B9" s="320" t="s">
        <v>4082</v>
      </c>
      <c r="C9" s="320">
        <f>C8+7</f>
        <v>43240</v>
      </c>
      <c r="D9" s="320">
        <f>C9+3</f>
        <v>43243</v>
      </c>
    </row>
    <row r="10" spans="1:4" x14ac:dyDescent="0.2">
      <c r="A10" s="153" t="s">
        <v>4079</v>
      </c>
      <c r="B10" s="320" t="s">
        <v>4083</v>
      </c>
      <c r="C10" s="320">
        <f>C9+7</f>
        <v>43247</v>
      </c>
      <c r="D10" s="320">
        <f>C10+3</f>
        <v>43250</v>
      </c>
    </row>
    <row r="11" spans="1:4" x14ac:dyDescent="0.2">
      <c r="A11" s="153" t="s">
        <v>4079</v>
      </c>
      <c r="B11" s="320" t="s">
        <v>4084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4085</v>
      </c>
      <c r="B16" s="300"/>
      <c r="C16" s="301"/>
      <c r="D16" s="301"/>
    </row>
    <row r="17" spans="1:1" x14ac:dyDescent="0.2">
      <c r="A17" s="145" t="s">
        <v>4086</v>
      </c>
    </row>
    <row r="18" spans="1:1" x14ac:dyDescent="0.2">
      <c r="A18" s="157" t="s">
        <v>1304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3766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29" t="s">
        <v>4087</v>
      </c>
      <c r="B3" s="1129"/>
      <c r="C3" s="1129"/>
      <c r="D3" s="1129"/>
      <c r="E3" s="1129"/>
      <c r="F3" s="1129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2422</v>
      </c>
      <c r="D5" s="1203" t="s">
        <v>1416</v>
      </c>
      <c r="E5" s="398" t="s">
        <v>293</v>
      </c>
      <c r="F5" s="398" t="s">
        <v>162</v>
      </c>
      <c r="G5" s="398" t="s">
        <v>194</v>
      </c>
      <c r="I5" s="3"/>
      <c r="J5" s="124"/>
      <c r="K5" s="124"/>
      <c r="L5" s="124"/>
    </row>
    <row r="6" spans="1:12" ht="19.5" x14ac:dyDescent="0.2">
      <c r="A6" s="5"/>
      <c r="B6" s="4" t="s">
        <v>310</v>
      </c>
      <c r="C6" s="4" t="s">
        <v>311</v>
      </c>
      <c r="D6" s="1203"/>
      <c r="E6" s="398" t="s">
        <v>249</v>
      </c>
      <c r="F6" s="398" t="s">
        <v>154</v>
      </c>
      <c r="G6" s="398" t="s">
        <v>197</v>
      </c>
      <c r="I6" s="3"/>
      <c r="J6" s="3"/>
      <c r="K6" s="3"/>
      <c r="L6" s="3"/>
    </row>
    <row r="7" spans="1:12" x14ac:dyDescent="0.2">
      <c r="B7" s="127" t="s">
        <v>4088</v>
      </c>
      <c r="C7" s="126" t="s">
        <v>4089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2751</v>
      </c>
      <c r="C8" s="126" t="s">
        <v>4090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4091</v>
      </c>
      <c r="C9" s="126" t="s">
        <v>4092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2906</v>
      </c>
      <c r="C10" s="126" t="s">
        <v>4093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4094</v>
      </c>
      <c r="C11" s="129" t="s">
        <v>4095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4096</v>
      </c>
      <c r="C12" s="129" t="s">
        <v>4097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4098</v>
      </c>
      <c r="B13" s="128" t="s">
        <v>2753</v>
      </c>
      <c r="C13" s="129" t="s">
        <v>4099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4100</v>
      </c>
      <c r="I13" s="130"/>
    </row>
    <row r="14" spans="1:12" s="3" customFormat="1" ht="15.75" customHeight="1" x14ac:dyDescent="0.2">
      <c r="A14" s="5"/>
      <c r="B14" s="10" t="s">
        <v>1304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447</v>
      </c>
      <c r="C16" s="11"/>
      <c r="D16" s="11"/>
      <c r="E16" s="15"/>
      <c r="F16" s="2" t="s">
        <v>1324</v>
      </c>
      <c r="G16" s="2"/>
      <c r="H16" s="11"/>
      <c r="I16" s="11"/>
      <c r="J16" s="2" t="s">
        <v>449</v>
      </c>
      <c r="K16" s="2"/>
      <c r="L16" s="2"/>
    </row>
    <row r="17" spans="2:18" s="12" customFormat="1" ht="15.75" customHeight="1" x14ac:dyDescent="0.2">
      <c r="B17" s="17" t="s">
        <v>450</v>
      </c>
      <c r="C17" s="11"/>
      <c r="D17" s="13" t="s">
        <v>4101</v>
      </c>
      <c r="E17" s="15"/>
      <c r="F17" s="11" t="s">
        <v>452</v>
      </c>
      <c r="G17" s="11"/>
      <c r="H17" s="13" t="s">
        <v>4102</v>
      </c>
      <c r="I17" s="11"/>
      <c r="J17" s="11" t="s">
        <v>454</v>
      </c>
      <c r="K17" s="11"/>
      <c r="L17" s="13" t="s">
        <v>4103</v>
      </c>
      <c r="M17" s="11"/>
      <c r="R17" s="11"/>
    </row>
    <row r="18" spans="2:18" s="12" customFormat="1" ht="15.75" customHeight="1" x14ac:dyDescent="0.2">
      <c r="B18" s="11" t="s">
        <v>3746</v>
      </c>
      <c r="C18" s="16" t="s">
        <v>3747</v>
      </c>
      <c r="D18" s="13" t="s">
        <v>3748</v>
      </c>
      <c r="E18" s="11"/>
      <c r="F18" s="11" t="s">
        <v>4104</v>
      </c>
      <c r="G18" s="16" t="s">
        <v>3800</v>
      </c>
      <c r="H18" s="13" t="s">
        <v>4105</v>
      </c>
      <c r="I18" s="11"/>
      <c r="J18" s="11" t="s">
        <v>461</v>
      </c>
      <c r="K18" s="16" t="s">
        <v>1325</v>
      </c>
      <c r="L18" s="13" t="s">
        <v>462</v>
      </c>
      <c r="M18" s="11"/>
      <c r="R18" s="11"/>
    </row>
    <row r="19" spans="2:18" s="14" customFormat="1" ht="15.75" customHeight="1" x14ac:dyDescent="0.2">
      <c r="B19" s="11" t="s">
        <v>3749</v>
      </c>
      <c r="C19" s="16" t="s">
        <v>3750</v>
      </c>
      <c r="D19" s="13" t="s">
        <v>3751</v>
      </c>
      <c r="E19" s="11"/>
      <c r="F19" s="11"/>
      <c r="G19" s="16" t="s">
        <v>4106</v>
      </c>
      <c r="H19" s="13"/>
      <c r="I19" s="11"/>
      <c r="J19" s="11" t="s">
        <v>468</v>
      </c>
      <c r="K19" s="16" t="s">
        <v>1326</v>
      </c>
      <c r="L19" s="13" t="s">
        <v>469</v>
      </c>
      <c r="M19" s="11"/>
      <c r="N19" s="12"/>
      <c r="R19" s="11"/>
    </row>
    <row r="20" spans="2:18" s="14" customFormat="1" ht="15.75" customHeight="1" x14ac:dyDescent="0.2">
      <c r="B20" s="11" t="s">
        <v>1327</v>
      </c>
      <c r="C20" s="16" t="s">
        <v>3752</v>
      </c>
      <c r="D20" s="13" t="s">
        <v>1328</v>
      </c>
      <c r="E20" s="11"/>
      <c r="F20" s="11" t="s">
        <v>458</v>
      </c>
      <c r="G20" s="16" t="s">
        <v>3801</v>
      </c>
      <c r="H20" s="13" t="s">
        <v>460</v>
      </c>
      <c r="I20" s="11"/>
      <c r="J20" s="11" t="s">
        <v>1329</v>
      </c>
      <c r="K20" s="16" t="s">
        <v>1330</v>
      </c>
      <c r="L20" s="13" t="s">
        <v>1331</v>
      </c>
      <c r="M20" s="11"/>
      <c r="N20" s="12"/>
      <c r="R20" s="11"/>
    </row>
    <row r="21" spans="2:18" s="14" customFormat="1" ht="15.75" customHeight="1" x14ac:dyDescent="0.2">
      <c r="B21" s="11" t="s">
        <v>3753</v>
      </c>
      <c r="C21" s="16" t="s">
        <v>3754</v>
      </c>
      <c r="D21" s="13" t="s">
        <v>3755</v>
      </c>
      <c r="E21" s="11"/>
      <c r="F21" s="11" t="s">
        <v>465</v>
      </c>
      <c r="G21" s="16" t="s">
        <v>3802</v>
      </c>
      <c r="H21" s="13" t="s">
        <v>467</v>
      </c>
      <c r="I21" s="11"/>
      <c r="J21" s="11"/>
      <c r="K21" s="16" t="s">
        <v>4107</v>
      </c>
      <c r="L21" s="13"/>
      <c r="M21" s="11"/>
      <c r="N21" s="12"/>
      <c r="R21" s="11"/>
    </row>
    <row r="22" spans="2:18" s="14" customFormat="1" ht="15.75" customHeight="1" x14ac:dyDescent="0.2">
      <c r="B22" s="11" t="s">
        <v>477</v>
      </c>
      <c r="C22" s="16" t="s">
        <v>3756</v>
      </c>
      <c r="D22" s="13" t="s">
        <v>478</v>
      </c>
      <c r="E22" s="11"/>
      <c r="G22" s="16" t="s">
        <v>4108</v>
      </c>
      <c r="I22" s="11"/>
      <c r="J22" s="11" t="s">
        <v>482</v>
      </c>
      <c r="K22" s="16" t="s">
        <v>1332</v>
      </c>
      <c r="L22" s="13" t="s">
        <v>483</v>
      </c>
      <c r="M22" s="11"/>
      <c r="N22" s="12"/>
      <c r="R22" s="11"/>
    </row>
    <row r="23" spans="2:18" s="14" customFormat="1" ht="15.75" customHeight="1" x14ac:dyDescent="0.2">
      <c r="B23" s="11" t="s">
        <v>3757</v>
      </c>
      <c r="C23" s="16" t="s">
        <v>3758</v>
      </c>
      <c r="D23" s="13" t="s">
        <v>3759</v>
      </c>
      <c r="E23" s="11"/>
      <c r="F23" s="11" t="s">
        <v>4109</v>
      </c>
      <c r="G23" s="16" t="s">
        <v>3803</v>
      </c>
      <c r="H23" s="13" t="s">
        <v>474</v>
      </c>
      <c r="I23" s="11"/>
      <c r="J23" s="11" t="s">
        <v>489</v>
      </c>
      <c r="K23" s="16" t="s">
        <v>1333</v>
      </c>
      <c r="L23" s="13" t="s">
        <v>490</v>
      </c>
      <c r="M23" s="11"/>
      <c r="N23" s="12"/>
      <c r="R23" s="11"/>
    </row>
    <row r="24" spans="2:18" s="14" customFormat="1" ht="15.75" customHeight="1" x14ac:dyDescent="0.2">
      <c r="B24" s="11" t="s">
        <v>3760</v>
      </c>
      <c r="C24" s="16" t="s">
        <v>3761</v>
      </c>
      <c r="D24" s="13" t="s">
        <v>3762</v>
      </c>
      <c r="E24" s="11"/>
      <c r="G24" s="144" t="s">
        <v>4110</v>
      </c>
      <c r="I24" s="11"/>
      <c r="K24" s="14" t="s">
        <v>4111</v>
      </c>
      <c r="M24" s="11"/>
      <c r="N24" s="12"/>
      <c r="R24" s="11"/>
    </row>
    <row r="25" spans="2:18" s="14" customFormat="1" ht="15.75" customHeight="1" x14ac:dyDescent="0.2">
      <c r="B25" s="11" t="s">
        <v>3763</v>
      </c>
      <c r="C25" s="16" t="s">
        <v>3764</v>
      </c>
      <c r="D25" s="13" t="s">
        <v>3765</v>
      </c>
      <c r="E25" s="11"/>
      <c r="F25" s="11"/>
      <c r="G25" s="144" t="s">
        <v>4112</v>
      </c>
      <c r="H25" s="13"/>
      <c r="I25" s="11"/>
      <c r="J25" s="11" t="s">
        <v>1336</v>
      </c>
      <c r="K25" s="16" t="s">
        <v>1337</v>
      </c>
      <c r="L25" s="13" t="s">
        <v>1338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1341</v>
      </c>
      <c r="C27" s="11" t="s">
        <v>1342</v>
      </c>
      <c r="D27" s="13"/>
      <c r="F27" s="11" t="s">
        <v>1343</v>
      </c>
      <c r="G27" s="16" t="s">
        <v>1344</v>
      </c>
      <c r="H27" s="14"/>
      <c r="J27" s="11" t="s">
        <v>1343</v>
      </c>
      <c r="K27" s="11" t="s">
        <v>1345</v>
      </c>
      <c r="L27" s="14"/>
      <c r="M27" s="14"/>
      <c r="N27" s="14"/>
    </row>
    <row r="32" spans="2:18" ht="15" x14ac:dyDescent="0.2">
      <c r="R32" s="371" t="s">
        <v>4113</v>
      </c>
    </row>
    <row r="34" spans="18:27" ht="33" customHeight="1" x14ac:dyDescent="0.2">
      <c r="R34" s="1"/>
      <c r="S34" s="1" t="s">
        <v>3259</v>
      </c>
      <c r="T34" s="405" t="s">
        <v>1416</v>
      </c>
      <c r="U34" s="370" t="s">
        <v>3394</v>
      </c>
      <c r="V34" s="370" t="s">
        <v>1418</v>
      </c>
      <c r="W34" s="405" t="s">
        <v>311</v>
      </c>
      <c r="X34" s="370" t="s">
        <v>3394</v>
      </c>
      <c r="Y34" s="370" t="s">
        <v>238</v>
      </c>
      <c r="Z34" s="370" t="s">
        <v>223</v>
      </c>
      <c r="AA34" s="370" t="s">
        <v>1476</v>
      </c>
    </row>
    <row r="35" spans="18:27" ht="15" x14ac:dyDescent="0.2">
      <c r="R35" s="4" t="s">
        <v>310</v>
      </c>
      <c r="S35" s="4" t="s">
        <v>311</v>
      </c>
      <c r="T35" s="398"/>
      <c r="U35" s="398" t="s">
        <v>154</v>
      </c>
      <c r="V35" s="398"/>
      <c r="W35" s="4"/>
      <c r="X35" s="126"/>
      <c r="Y35" s="398" t="s">
        <v>237</v>
      </c>
      <c r="Z35" s="398" t="s">
        <v>283</v>
      </c>
      <c r="AA35" s="398" t="s">
        <v>396</v>
      </c>
    </row>
    <row r="36" spans="18:27" x14ac:dyDescent="0.2">
      <c r="R36" s="369" t="s">
        <v>2945</v>
      </c>
      <c r="S36" s="6" t="s">
        <v>4114</v>
      </c>
      <c r="T36" s="6">
        <v>43942</v>
      </c>
      <c r="U36" s="6">
        <f>T36+9</f>
        <v>43951</v>
      </c>
      <c r="V36" s="6" t="s">
        <v>4115</v>
      </c>
      <c r="W36" s="6" t="s">
        <v>4116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2902</v>
      </c>
      <c r="S37" s="6" t="s">
        <v>4117</v>
      </c>
      <c r="T37" s="6">
        <f t="shared" ref="T37:T42" si="4">T36+7</f>
        <v>43949</v>
      </c>
      <c r="U37" s="6">
        <f t="shared" ref="U37:U42" si="5">T37+9</f>
        <v>43958</v>
      </c>
      <c r="V37" s="6" t="s">
        <v>4115</v>
      </c>
      <c r="W37" s="6" t="s">
        <v>4118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2993</v>
      </c>
      <c r="S38" s="6" t="s">
        <v>4119</v>
      </c>
      <c r="T38" s="6">
        <f t="shared" si="4"/>
        <v>43956</v>
      </c>
      <c r="U38" s="6">
        <f t="shared" si="5"/>
        <v>43965</v>
      </c>
      <c r="V38" s="6" t="s">
        <v>4115</v>
      </c>
      <c r="W38" s="6" t="s">
        <v>4120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2894</v>
      </c>
      <c r="S39" s="6" t="s">
        <v>4121</v>
      </c>
      <c r="T39" s="6">
        <f t="shared" si="4"/>
        <v>43963</v>
      </c>
      <c r="U39" s="6">
        <f t="shared" si="5"/>
        <v>43972</v>
      </c>
      <c r="V39" s="6" t="s">
        <v>4115</v>
      </c>
      <c r="W39" s="6" t="s">
        <v>4122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2904</v>
      </c>
      <c r="S40" s="6" t="s">
        <v>4123</v>
      </c>
      <c r="T40" s="6">
        <f t="shared" si="4"/>
        <v>43970</v>
      </c>
      <c r="U40" s="6">
        <f t="shared" si="5"/>
        <v>43979</v>
      </c>
      <c r="V40" s="6" t="s">
        <v>4115</v>
      </c>
      <c r="W40" s="6" t="s">
        <v>4124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2961</v>
      </c>
      <c r="S41" s="6" t="s">
        <v>4125</v>
      </c>
      <c r="T41" s="6">
        <f t="shared" si="4"/>
        <v>43977</v>
      </c>
      <c r="U41" s="6">
        <f t="shared" si="5"/>
        <v>43986</v>
      </c>
      <c r="V41" s="6" t="s">
        <v>4115</v>
      </c>
      <c r="W41" s="6" t="s">
        <v>4126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4127</v>
      </c>
      <c r="S42" s="6" t="s">
        <v>4128</v>
      </c>
      <c r="T42" s="6">
        <f t="shared" si="4"/>
        <v>43984</v>
      </c>
      <c r="U42" s="6">
        <f t="shared" si="5"/>
        <v>43993</v>
      </c>
      <c r="V42" s="6" t="s">
        <v>4115</v>
      </c>
      <c r="W42" s="6" t="s">
        <v>4129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3255</v>
      </c>
      <c r="H2" s="608" t="s">
        <v>304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4130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1599</v>
      </c>
      <c r="C6" s="169" t="s">
        <v>3259</v>
      </c>
      <c r="D6" s="406" t="s">
        <v>1416</v>
      </c>
      <c r="E6" s="163" t="s">
        <v>254</v>
      </c>
      <c r="F6" s="163" t="s">
        <v>279</v>
      </c>
      <c r="G6" s="163" t="s">
        <v>4131</v>
      </c>
      <c r="H6" s="332" t="s">
        <v>194</v>
      </c>
      <c r="I6" s="455" t="s">
        <v>3557</v>
      </c>
      <c r="J6" s="481" t="s">
        <v>3262</v>
      </c>
      <c r="K6" s="481" t="s">
        <v>3263</v>
      </c>
      <c r="L6" s="473" t="s">
        <v>1194</v>
      </c>
      <c r="M6" s="475"/>
    </row>
    <row r="7" spans="2:13" ht="16.149999999999999" customHeight="1" x14ac:dyDescent="0.2">
      <c r="B7" s="389"/>
      <c r="C7" s="169"/>
      <c r="D7" s="406" t="s">
        <v>1195</v>
      </c>
      <c r="E7" s="163" t="s">
        <v>164</v>
      </c>
      <c r="F7" s="163" t="s">
        <v>197</v>
      </c>
      <c r="G7" s="163" t="s">
        <v>227</v>
      </c>
      <c r="H7" s="332" t="s">
        <v>210</v>
      </c>
      <c r="I7" s="692"/>
      <c r="J7" s="434"/>
      <c r="K7" s="434"/>
      <c r="L7" s="474"/>
      <c r="M7" s="146"/>
    </row>
    <row r="8" spans="2:13" ht="17.25" hidden="1" customHeight="1" x14ac:dyDescent="0.2">
      <c r="B8" s="359" t="s">
        <v>3264</v>
      </c>
      <c r="C8" s="356" t="s">
        <v>3265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3266</v>
      </c>
      <c r="K8" s="399" t="s">
        <v>3266</v>
      </c>
      <c r="L8" s="474"/>
      <c r="M8" s="146"/>
    </row>
    <row r="9" spans="2:13" ht="17.25" hidden="1" customHeight="1" x14ac:dyDescent="0.2">
      <c r="B9" s="153" t="s">
        <v>3267</v>
      </c>
      <c r="C9" s="320" t="s">
        <v>3268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3269</v>
      </c>
      <c r="K9" s="399" t="s">
        <v>3269</v>
      </c>
      <c r="L9" s="474"/>
      <c r="M9" s="146"/>
    </row>
    <row r="10" spans="2:13" ht="17.25" hidden="1" customHeight="1" x14ac:dyDescent="0.2">
      <c r="B10" s="153" t="s">
        <v>2975</v>
      </c>
      <c r="C10" s="320" t="s">
        <v>3270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3271</v>
      </c>
      <c r="K10" s="399" t="s">
        <v>3271</v>
      </c>
      <c r="L10" s="474"/>
      <c r="M10" s="146"/>
    </row>
    <row r="11" spans="2:13" ht="17.25" hidden="1" customHeight="1" x14ac:dyDescent="0.2">
      <c r="B11" s="153" t="s">
        <v>3272</v>
      </c>
      <c r="C11" s="320" t="s">
        <v>3273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3274</v>
      </c>
      <c r="K11" s="399" t="s">
        <v>3274</v>
      </c>
      <c r="L11" s="474"/>
      <c r="M11" s="146"/>
    </row>
    <row r="12" spans="2:13" ht="17.25" hidden="1" customHeight="1" x14ac:dyDescent="0.2">
      <c r="B12" s="153" t="s">
        <v>3275</v>
      </c>
      <c r="C12" s="320" t="s">
        <v>3276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3277</v>
      </c>
      <c r="K12" s="399" t="s">
        <v>3277</v>
      </c>
      <c r="L12" s="474"/>
      <c r="M12" s="146"/>
    </row>
    <row r="13" spans="2:13" ht="17.25" hidden="1" customHeight="1" x14ac:dyDescent="0.2">
      <c r="B13" s="153" t="s">
        <v>3264</v>
      </c>
      <c r="C13" s="320" t="s">
        <v>2907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4132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3267</v>
      </c>
      <c r="C14" s="320" t="s">
        <v>3278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4133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2975</v>
      </c>
      <c r="C15" s="356" t="s">
        <v>3279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4134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3272</v>
      </c>
      <c r="C16" s="356" t="s">
        <v>2913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4135</v>
      </c>
      <c r="J16" s="433">
        <f t="shared" si="5"/>
        <v>44510</v>
      </c>
      <c r="K16" s="433">
        <f t="shared" si="5"/>
        <v>44510</v>
      </c>
      <c r="L16" s="473" t="s">
        <v>4136</v>
      </c>
      <c r="M16" s="146"/>
    </row>
    <row r="17" spans="2:13" ht="17.25" hidden="1" customHeight="1" x14ac:dyDescent="0.2">
      <c r="B17" s="359" t="s">
        <v>3275</v>
      </c>
      <c r="C17" s="356" t="s">
        <v>3280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1" t="s">
        <v>4137</v>
      </c>
      <c r="J17" s="433">
        <f t="shared" si="5"/>
        <v>44517</v>
      </c>
      <c r="K17" s="433">
        <f t="shared" si="5"/>
        <v>44517</v>
      </c>
      <c r="L17" s="473" t="s">
        <v>4136</v>
      </c>
      <c r="M17" s="146"/>
    </row>
    <row r="18" spans="2:13" ht="17.25" hidden="1" customHeight="1" x14ac:dyDescent="0.2">
      <c r="B18" s="359" t="s">
        <v>3281</v>
      </c>
      <c r="C18" s="356" t="s">
        <v>3282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1" t="s">
        <v>4138</v>
      </c>
      <c r="J18" s="433">
        <f t="shared" si="5"/>
        <v>44524</v>
      </c>
      <c r="K18" s="433">
        <f t="shared" si="5"/>
        <v>44524</v>
      </c>
      <c r="L18" s="473" t="s">
        <v>4139</v>
      </c>
      <c r="M18" s="146"/>
    </row>
    <row r="19" spans="2:13" ht="17.25" hidden="1" customHeight="1" x14ac:dyDescent="0.2">
      <c r="B19" s="359" t="s">
        <v>3283</v>
      </c>
      <c r="C19" s="356" t="s">
        <v>3284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3285</v>
      </c>
      <c r="C20" s="356" t="s">
        <v>3286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3287</v>
      </c>
      <c r="C21" s="356" t="s">
        <v>3288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3289</v>
      </c>
      <c r="C22" s="356" t="s">
        <v>3290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3291</v>
      </c>
      <c r="C23" s="356" t="s">
        <v>2922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3264</v>
      </c>
      <c r="C24" s="356" t="s">
        <v>3292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3267</v>
      </c>
      <c r="C25" s="356" t="s">
        <v>2924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2975</v>
      </c>
      <c r="C26" s="356" t="s">
        <v>3293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3272</v>
      </c>
      <c r="C27" s="356" t="s">
        <v>3294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3275</v>
      </c>
      <c r="C28" s="356" t="s">
        <v>3295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3281</v>
      </c>
      <c r="C29" s="356" t="s">
        <v>3296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368</v>
      </c>
      <c r="C30" s="356" t="s">
        <v>3297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3283</v>
      </c>
      <c r="C31" s="356" t="s">
        <v>3298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3285</v>
      </c>
      <c r="C32" s="356" t="s">
        <v>3299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3289</v>
      </c>
      <c r="C33" s="356" t="s">
        <v>3300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3287</v>
      </c>
      <c r="C34" s="356" t="s">
        <v>3301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3291</v>
      </c>
      <c r="C35" s="356" t="s">
        <v>3302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3264</v>
      </c>
      <c r="C36" s="356" t="s">
        <v>3303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368</v>
      </c>
      <c r="C37" s="432" t="s">
        <v>3304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3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3267</v>
      </c>
      <c r="C38" s="356" t="s">
        <v>3305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2975</v>
      </c>
      <c r="C39" s="356" t="s">
        <v>3306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3307</v>
      </c>
      <c r="C40" s="356" t="s">
        <v>3308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3275</v>
      </c>
      <c r="C41" s="356" t="s">
        <v>3309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3281</v>
      </c>
      <c r="C42" s="356" t="s">
        <v>3310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3283</v>
      </c>
      <c r="C43" s="356" t="s">
        <v>2935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3285</v>
      </c>
      <c r="C44" s="356" t="s">
        <v>3311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3289</v>
      </c>
      <c r="C45" s="356" t="s">
        <v>3312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3287</v>
      </c>
      <c r="C46" s="356" t="s">
        <v>3313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3291</v>
      </c>
      <c r="C47" s="320" t="s">
        <v>3314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368</v>
      </c>
      <c r="C48" s="320" t="s">
        <v>3315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3264</v>
      </c>
      <c r="C49" s="320" t="s">
        <v>3316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3267</v>
      </c>
      <c r="C50" s="320" t="s">
        <v>3317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2975</v>
      </c>
      <c r="C51" s="320" t="s">
        <v>3318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3307</v>
      </c>
      <c r="C52" s="320" t="s">
        <v>3319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368</v>
      </c>
      <c r="C53" s="320" t="s">
        <v>3320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3275</v>
      </c>
      <c r="C54" s="320" t="s">
        <v>3321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2921</v>
      </c>
      <c r="C55" s="320" t="s">
        <v>3322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3283</v>
      </c>
      <c r="C56" s="320" t="s">
        <v>2941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3285</v>
      </c>
      <c r="C57" s="320" t="s">
        <v>3323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3324</v>
      </c>
      <c r="C58" s="593" t="s">
        <v>3325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3287</v>
      </c>
      <c r="C59" s="594" t="s">
        <v>3326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3291</v>
      </c>
      <c r="C60" s="594" t="s">
        <v>3327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3264</v>
      </c>
      <c r="C61" s="594" t="s">
        <v>2950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3267</v>
      </c>
      <c r="C62" s="594" t="s">
        <v>3328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368</v>
      </c>
      <c r="C63" s="594" t="s">
        <v>3329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1985</v>
      </c>
    </row>
    <row r="64" spans="2:13" ht="17.25" hidden="1" customHeight="1" x14ac:dyDescent="0.2">
      <c r="B64" s="153" t="s">
        <v>2975</v>
      </c>
      <c r="C64" s="594" t="s">
        <v>3330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3307</v>
      </c>
      <c r="C65" s="594" t="s">
        <v>3331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3281</v>
      </c>
      <c r="C66" s="594" t="s">
        <v>3332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2921</v>
      </c>
      <c r="C67" s="594" t="s">
        <v>3333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368</v>
      </c>
      <c r="C68" s="594" t="s">
        <v>2960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3334</v>
      </c>
      <c r="C69" s="594" t="s">
        <v>3335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368</v>
      </c>
      <c r="C70" s="594" t="s">
        <v>3336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3285</v>
      </c>
      <c r="C71" s="594" t="s">
        <v>2965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3287</v>
      </c>
      <c r="C72" s="594" t="s">
        <v>3337</v>
      </c>
      <c r="D72" s="594">
        <v>44911</v>
      </c>
      <c r="E72" s="594">
        <f t="shared" si="16"/>
        <v>44919</v>
      </c>
      <c r="F72" s="676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3291</v>
      </c>
      <c r="C73" s="594" t="s">
        <v>3338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368</v>
      </c>
      <c r="C74" s="594" t="s">
        <v>3339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3267</v>
      </c>
      <c r="C75" s="594" t="s">
        <v>3340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3341</v>
      </c>
      <c r="C76" s="594" t="s">
        <v>3342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3307</v>
      </c>
      <c r="C77" s="594" t="s">
        <v>3343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3281</v>
      </c>
      <c r="C78" s="594" t="s">
        <v>3344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3275</v>
      </c>
      <c r="C79" s="594" t="s">
        <v>3345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2921</v>
      </c>
      <c r="C80" s="594" t="s">
        <v>3346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3264</v>
      </c>
      <c r="C81" s="594" t="s">
        <v>3347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7" t="s">
        <v>4140</v>
      </c>
      <c r="C82" s="678" t="s">
        <v>4141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9" t="s">
        <v>3611</v>
      </c>
      <c r="C83" s="678" t="s">
        <v>4141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9" t="s">
        <v>4142</v>
      </c>
      <c r="C84" s="594" t="s">
        <v>4143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9" t="s">
        <v>3570</v>
      </c>
      <c r="C85" s="594" t="s">
        <v>4144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9" t="s">
        <v>4145</v>
      </c>
      <c r="C86" s="594" t="s">
        <v>4146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90" t="s">
        <v>4147</v>
      </c>
      <c r="C87" s="594" t="s">
        <v>4148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3578</v>
      </c>
      <c r="C88" s="594" t="s">
        <v>4149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2894</v>
      </c>
      <c r="C89" s="689" t="s">
        <v>4150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4151</v>
      </c>
      <c r="C90" s="689" t="s">
        <v>4152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3584</v>
      </c>
      <c r="C91" s="698" t="s">
        <v>4153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3602</v>
      </c>
      <c r="C92" s="320" t="s">
        <v>4154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4155</v>
      </c>
      <c r="C93" s="320" t="s">
        <v>4156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3613</v>
      </c>
      <c r="C94" s="320" t="s">
        <v>4157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4158</v>
      </c>
      <c r="C95" s="320" t="s">
        <v>4159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4160</v>
      </c>
      <c r="C96" s="320" t="s">
        <v>4161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7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3570</v>
      </c>
      <c r="C97" s="320" t="s">
        <v>4162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4147</v>
      </c>
      <c r="C98" s="320" t="s">
        <v>4163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4164</v>
      </c>
      <c r="C99" s="320" t="s">
        <v>4165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4166</v>
      </c>
      <c r="C100" s="320" t="s">
        <v>4167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30">
        <v>45151</v>
      </c>
      <c r="M100" s="146"/>
    </row>
    <row r="101" spans="2:13" ht="17.25" customHeight="1" x14ac:dyDescent="0.2">
      <c r="B101" s="153" t="s">
        <v>3578</v>
      </c>
      <c r="C101" s="320" t="s">
        <v>4168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30">
        <v>45158</v>
      </c>
      <c r="M101" s="146"/>
    </row>
    <row r="102" spans="2:13" ht="17.25" customHeight="1" x14ac:dyDescent="0.2">
      <c r="B102" s="729" t="s">
        <v>368</v>
      </c>
      <c r="C102" s="320" t="s">
        <v>4169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3564</v>
      </c>
      <c r="C103" s="320" t="s">
        <v>4170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3584</v>
      </c>
      <c r="C104" s="320" t="s">
        <v>4171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1304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447</v>
      </c>
      <c r="C108" s="193"/>
      <c r="D108" s="193"/>
      <c r="E108" s="194"/>
      <c r="F108" s="195" t="s">
        <v>1324</v>
      </c>
      <c r="G108" s="195"/>
      <c r="H108" s="193"/>
      <c r="I108" s="193"/>
      <c r="J108" s="195" t="s">
        <v>449</v>
      </c>
      <c r="K108" s="195"/>
      <c r="L108" s="195"/>
      <c r="M108" s="193"/>
    </row>
    <row r="109" spans="2:13" s="159" customFormat="1" ht="17.25" customHeight="1" x14ac:dyDescent="0.2">
      <c r="B109" s="197" t="s">
        <v>450</v>
      </c>
      <c r="C109" s="193"/>
      <c r="D109" s="198" t="s">
        <v>451</v>
      </c>
      <c r="E109" s="199"/>
      <c r="F109" s="197" t="s">
        <v>452</v>
      </c>
      <c r="G109" s="193"/>
      <c r="H109" s="198" t="s">
        <v>453</v>
      </c>
      <c r="I109" s="193"/>
      <c r="J109" s="197" t="s">
        <v>454</v>
      </c>
      <c r="K109" s="198" t="s">
        <v>455</v>
      </c>
      <c r="M109" s="193"/>
    </row>
    <row r="110" spans="2:13" s="159" customFormat="1" ht="17.25" customHeight="1" x14ac:dyDescent="0.2">
      <c r="B110" s="417" t="s">
        <v>456</v>
      </c>
      <c r="C110" s="202"/>
      <c r="D110" s="573" t="s">
        <v>457</v>
      </c>
      <c r="E110" s="197"/>
      <c r="F110" s="711" t="s">
        <v>458</v>
      </c>
      <c r="G110" s="735" t="s">
        <v>459</v>
      </c>
      <c r="H110" s="252" t="s">
        <v>460</v>
      </c>
      <c r="I110" s="193"/>
      <c r="J110" s="201" t="s">
        <v>461</v>
      </c>
      <c r="K110" s="203" t="s">
        <v>462</v>
      </c>
      <c r="L110" s="203"/>
      <c r="M110" s="193"/>
    </row>
    <row r="111" spans="2:13" s="159" customFormat="1" ht="17.25" customHeight="1" x14ac:dyDescent="0.2">
      <c r="B111" s="417" t="s">
        <v>463</v>
      </c>
      <c r="C111" s="202"/>
      <c r="D111" s="573" t="s">
        <v>464</v>
      </c>
      <c r="E111" s="197"/>
      <c r="F111" s="711" t="s">
        <v>465</v>
      </c>
      <c r="G111" s="735" t="s">
        <v>466</v>
      </c>
      <c r="H111" s="252" t="s">
        <v>467</v>
      </c>
      <c r="I111" s="193"/>
      <c r="J111" s="201" t="s">
        <v>468</v>
      </c>
      <c r="K111" s="203" t="s">
        <v>469</v>
      </c>
      <c r="L111" s="203"/>
      <c r="M111" s="193"/>
    </row>
    <row r="112" spans="2:13" s="159" customFormat="1" ht="17.25" customHeight="1" x14ac:dyDescent="0.2">
      <c r="B112" s="201" t="s">
        <v>2516</v>
      </c>
      <c r="C112" s="202"/>
      <c r="D112" s="203" t="s">
        <v>471</v>
      </c>
      <c r="E112" s="197"/>
      <c r="F112" s="711" t="s">
        <v>472</v>
      </c>
      <c r="G112" s="735" t="s">
        <v>473</v>
      </c>
      <c r="H112" s="252" t="s">
        <v>474</v>
      </c>
      <c r="I112" s="193"/>
      <c r="J112" s="417" t="s">
        <v>475</v>
      </c>
      <c r="K112" s="573" t="s">
        <v>476</v>
      </c>
      <c r="L112" s="203"/>
      <c r="M112" s="193"/>
    </row>
    <row r="113" spans="2:11" s="159" customFormat="1" ht="17.25" customHeight="1" x14ac:dyDescent="0.2">
      <c r="B113" s="201" t="s">
        <v>477</v>
      </c>
      <c r="C113" s="202"/>
      <c r="D113" s="203" t="s">
        <v>478</v>
      </c>
      <c r="E113" s="197"/>
      <c r="F113" s="711" t="s">
        <v>479</v>
      </c>
      <c r="G113" s="735" t="s">
        <v>480</v>
      </c>
      <c r="H113" s="252" t="s">
        <v>481</v>
      </c>
      <c r="I113" s="193"/>
      <c r="J113" s="201" t="s">
        <v>482</v>
      </c>
      <c r="K113" s="203" t="s">
        <v>483</v>
      </c>
    </row>
    <row r="114" spans="2:11" s="159" customFormat="1" ht="17.25" customHeight="1" x14ac:dyDescent="0.2">
      <c r="B114" s="417" t="s">
        <v>484</v>
      </c>
      <c r="C114" s="202"/>
      <c r="D114" s="573" t="s">
        <v>485</v>
      </c>
      <c r="E114" s="197"/>
      <c r="F114" s="711" t="s">
        <v>2517</v>
      </c>
      <c r="G114" s="735" t="s">
        <v>487</v>
      </c>
      <c r="H114" s="252" t="s">
        <v>2518</v>
      </c>
      <c r="I114" s="193"/>
      <c r="J114" s="201" t="s">
        <v>489</v>
      </c>
      <c r="K114" s="203" t="s">
        <v>490</v>
      </c>
    </row>
    <row r="115" spans="2:11" s="159" customFormat="1" ht="17.25" customHeight="1" x14ac:dyDescent="0.2">
      <c r="B115" s="417" t="s">
        <v>1334</v>
      </c>
      <c r="C115" s="202"/>
      <c r="D115" s="573" t="s">
        <v>1335</v>
      </c>
      <c r="E115" s="197"/>
      <c r="F115" s="711"/>
      <c r="G115" s="735"/>
      <c r="H115" s="252"/>
      <c r="I115" s="193"/>
      <c r="J115" s="201" t="s">
        <v>1336</v>
      </c>
      <c r="K115" s="203" t="s">
        <v>1338</v>
      </c>
    </row>
    <row r="116" spans="2:11" s="159" customFormat="1" ht="17.25" customHeight="1" x14ac:dyDescent="0.2">
      <c r="B116" s="417" t="s">
        <v>491</v>
      </c>
      <c r="C116" s="202"/>
      <c r="D116" s="573" t="s">
        <v>492</v>
      </c>
      <c r="E116" s="197"/>
      <c r="F116" s="508"/>
      <c r="G116"/>
      <c r="H116"/>
      <c r="I116" s="193"/>
      <c r="J116" s="417" t="s">
        <v>496</v>
      </c>
      <c r="K116" s="418" t="s">
        <v>497</v>
      </c>
    </row>
    <row r="117" spans="2:11" s="159" customFormat="1" ht="17.25" customHeight="1" x14ac:dyDescent="0.2">
      <c r="B117" s="417" t="s">
        <v>498</v>
      </c>
      <c r="C117" s="202"/>
      <c r="D117" s="573" t="s">
        <v>499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1341</v>
      </c>
      <c r="C119" s="193" t="s">
        <v>1342</v>
      </c>
      <c r="D119" s="205"/>
      <c r="E119" s="193"/>
      <c r="F119" s="193" t="s">
        <v>1343</v>
      </c>
      <c r="G119" s="206" t="s">
        <v>1344</v>
      </c>
      <c r="H119" s="196"/>
      <c r="I119" s="193"/>
      <c r="J119" s="193" t="s">
        <v>1343</v>
      </c>
      <c r="K119" s="193" t="s">
        <v>1345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S92"/>
  <sheetViews>
    <sheetView showGridLines="0" zoomScale="130" zoomScaleNormal="130" zoomScaleSheetLayoutView="75" workbookViewId="0">
      <selection activeCell="D67" sqref="D67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19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1002"/>
      <c r="J2" s="966" t="s">
        <v>304</v>
      </c>
    </row>
    <row r="3" spans="1:19" ht="17.25" customHeight="1" thickBot="1" x14ac:dyDescent="0.25">
      <c r="B3" s="165"/>
    </row>
    <row r="4" spans="1:19" ht="30" customHeight="1" thickBot="1" x14ac:dyDescent="0.25">
      <c r="A4" s="186"/>
      <c r="B4" s="1130" t="s">
        <v>4172</v>
      </c>
      <c r="C4" s="1131"/>
      <c r="D4" s="1131"/>
      <c r="E4" s="1131"/>
      <c r="F4" s="1131"/>
      <c r="G4" s="1131"/>
      <c r="H4" s="1132"/>
      <c r="I4" s="147"/>
      <c r="K4" s="1000"/>
      <c r="L4" s="1000"/>
    </row>
    <row r="5" spans="1:19" ht="16.5" customHeight="1" x14ac:dyDescent="0.2">
      <c r="C5" s="148"/>
      <c r="D5" s="148"/>
      <c r="E5" s="148"/>
      <c r="F5" s="148"/>
      <c r="G5" s="148"/>
      <c r="H5" s="148"/>
      <c r="I5" s="148"/>
    </row>
    <row r="6" spans="1:19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9" ht="50.1" customHeight="1" x14ac:dyDescent="0.2">
      <c r="A7" s="310"/>
      <c r="B7" s="1135" t="s">
        <v>4173</v>
      </c>
      <c r="C7" s="1136"/>
      <c r="D7" s="1172" t="s">
        <v>306</v>
      </c>
      <c r="E7" s="953" t="s">
        <v>192</v>
      </c>
      <c r="F7" s="950" t="s">
        <v>1417</v>
      </c>
      <c r="G7" s="950" t="s">
        <v>4174</v>
      </c>
      <c r="H7" s="950" t="s">
        <v>4175</v>
      </c>
      <c r="I7" s="844"/>
      <c r="J7" s="887" t="s">
        <v>1415</v>
      </c>
      <c r="K7" s="771"/>
      <c r="L7" s="950" t="s">
        <v>4176</v>
      </c>
      <c r="M7" s="950" t="s">
        <v>4177</v>
      </c>
      <c r="N7" s="1011" t="s">
        <v>4178</v>
      </c>
      <c r="O7" s="950" t="s">
        <v>4179</v>
      </c>
      <c r="P7" s="950" t="s">
        <v>3400</v>
      </c>
      <c r="Q7" s="950" t="s">
        <v>4180</v>
      </c>
      <c r="R7" s="950" t="s">
        <v>4181</v>
      </c>
      <c r="S7" s="950" t="s">
        <v>4182</v>
      </c>
    </row>
    <row r="8" spans="1:19" ht="20.100000000000001" customHeight="1" x14ac:dyDescent="0.2">
      <c r="A8" s="310"/>
      <c r="B8" s="953" t="s">
        <v>310</v>
      </c>
      <c r="C8" s="953" t="s">
        <v>311</v>
      </c>
      <c r="D8" s="1173"/>
      <c r="E8" s="949" t="s">
        <v>249</v>
      </c>
      <c r="F8" s="949" t="s">
        <v>167</v>
      </c>
      <c r="G8" s="975" t="s">
        <v>236</v>
      </c>
      <c r="H8" s="975" t="s">
        <v>237</v>
      </c>
      <c r="I8" s="757"/>
      <c r="J8" s="1076" t="s">
        <v>312</v>
      </c>
      <c r="K8" s="195"/>
      <c r="L8" s="1012" t="s">
        <v>186</v>
      </c>
      <c r="M8" s="1012" t="s">
        <v>4183</v>
      </c>
      <c r="N8" s="1013" t="s">
        <v>182</v>
      </c>
      <c r="O8" s="999" t="s">
        <v>4183</v>
      </c>
      <c r="P8" s="999" t="s">
        <v>4184</v>
      </c>
      <c r="Q8" s="999" t="s">
        <v>4185</v>
      </c>
      <c r="R8" s="999" t="s">
        <v>4185</v>
      </c>
      <c r="S8" s="999" t="s">
        <v>4186</v>
      </c>
    </row>
    <row r="9" spans="1:19" ht="17.25" hidden="1" customHeight="1" x14ac:dyDescent="0.2">
      <c r="B9" s="723" t="s">
        <v>3844</v>
      </c>
      <c r="C9" s="763" t="s">
        <v>4187</v>
      </c>
      <c r="D9" s="622">
        <v>44930</v>
      </c>
      <c r="E9" s="622">
        <f t="shared" ref="E9" si="0">D9+5</f>
        <v>44935</v>
      </c>
      <c r="F9" s="622">
        <f t="shared" ref="F9" si="1">D9+11</f>
        <v>44941</v>
      </c>
      <c r="G9" s="622">
        <f t="shared" ref="G9" si="2">D9+15</f>
        <v>44945</v>
      </c>
      <c r="H9" s="622">
        <f t="shared" ref="H9" si="3">D9+18</f>
        <v>44948</v>
      </c>
      <c r="I9" s="757"/>
      <c r="J9" s="774" t="e">
        <f>#REF!+7</f>
        <v>#REF!</v>
      </c>
      <c r="K9" s="774"/>
      <c r="L9" s="622">
        <f t="shared" ref="L9:L22" si="4">D9+20</f>
        <v>44950</v>
      </c>
      <c r="M9" s="622">
        <f t="shared" ref="M9:M22" si="5">D9+13</f>
        <v>44943</v>
      </c>
      <c r="N9" s="858">
        <f t="shared" ref="N9:N16" si="6">G9+14</f>
        <v>44959</v>
      </c>
      <c r="O9" s="1003">
        <f t="shared" ref="O9:O22" si="7">SUM(D9+13)</f>
        <v>44943</v>
      </c>
      <c r="P9" s="1003">
        <f t="shared" ref="P9:P22" si="8">D9+21</f>
        <v>44951</v>
      </c>
      <c r="Q9" s="1003">
        <f t="shared" ref="Q9:Q22" si="9">D9+15</f>
        <v>44945</v>
      </c>
      <c r="R9" s="1003">
        <f t="shared" ref="R9:R22" si="10">D9+15</f>
        <v>44945</v>
      </c>
      <c r="S9" s="1003">
        <f t="shared" ref="S9:S16" si="11">G9+13</f>
        <v>44958</v>
      </c>
    </row>
    <row r="10" spans="1:19" ht="17.25" hidden="1" customHeight="1" x14ac:dyDescent="0.2">
      <c r="B10" s="723" t="s">
        <v>3025</v>
      </c>
      <c r="C10" s="763" t="s">
        <v>4188</v>
      </c>
      <c r="D10" s="622">
        <f t="shared" ref="D10" si="12">D9+7</f>
        <v>44937</v>
      </c>
      <c r="E10" s="622">
        <f t="shared" ref="E10" si="13">D10+5</f>
        <v>44942</v>
      </c>
      <c r="F10" s="622">
        <f t="shared" ref="F10" si="14">D10+11</f>
        <v>44948</v>
      </c>
      <c r="G10" s="622">
        <f t="shared" ref="G10" si="15">D10+15</f>
        <v>44952</v>
      </c>
      <c r="H10" s="622">
        <f t="shared" ref="H10" si="16">D10+18</f>
        <v>44955</v>
      </c>
      <c r="I10" s="757"/>
      <c r="J10" s="774" t="e">
        <f t="shared" ref="J10:J17" si="17">J9+7</f>
        <v>#REF!</v>
      </c>
      <c r="K10" s="774"/>
      <c r="L10" s="622">
        <f t="shared" si="4"/>
        <v>44957</v>
      </c>
      <c r="M10" s="622">
        <f t="shared" si="5"/>
        <v>44950</v>
      </c>
      <c r="N10" s="858">
        <f t="shared" si="6"/>
        <v>44966</v>
      </c>
      <c r="O10" s="1003">
        <f t="shared" si="7"/>
        <v>44950</v>
      </c>
      <c r="P10" s="1003">
        <f t="shared" si="8"/>
        <v>44958</v>
      </c>
      <c r="Q10" s="1003">
        <f t="shared" si="9"/>
        <v>44952</v>
      </c>
      <c r="R10" s="1003">
        <f t="shared" si="10"/>
        <v>44952</v>
      </c>
      <c r="S10" s="1003">
        <f t="shared" si="11"/>
        <v>44965</v>
      </c>
    </row>
    <row r="11" spans="1:19" ht="17.25" hidden="1" customHeight="1" x14ac:dyDescent="0.2">
      <c r="A11" s="329" t="s">
        <v>4189</v>
      </c>
      <c r="B11" s="723" t="s">
        <v>3818</v>
      </c>
      <c r="C11" s="763" t="s">
        <v>4190</v>
      </c>
      <c r="D11" s="622">
        <v>45347</v>
      </c>
      <c r="E11" s="622">
        <f t="shared" ref="E11:E13" si="18">D11+5</f>
        <v>45352</v>
      </c>
      <c r="F11" s="622">
        <f t="shared" ref="F11:F13" si="19">D11+11</f>
        <v>45358</v>
      </c>
      <c r="G11" s="622">
        <f t="shared" ref="G11:G13" si="20">D11+15</f>
        <v>45362</v>
      </c>
      <c r="H11" s="622">
        <f t="shared" ref="H11:H13" si="21">D11+18</f>
        <v>45365</v>
      </c>
      <c r="I11" s="757"/>
      <c r="J11" s="774" t="e">
        <f t="shared" si="17"/>
        <v>#REF!</v>
      </c>
      <c r="K11" s="774"/>
      <c r="L11" s="622">
        <f t="shared" si="4"/>
        <v>45367</v>
      </c>
      <c r="M11" s="622">
        <f t="shared" si="5"/>
        <v>45360</v>
      </c>
      <c r="N11" s="858">
        <f t="shared" si="6"/>
        <v>45376</v>
      </c>
      <c r="O11" s="1003">
        <f t="shared" si="7"/>
        <v>45360</v>
      </c>
      <c r="P11" s="1003">
        <f t="shared" si="8"/>
        <v>45368</v>
      </c>
      <c r="Q11" s="1003">
        <f t="shared" si="9"/>
        <v>45362</v>
      </c>
      <c r="R11" s="1003">
        <f t="shared" si="10"/>
        <v>45362</v>
      </c>
      <c r="S11" s="1003">
        <f t="shared" si="11"/>
        <v>45375</v>
      </c>
    </row>
    <row r="12" spans="1:19" ht="17.25" hidden="1" customHeight="1" x14ac:dyDescent="0.2">
      <c r="B12" s="723" t="s">
        <v>3874</v>
      </c>
      <c r="C12" s="763" t="s">
        <v>4191</v>
      </c>
      <c r="D12" s="622">
        <v>45354</v>
      </c>
      <c r="E12" s="622">
        <f t="shared" si="18"/>
        <v>45359</v>
      </c>
      <c r="F12" s="622">
        <f t="shared" si="19"/>
        <v>45365</v>
      </c>
      <c r="G12" s="622">
        <f t="shared" si="20"/>
        <v>45369</v>
      </c>
      <c r="H12" s="622">
        <f t="shared" si="21"/>
        <v>45372</v>
      </c>
      <c r="I12" s="757"/>
      <c r="J12" s="774" t="e">
        <f t="shared" si="17"/>
        <v>#REF!</v>
      </c>
      <c r="K12" s="774"/>
      <c r="L12" s="622">
        <f t="shared" si="4"/>
        <v>45374</v>
      </c>
      <c r="M12" s="622">
        <f t="shared" si="5"/>
        <v>45367</v>
      </c>
      <c r="N12" s="858">
        <f t="shared" si="6"/>
        <v>45383</v>
      </c>
      <c r="O12" s="1003">
        <f t="shared" si="7"/>
        <v>45367</v>
      </c>
      <c r="P12" s="1003">
        <f t="shared" si="8"/>
        <v>45375</v>
      </c>
      <c r="Q12" s="1003">
        <f t="shared" si="9"/>
        <v>45369</v>
      </c>
      <c r="R12" s="1003">
        <f t="shared" si="10"/>
        <v>45369</v>
      </c>
      <c r="S12" s="1003">
        <f t="shared" si="11"/>
        <v>45382</v>
      </c>
    </row>
    <row r="13" spans="1:19" ht="17.25" hidden="1" customHeight="1" x14ac:dyDescent="0.2">
      <c r="B13" s="723" t="s">
        <v>3010</v>
      </c>
      <c r="C13" s="763" t="s">
        <v>4192</v>
      </c>
      <c r="D13" s="622">
        <v>45363</v>
      </c>
      <c r="E13" s="622">
        <f t="shared" si="18"/>
        <v>45368</v>
      </c>
      <c r="F13" s="622">
        <f t="shared" si="19"/>
        <v>45374</v>
      </c>
      <c r="G13" s="622">
        <f t="shared" si="20"/>
        <v>45378</v>
      </c>
      <c r="H13" s="622">
        <f t="shared" si="21"/>
        <v>45381</v>
      </c>
      <c r="I13" s="757"/>
      <c r="J13" s="774" t="e">
        <f t="shared" si="17"/>
        <v>#REF!</v>
      </c>
      <c r="K13" s="774"/>
      <c r="L13" s="622">
        <f t="shared" si="4"/>
        <v>45383</v>
      </c>
      <c r="M13" s="622">
        <f t="shared" si="5"/>
        <v>45376</v>
      </c>
      <c r="N13" s="858">
        <f t="shared" si="6"/>
        <v>45392</v>
      </c>
      <c r="O13" s="1003">
        <f t="shared" si="7"/>
        <v>45376</v>
      </c>
      <c r="P13" s="1003">
        <f t="shared" si="8"/>
        <v>45384</v>
      </c>
      <c r="Q13" s="1003">
        <f t="shared" si="9"/>
        <v>45378</v>
      </c>
      <c r="R13" s="1003">
        <f t="shared" si="10"/>
        <v>45378</v>
      </c>
      <c r="S13" s="1003">
        <f t="shared" si="11"/>
        <v>45391</v>
      </c>
    </row>
    <row r="14" spans="1:19" ht="17.25" hidden="1" customHeight="1" x14ac:dyDescent="0.2">
      <c r="B14" s="723" t="s">
        <v>3828</v>
      </c>
      <c r="C14" s="763" t="s">
        <v>4193</v>
      </c>
      <c r="D14" s="622">
        <v>45367</v>
      </c>
      <c r="E14" s="622">
        <f t="shared" ref="E14" si="22">D14+5</f>
        <v>45372</v>
      </c>
      <c r="F14" s="622">
        <f t="shared" ref="F14" si="23">D14+11</f>
        <v>45378</v>
      </c>
      <c r="G14" s="622">
        <f t="shared" ref="G14" si="24">D14+15</f>
        <v>45382</v>
      </c>
      <c r="H14" s="622">
        <f t="shared" ref="H14" si="25">D14+18</f>
        <v>45385</v>
      </c>
      <c r="I14" s="757"/>
      <c r="J14" s="774" t="e">
        <f t="shared" si="17"/>
        <v>#REF!</v>
      </c>
      <c r="K14" s="774"/>
      <c r="L14" s="622">
        <f t="shared" si="4"/>
        <v>45387</v>
      </c>
      <c r="M14" s="622">
        <f t="shared" si="5"/>
        <v>45380</v>
      </c>
      <c r="N14" s="858">
        <f t="shared" si="6"/>
        <v>45396</v>
      </c>
      <c r="O14" s="1003">
        <f t="shared" si="7"/>
        <v>45380</v>
      </c>
      <c r="P14" s="1003">
        <f t="shared" si="8"/>
        <v>45388</v>
      </c>
      <c r="Q14" s="1003">
        <f t="shared" si="9"/>
        <v>45382</v>
      </c>
      <c r="R14" s="1003">
        <f t="shared" si="10"/>
        <v>45382</v>
      </c>
      <c r="S14" s="1003">
        <f t="shared" si="11"/>
        <v>45395</v>
      </c>
    </row>
    <row r="15" spans="1:19" ht="17.25" hidden="1" customHeight="1" x14ac:dyDescent="0.2">
      <c r="B15" s="1001" t="s">
        <v>4127</v>
      </c>
      <c r="C15" s="1004" t="s">
        <v>4194</v>
      </c>
      <c r="D15" s="1005">
        <v>45374</v>
      </c>
      <c r="E15" s="1005">
        <f t="shared" ref="E15:E16" si="26">D15+5</f>
        <v>45379</v>
      </c>
      <c r="F15" s="1005">
        <f t="shared" ref="F15:F16" si="27">D15+11</f>
        <v>45385</v>
      </c>
      <c r="G15" s="1005">
        <f t="shared" ref="G15:G16" si="28">D15+15</f>
        <v>45389</v>
      </c>
      <c r="H15" s="1005">
        <f t="shared" ref="H15:H16" si="29">D15+18</f>
        <v>45392</v>
      </c>
      <c r="I15" s="1006"/>
      <c r="J15" s="1007" t="e">
        <f t="shared" si="17"/>
        <v>#REF!</v>
      </c>
      <c r="K15" s="1007"/>
      <c r="L15" s="622">
        <f t="shared" si="4"/>
        <v>45394</v>
      </c>
      <c r="M15" s="622">
        <f t="shared" si="5"/>
        <v>45387</v>
      </c>
      <c r="N15" s="858">
        <f t="shared" si="6"/>
        <v>45403</v>
      </c>
      <c r="O15" s="1003">
        <f t="shared" si="7"/>
        <v>45387</v>
      </c>
      <c r="P15" s="1003">
        <f t="shared" si="8"/>
        <v>45395</v>
      </c>
      <c r="Q15" s="1003">
        <f t="shared" si="9"/>
        <v>45389</v>
      </c>
      <c r="R15" s="1003">
        <f t="shared" si="10"/>
        <v>45389</v>
      </c>
      <c r="S15" s="1003">
        <f t="shared" si="11"/>
        <v>45402</v>
      </c>
    </row>
    <row r="16" spans="1:19" ht="17.25" hidden="1" customHeight="1" x14ac:dyDescent="0.2">
      <c r="B16" s="723" t="s">
        <v>3840</v>
      </c>
      <c r="C16" s="763" t="s">
        <v>4195</v>
      </c>
      <c r="D16" s="622">
        <v>45386</v>
      </c>
      <c r="E16" s="622">
        <f t="shared" si="26"/>
        <v>45391</v>
      </c>
      <c r="F16" s="622">
        <f t="shared" si="27"/>
        <v>45397</v>
      </c>
      <c r="G16" s="622">
        <f t="shared" si="28"/>
        <v>45401</v>
      </c>
      <c r="H16" s="622">
        <f t="shared" si="29"/>
        <v>45404</v>
      </c>
      <c r="I16" s="757"/>
      <c r="J16" s="774" t="e">
        <f t="shared" si="17"/>
        <v>#REF!</v>
      </c>
      <c r="K16" s="774"/>
      <c r="L16" s="622">
        <f t="shared" si="4"/>
        <v>45406</v>
      </c>
      <c r="M16" s="622">
        <f t="shared" si="5"/>
        <v>45399</v>
      </c>
      <c r="N16" s="858">
        <f t="shared" si="6"/>
        <v>45415</v>
      </c>
      <c r="O16" s="1003">
        <f t="shared" si="7"/>
        <v>45399</v>
      </c>
      <c r="P16" s="1003">
        <f t="shared" si="8"/>
        <v>45407</v>
      </c>
      <c r="Q16" s="1003">
        <f t="shared" si="9"/>
        <v>45401</v>
      </c>
      <c r="R16" s="1003">
        <f t="shared" si="10"/>
        <v>45401</v>
      </c>
      <c r="S16" s="1003">
        <f t="shared" si="11"/>
        <v>45414</v>
      </c>
    </row>
    <row r="17" spans="1:19" ht="17.25" hidden="1" customHeight="1" x14ac:dyDescent="0.2">
      <c r="B17" s="1010" t="s">
        <v>3824</v>
      </c>
      <c r="C17" s="965" t="s">
        <v>4196</v>
      </c>
      <c r="D17" s="965">
        <v>45390</v>
      </c>
      <c r="E17" s="763">
        <f t="shared" ref="E17" si="30">D17+5</f>
        <v>45395</v>
      </c>
      <c r="F17" s="763">
        <f t="shared" ref="F17" si="31">D17+11</f>
        <v>45401</v>
      </c>
      <c r="G17" s="886" t="s">
        <v>344</v>
      </c>
      <c r="H17" s="763">
        <f t="shared" ref="H17" si="32">D17+18</f>
        <v>45408</v>
      </c>
      <c r="I17" s="757"/>
      <c r="J17" s="763" t="e">
        <f t="shared" si="17"/>
        <v>#REF!</v>
      </c>
      <c r="K17" s="774"/>
      <c r="L17" s="763">
        <f t="shared" si="4"/>
        <v>45410</v>
      </c>
      <c r="M17" s="763">
        <f t="shared" si="5"/>
        <v>45403</v>
      </c>
      <c r="N17" s="886" t="s">
        <v>344</v>
      </c>
      <c r="O17" s="1009">
        <f t="shared" si="7"/>
        <v>45403</v>
      </c>
      <c r="P17" s="1009">
        <f t="shared" si="8"/>
        <v>45411</v>
      </c>
      <c r="Q17" s="1009">
        <f t="shared" si="9"/>
        <v>45405</v>
      </c>
      <c r="R17" s="1009">
        <f t="shared" si="10"/>
        <v>45405</v>
      </c>
      <c r="S17" s="886" t="s">
        <v>344</v>
      </c>
    </row>
    <row r="18" spans="1:19" ht="17.25" hidden="1" customHeight="1" x14ac:dyDescent="0.2">
      <c r="B18" s="1010" t="s">
        <v>3871</v>
      </c>
      <c r="C18" s="965" t="s">
        <v>4197</v>
      </c>
      <c r="D18" s="965">
        <v>45402</v>
      </c>
      <c r="E18" s="763">
        <f t="shared" ref="E18:E22" si="33">D18+5</f>
        <v>45407</v>
      </c>
      <c r="F18" s="886" t="s">
        <v>344</v>
      </c>
      <c r="G18" s="763">
        <f t="shared" ref="G18:G22" si="34">D18+15</f>
        <v>45417</v>
      </c>
      <c r="H18" s="763">
        <f t="shared" ref="H18:H22" si="35">D18+18</f>
        <v>45420</v>
      </c>
      <c r="I18" s="757"/>
      <c r="J18" s="763" t="e">
        <f t="shared" ref="J18" si="36">J17+7</f>
        <v>#REF!</v>
      </c>
      <c r="K18" s="774"/>
      <c r="L18" s="763">
        <f t="shared" si="4"/>
        <v>45422</v>
      </c>
      <c r="M18" s="763">
        <f t="shared" si="5"/>
        <v>45415</v>
      </c>
      <c r="N18" s="1008">
        <f>G18+14</f>
        <v>45431</v>
      </c>
      <c r="O18" s="1009">
        <f t="shared" si="7"/>
        <v>45415</v>
      </c>
      <c r="P18" s="1009">
        <f t="shared" si="8"/>
        <v>45423</v>
      </c>
      <c r="Q18" s="1009">
        <f t="shared" si="9"/>
        <v>45417</v>
      </c>
      <c r="R18" s="1009">
        <f t="shared" si="10"/>
        <v>45417</v>
      </c>
      <c r="S18" s="1009">
        <f>G18+13</f>
        <v>45430</v>
      </c>
    </row>
    <row r="19" spans="1:19" ht="17.25" hidden="1" customHeight="1" x14ac:dyDescent="0.2">
      <c r="B19" s="1010" t="s">
        <v>3847</v>
      </c>
      <c r="C19" s="965" t="s">
        <v>4198</v>
      </c>
      <c r="D19" s="965">
        <v>45411</v>
      </c>
      <c r="E19" s="763">
        <f t="shared" si="33"/>
        <v>45416</v>
      </c>
      <c r="F19" s="763">
        <f t="shared" ref="F19:F22" si="37">D19+11</f>
        <v>45422</v>
      </c>
      <c r="G19" s="763">
        <f t="shared" si="34"/>
        <v>45426</v>
      </c>
      <c r="H19" s="763">
        <f t="shared" si="35"/>
        <v>45429</v>
      </c>
      <c r="I19" s="757"/>
      <c r="J19" s="763" t="e">
        <f t="shared" ref="J19:J39" si="38">J18+7</f>
        <v>#REF!</v>
      </c>
      <c r="K19" s="774"/>
      <c r="L19" s="763">
        <f t="shared" si="4"/>
        <v>45431</v>
      </c>
      <c r="M19" s="763">
        <f t="shared" si="5"/>
        <v>45424</v>
      </c>
      <c r="N19" s="1008">
        <f>G19+14</f>
        <v>45440</v>
      </c>
      <c r="O19" s="1009">
        <f t="shared" si="7"/>
        <v>45424</v>
      </c>
      <c r="P19" s="1009">
        <f t="shared" si="8"/>
        <v>45432</v>
      </c>
      <c r="Q19" s="1009">
        <f t="shared" si="9"/>
        <v>45426</v>
      </c>
      <c r="R19" s="1009">
        <f t="shared" si="10"/>
        <v>45426</v>
      </c>
      <c r="S19" s="1009">
        <f>G19+13</f>
        <v>45439</v>
      </c>
    </row>
    <row r="20" spans="1:19" ht="17.25" hidden="1" customHeight="1" x14ac:dyDescent="0.2">
      <c r="B20" s="986" t="s">
        <v>3831</v>
      </c>
      <c r="C20" s="965" t="s">
        <v>4199</v>
      </c>
      <c r="D20" s="965">
        <v>45421</v>
      </c>
      <c r="E20" s="763">
        <f t="shared" si="33"/>
        <v>45426</v>
      </c>
      <c r="F20" s="886" t="s">
        <v>344</v>
      </c>
      <c r="G20" s="763">
        <v>45424</v>
      </c>
      <c r="H20" s="763">
        <v>45426</v>
      </c>
      <c r="I20" s="757"/>
      <c r="J20" s="763" t="e">
        <f t="shared" si="38"/>
        <v>#REF!</v>
      </c>
      <c r="K20" s="774"/>
      <c r="L20" s="763">
        <f t="shared" si="4"/>
        <v>45441</v>
      </c>
      <c r="M20" s="763">
        <f t="shared" si="5"/>
        <v>45434</v>
      </c>
      <c r="N20" s="1008">
        <f>G20+14</f>
        <v>45438</v>
      </c>
      <c r="O20" s="1009">
        <f t="shared" si="7"/>
        <v>45434</v>
      </c>
      <c r="P20" s="1009">
        <f t="shared" si="8"/>
        <v>45442</v>
      </c>
      <c r="Q20" s="1009">
        <f t="shared" si="9"/>
        <v>45436</v>
      </c>
      <c r="R20" s="1009">
        <f t="shared" si="10"/>
        <v>45436</v>
      </c>
      <c r="S20" s="1009">
        <f>G20+13</f>
        <v>45437</v>
      </c>
    </row>
    <row r="21" spans="1:19" ht="17.25" hidden="1" customHeight="1" x14ac:dyDescent="0.2">
      <c r="B21" s="986" t="s">
        <v>3844</v>
      </c>
      <c r="C21" s="965" t="s">
        <v>4200</v>
      </c>
      <c r="D21" s="965">
        <v>45424</v>
      </c>
      <c r="E21" s="763">
        <f t="shared" si="33"/>
        <v>45429</v>
      </c>
      <c r="F21" s="763">
        <f t="shared" si="37"/>
        <v>45435</v>
      </c>
      <c r="G21" s="886" t="s">
        <v>344</v>
      </c>
      <c r="H21" s="763">
        <f t="shared" si="35"/>
        <v>45442</v>
      </c>
      <c r="I21" s="757"/>
      <c r="J21" s="763" t="e">
        <f t="shared" si="38"/>
        <v>#REF!</v>
      </c>
      <c r="K21" s="774"/>
      <c r="L21" s="763">
        <f t="shared" si="4"/>
        <v>45444</v>
      </c>
      <c r="M21" s="763">
        <f t="shared" si="5"/>
        <v>45437</v>
      </c>
      <c r="N21" s="1008" t="e">
        <f>G21+14</f>
        <v>#VALUE!</v>
      </c>
      <c r="O21" s="1009">
        <f t="shared" si="7"/>
        <v>45437</v>
      </c>
      <c r="P21" s="1009">
        <f t="shared" si="8"/>
        <v>45445</v>
      </c>
      <c r="Q21" s="1009">
        <f t="shared" si="9"/>
        <v>45439</v>
      </c>
      <c r="R21" s="1009">
        <f t="shared" si="10"/>
        <v>45439</v>
      </c>
      <c r="S21" s="1009" t="e">
        <f>G21+13</f>
        <v>#VALUE!</v>
      </c>
    </row>
    <row r="22" spans="1:19" ht="17.25" hidden="1" customHeight="1" x14ac:dyDescent="0.2">
      <c r="B22" s="945" t="s">
        <v>344</v>
      </c>
      <c r="C22" s="965" t="s">
        <v>4201</v>
      </c>
      <c r="D22" s="805">
        <v>45439</v>
      </c>
      <c r="E22" s="805">
        <f t="shared" si="33"/>
        <v>45444</v>
      </c>
      <c r="F22" s="805">
        <f t="shared" si="37"/>
        <v>45450</v>
      </c>
      <c r="G22" s="805">
        <f t="shared" si="34"/>
        <v>45454</v>
      </c>
      <c r="H22" s="805">
        <f t="shared" si="35"/>
        <v>45457</v>
      </c>
      <c r="I22" s="757"/>
      <c r="J22" s="763" t="e">
        <f t="shared" si="38"/>
        <v>#REF!</v>
      </c>
      <c r="K22" s="774"/>
      <c r="L22" s="763">
        <f t="shared" si="4"/>
        <v>45459</v>
      </c>
      <c r="M22" s="763">
        <f t="shared" si="5"/>
        <v>45452</v>
      </c>
      <c r="N22" s="1008">
        <f>G22+14</f>
        <v>45468</v>
      </c>
      <c r="O22" s="1009">
        <f t="shared" si="7"/>
        <v>45452</v>
      </c>
      <c r="P22" s="1009">
        <f t="shared" si="8"/>
        <v>45460</v>
      </c>
      <c r="Q22" s="1009">
        <f t="shared" si="9"/>
        <v>45454</v>
      </c>
      <c r="R22" s="1009">
        <f t="shared" si="10"/>
        <v>45454</v>
      </c>
      <c r="S22" s="1009">
        <f>G22+13</f>
        <v>45467</v>
      </c>
    </row>
    <row r="23" spans="1:19" ht="17.25" hidden="1" customHeight="1" x14ac:dyDescent="0.2">
      <c r="B23" s="986" t="s">
        <v>2991</v>
      </c>
      <c r="C23" s="965" t="s">
        <v>4202</v>
      </c>
      <c r="D23" s="965">
        <v>45434</v>
      </c>
      <c r="E23" s="763">
        <f t="shared" ref="E23:E24" si="39">D23+5</f>
        <v>45439</v>
      </c>
      <c r="F23" s="763">
        <f t="shared" ref="F23:F24" si="40">D23+11</f>
        <v>45445</v>
      </c>
      <c r="G23" s="763">
        <f t="shared" ref="G23:G24" si="41">D23+15</f>
        <v>45449</v>
      </c>
      <c r="H23" s="763">
        <f t="shared" ref="H23:H24" si="42">D23+18</f>
        <v>45452</v>
      </c>
      <c r="I23" s="757"/>
      <c r="J23" s="763" t="e">
        <f t="shared" si="38"/>
        <v>#REF!</v>
      </c>
      <c r="K23" s="774"/>
      <c r="L23" s="763">
        <f t="shared" ref="L23:L24" si="43">D23+20</f>
        <v>45454</v>
      </c>
      <c r="M23" s="763">
        <f t="shared" ref="M23:M24" si="44">D23+13</f>
        <v>45447</v>
      </c>
      <c r="N23" s="1008">
        <f t="shared" ref="N23:N24" si="45">G23+14</f>
        <v>45463</v>
      </c>
      <c r="O23" s="1009">
        <f t="shared" ref="O23" si="46">SUM(D23+13)</f>
        <v>45447</v>
      </c>
      <c r="P23" s="1009">
        <f t="shared" ref="P23:P24" si="47">D23+21</f>
        <v>45455</v>
      </c>
      <c r="Q23" s="1009">
        <f t="shared" ref="Q23:Q24" si="48">D23+15</f>
        <v>45449</v>
      </c>
      <c r="R23" s="1009">
        <f t="shared" ref="R23:R24" si="49">D23+15</f>
        <v>45449</v>
      </c>
      <c r="S23" s="1009">
        <f t="shared" ref="S23:S24" si="50">G23+13</f>
        <v>45462</v>
      </c>
    </row>
    <row r="24" spans="1:19" ht="17.25" hidden="1" customHeight="1" x14ac:dyDescent="0.2">
      <c r="B24" s="1204" t="s">
        <v>368</v>
      </c>
      <c r="C24" s="965" t="s">
        <v>4203</v>
      </c>
      <c r="D24" s="805">
        <v>45426</v>
      </c>
      <c r="E24" s="805">
        <f t="shared" si="39"/>
        <v>45431</v>
      </c>
      <c r="F24" s="805">
        <f t="shared" si="40"/>
        <v>45437</v>
      </c>
      <c r="G24" s="805">
        <f t="shared" si="41"/>
        <v>45441</v>
      </c>
      <c r="H24" s="805">
        <f t="shared" si="42"/>
        <v>45444</v>
      </c>
      <c r="I24" s="757"/>
      <c r="J24" s="763" t="e">
        <f t="shared" si="38"/>
        <v>#REF!</v>
      </c>
      <c r="K24" s="774"/>
      <c r="L24" s="763">
        <f t="shared" si="43"/>
        <v>45446</v>
      </c>
      <c r="M24" s="763">
        <f t="shared" si="44"/>
        <v>45439</v>
      </c>
      <c r="N24" s="1008">
        <f t="shared" si="45"/>
        <v>45455</v>
      </c>
      <c r="O24" s="1009">
        <f t="shared" ref="O24" si="51">SUM(D24+13)</f>
        <v>45439</v>
      </c>
      <c r="P24" s="1009">
        <f t="shared" si="47"/>
        <v>45447</v>
      </c>
      <c r="Q24" s="1009">
        <f t="shared" si="48"/>
        <v>45441</v>
      </c>
      <c r="R24" s="1009">
        <f t="shared" si="49"/>
        <v>45441</v>
      </c>
      <c r="S24" s="1009">
        <f t="shared" si="50"/>
        <v>45454</v>
      </c>
    </row>
    <row r="25" spans="1:19" ht="17.25" hidden="1" customHeight="1" x14ac:dyDescent="0.2">
      <c r="B25" s="1205"/>
      <c r="C25" s="965" t="s">
        <v>4204</v>
      </c>
      <c r="D25" s="805">
        <v>45430</v>
      </c>
      <c r="E25" s="805">
        <f t="shared" ref="E25" si="52">D25+5</f>
        <v>45435</v>
      </c>
      <c r="F25" s="805">
        <f t="shared" ref="F25" si="53">D25+11</f>
        <v>45441</v>
      </c>
      <c r="G25" s="805">
        <f t="shared" ref="G25" si="54">D25+15</f>
        <v>45445</v>
      </c>
      <c r="H25" s="805">
        <f t="shared" ref="H25" si="55">D25+18</f>
        <v>45448</v>
      </c>
      <c r="I25" s="757"/>
      <c r="J25" s="763" t="e">
        <f t="shared" si="38"/>
        <v>#REF!</v>
      </c>
      <c r="K25" s="774"/>
      <c r="L25" s="763">
        <f t="shared" ref="L25" si="56">D25+20</f>
        <v>45450</v>
      </c>
      <c r="M25" s="763">
        <f t="shared" ref="M25" si="57">D25+13</f>
        <v>45443</v>
      </c>
      <c r="N25" s="1008">
        <f t="shared" ref="N25" si="58">G25+14</f>
        <v>45459</v>
      </c>
      <c r="O25" s="1009">
        <f t="shared" ref="O25" si="59">SUM(D25+13)</f>
        <v>45443</v>
      </c>
      <c r="P25" s="1009">
        <f t="shared" ref="P25" si="60">D25+21</f>
        <v>45451</v>
      </c>
      <c r="Q25" s="1009">
        <f t="shared" ref="Q25" si="61">D25+15</f>
        <v>45445</v>
      </c>
      <c r="R25" s="1009">
        <f t="shared" ref="R25" si="62">D25+15</f>
        <v>45445</v>
      </c>
      <c r="S25" s="1009">
        <f t="shared" ref="S25" si="63">G25+13</f>
        <v>45458</v>
      </c>
    </row>
    <row r="26" spans="1:19" ht="17.25" hidden="1" customHeight="1" x14ac:dyDescent="0.2">
      <c r="B26" s="1206"/>
      <c r="C26" s="965" t="s">
        <v>4205</v>
      </c>
      <c r="D26" s="805">
        <v>45430</v>
      </c>
      <c r="E26" s="805">
        <f t="shared" ref="E26:E28" si="64">D26+5</f>
        <v>45435</v>
      </c>
      <c r="F26" s="805">
        <f t="shared" ref="F26:F28" si="65">D26+11</f>
        <v>45441</v>
      </c>
      <c r="G26" s="805">
        <f t="shared" ref="G26:G28" si="66">D26+15</f>
        <v>45445</v>
      </c>
      <c r="H26" s="805">
        <f t="shared" ref="H26:H28" si="67">D26+18</f>
        <v>45448</v>
      </c>
      <c r="I26" s="757"/>
      <c r="J26" s="763" t="e">
        <f t="shared" si="38"/>
        <v>#REF!</v>
      </c>
      <c r="K26" s="774"/>
      <c r="L26" s="763">
        <f t="shared" ref="L26:L28" si="68">D26+20</f>
        <v>45450</v>
      </c>
      <c r="M26" s="763">
        <f t="shared" ref="M26:M28" si="69">D26+13</f>
        <v>45443</v>
      </c>
      <c r="N26" s="1008">
        <f t="shared" ref="N26:N28" si="70">G26+14</f>
        <v>45459</v>
      </c>
      <c r="O26" s="1009">
        <f t="shared" ref="O26" si="71">SUM(D26+13)</f>
        <v>45443</v>
      </c>
      <c r="P26" s="1009">
        <f t="shared" ref="P26:P28" si="72">D26+21</f>
        <v>45451</v>
      </c>
      <c r="Q26" s="1009">
        <f t="shared" ref="Q26:Q28" si="73">D26+15</f>
        <v>45445</v>
      </c>
      <c r="R26" s="1009">
        <f t="shared" ref="R26:R28" si="74">D26+15</f>
        <v>45445</v>
      </c>
      <c r="S26" s="1009">
        <f t="shared" ref="S26:S28" si="75">G26+13</f>
        <v>45458</v>
      </c>
    </row>
    <row r="27" spans="1:19" ht="17.25" hidden="1" customHeight="1" x14ac:dyDescent="0.2">
      <c r="A27" s="329" t="s">
        <v>4206</v>
      </c>
      <c r="B27" s="945" t="s">
        <v>344</v>
      </c>
      <c r="C27" s="965" t="s">
        <v>4207</v>
      </c>
      <c r="D27" s="805">
        <v>45430</v>
      </c>
      <c r="E27" s="805">
        <f t="shared" ref="E27" si="76">D27+5</f>
        <v>45435</v>
      </c>
      <c r="F27" s="805">
        <f t="shared" ref="F27" si="77">D27+11</f>
        <v>45441</v>
      </c>
      <c r="G27" s="805">
        <f t="shared" ref="G27" si="78">D27+15</f>
        <v>45445</v>
      </c>
      <c r="H27" s="805">
        <f t="shared" ref="H27" si="79">D27+18</f>
        <v>45448</v>
      </c>
      <c r="I27" s="757"/>
      <c r="J27" s="763">
        <v>45436</v>
      </c>
      <c r="K27" s="774"/>
      <c r="L27" s="763">
        <f t="shared" si="68"/>
        <v>45450</v>
      </c>
      <c r="M27" s="763">
        <f t="shared" si="69"/>
        <v>45443</v>
      </c>
      <c r="N27" s="1008">
        <f t="shared" si="70"/>
        <v>45459</v>
      </c>
      <c r="O27" s="1009">
        <f t="shared" ref="O27" si="80">SUM(D27+13)</f>
        <v>45443</v>
      </c>
      <c r="P27" s="1009">
        <f t="shared" si="72"/>
        <v>45451</v>
      </c>
      <c r="Q27" s="1009">
        <f t="shared" si="73"/>
        <v>45445</v>
      </c>
      <c r="R27" s="1009">
        <f t="shared" si="74"/>
        <v>45445</v>
      </c>
      <c r="S27" s="1009">
        <f t="shared" si="75"/>
        <v>45458</v>
      </c>
    </row>
    <row r="28" spans="1:19" ht="17.25" hidden="1" customHeight="1" x14ac:dyDescent="0.2">
      <c r="B28" s="945" t="s">
        <v>344</v>
      </c>
      <c r="C28" s="965" t="s">
        <v>4208</v>
      </c>
      <c r="D28" s="805">
        <v>45433</v>
      </c>
      <c r="E28" s="805">
        <f t="shared" si="64"/>
        <v>45438</v>
      </c>
      <c r="F28" s="805">
        <f t="shared" si="65"/>
        <v>45444</v>
      </c>
      <c r="G28" s="805">
        <f t="shared" si="66"/>
        <v>45448</v>
      </c>
      <c r="H28" s="805">
        <f t="shared" si="67"/>
        <v>45451</v>
      </c>
      <c r="I28" s="757"/>
      <c r="J28" s="763">
        <f t="shared" si="38"/>
        <v>45443</v>
      </c>
      <c r="K28" s="774"/>
      <c r="L28" s="763">
        <f t="shared" si="68"/>
        <v>45453</v>
      </c>
      <c r="M28" s="763">
        <f t="shared" si="69"/>
        <v>45446</v>
      </c>
      <c r="N28" s="1008">
        <f t="shared" si="70"/>
        <v>45462</v>
      </c>
      <c r="O28" s="1009">
        <f t="shared" ref="O28:O30" si="81">SUM(D28+13)</f>
        <v>45446</v>
      </c>
      <c r="P28" s="1009">
        <f t="shared" si="72"/>
        <v>45454</v>
      </c>
      <c r="Q28" s="1009">
        <f t="shared" si="73"/>
        <v>45448</v>
      </c>
      <c r="R28" s="1009">
        <f t="shared" si="74"/>
        <v>45448</v>
      </c>
      <c r="S28" s="1009">
        <f t="shared" si="75"/>
        <v>45461</v>
      </c>
    </row>
    <row r="29" spans="1:19" ht="17.25" hidden="1" customHeight="1" x14ac:dyDescent="0.2">
      <c r="B29" s="945" t="s">
        <v>368</v>
      </c>
      <c r="C29" s="965" t="s">
        <v>4209</v>
      </c>
      <c r="D29" s="805">
        <v>45430</v>
      </c>
      <c r="E29" s="805">
        <f t="shared" ref="E29:E31" si="82">D29+5</f>
        <v>45435</v>
      </c>
      <c r="F29" s="805">
        <f t="shared" ref="F29:F31" si="83">D29+11</f>
        <v>45441</v>
      </c>
      <c r="G29" s="805">
        <f t="shared" ref="G29:G31" si="84">D29+15</f>
        <v>45445</v>
      </c>
      <c r="H29" s="805">
        <f t="shared" ref="H29:H33" si="85">D29+18</f>
        <v>45448</v>
      </c>
      <c r="I29" s="757"/>
      <c r="J29" s="763">
        <f t="shared" si="38"/>
        <v>45450</v>
      </c>
      <c r="K29" s="774"/>
      <c r="L29" s="763">
        <f t="shared" ref="L29:L31" si="86">D29+20</f>
        <v>45450</v>
      </c>
      <c r="M29" s="763">
        <f t="shared" ref="M29:M31" si="87">D29+13</f>
        <v>45443</v>
      </c>
      <c r="N29" s="1008">
        <f t="shared" ref="N29:N31" si="88">G29+14</f>
        <v>45459</v>
      </c>
      <c r="O29" s="1009">
        <f t="shared" si="81"/>
        <v>45443</v>
      </c>
      <c r="P29" s="1009">
        <f t="shared" ref="P29:P31" si="89">D29+21</f>
        <v>45451</v>
      </c>
      <c r="Q29" s="1009">
        <f t="shared" ref="Q29:Q31" si="90">D29+15</f>
        <v>45445</v>
      </c>
      <c r="R29" s="1009">
        <f t="shared" ref="R29:R31" si="91">D29+15</f>
        <v>45445</v>
      </c>
      <c r="S29" s="1009">
        <f t="shared" ref="S29:S31" si="92">G29+13</f>
        <v>45458</v>
      </c>
    </row>
    <row r="30" spans="1:19" ht="17.25" hidden="1" customHeight="1" x14ac:dyDescent="0.2">
      <c r="B30" s="986" t="s">
        <v>3059</v>
      </c>
      <c r="C30" s="965" t="s">
        <v>4210</v>
      </c>
      <c r="D30" s="965">
        <v>45449</v>
      </c>
      <c r="E30" s="763">
        <f t="shared" si="82"/>
        <v>45454</v>
      </c>
      <c r="F30" s="763">
        <f t="shared" si="83"/>
        <v>45460</v>
      </c>
      <c r="G30" s="763">
        <f t="shared" si="84"/>
        <v>45464</v>
      </c>
      <c r="H30" s="763">
        <f t="shared" si="85"/>
        <v>45467</v>
      </c>
      <c r="I30" s="757"/>
      <c r="J30" s="763">
        <f t="shared" si="38"/>
        <v>45457</v>
      </c>
      <c r="K30" s="774"/>
      <c r="L30" s="763">
        <f t="shared" si="86"/>
        <v>45469</v>
      </c>
      <c r="M30" s="763">
        <f t="shared" si="87"/>
        <v>45462</v>
      </c>
      <c r="N30" s="1008">
        <f t="shared" si="88"/>
        <v>45478</v>
      </c>
      <c r="O30" s="1009">
        <f t="shared" si="81"/>
        <v>45462</v>
      </c>
      <c r="P30" s="1009">
        <f t="shared" si="89"/>
        <v>45470</v>
      </c>
      <c r="Q30" s="1009">
        <f t="shared" si="90"/>
        <v>45464</v>
      </c>
      <c r="R30" s="1009">
        <f t="shared" si="91"/>
        <v>45464</v>
      </c>
      <c r="S30" s="1009">
        <f t="shared" si="92"/>
        <v>45477</v>
      </c>
    </row>
    <row r="31" spans="1:19" ht="17.25" hidden="1" customHeight="1" x14ac:dyDescent="0.2">
      <c r="B31" s="986" t="s">
        <v>3818</v>
      </c>
      <c r="C31" s="965" t="s">
        <v>4211</v>
      </c>
      <c r="D31" s="965">
        <v>45464</v>
      </c>
      <c r="E31" s="763">
        <f t="shared" si="82"/>
        <v>45469</v>
      </c>
      <c r="F31" s="763">
        <f t="shared" si="83"/>
        <v>45475</v>
      </c>
      <c r="G31" s="763">
        <f t="shared" si="84"/>
        <v>45479</v>
      </c>
      <c r="H31" s="763">
        <f t="shared" si="85"/>
        <v>45482</v>
      </c>
      <c r="I31" s="757"/>
      <c r="J31" s="763">
        <f t="shared" si="38"/>
        <v>45464</v>
      </c>
      <c r="K31" s="774"/>
      <c r="L31" s="763">
        <f t="shared" si="86"/>
        <v>45484</v>
      </c>
      <c r="M31" s="763">
        <f t="shared" si="87"/>
        <v>45477</v>
      </c>
      <c r="N31" s="1008">
        <f t="shared" si="88"/>
        <v>45493</v>
      </c>
      <c r="O31" s="1009">
        <f t="shared" ref="O31:O32" si="93">SUM(D31+13)</f>
        <v>45477</v>
      </c>
      <c r="P31" s="1009">
        <f t="shared" si="89"/>
        <v>45485</v>
      </c>
      <c r="Q31" s="1009">
        <f t="shared" si="90"/>
        <v>45479</v>
      </c>
      <c r="R31" s="1009">
        <f t="shared" si="91"/>
        <v>45479</v>
      </c>
      <c r="S31" s="1009">
        <f t="shared" si="92"/>
        <v>45492</v>
      </c>
    </row>
    <row r="32" spans="1:19" ht="17.25" hidden="1" customHeight="1" x14ac:dyDescent="0.2">
      <c r="B32" s="986" t="s">
        <v>3874</v>
      </c>
      <c r="C32" s="965" t="s">
        <v>4212</v>
      </c>
      <c r="D32" s="965">
        <v>45497</v>
      </c>
      <c r="E32" s="763">
        <f t="shared" ref="E32" si="94">D32+5</f>
        <v>45502</v>
      </c>
      <c r="F32" s="763">
        <f t="shared" ref="F32" si="95">D32+11</f>
        <v>45508</v>
      </c>
      <c r="G32" s="763">
        <f t="shared" ref="G32" si="96">D32+15</f>
        <v>45512</v>
      </c>
      <c r="H32" s="763">
        <f t="shared" si="85"/>
        <v>45515</v>
      </c>
      <c r="I32" s="757"/>
      <c r="J32" s="763">
        <f t="shared" si="38"/>
        <v>45471</v>
      </c>
      <c r="K32" s="774"/>
      <c r="L32" s="763">
        <f t="shared" ref="L32" si="97">D32+20</f>
        <v>45517</v>
      </c>
      <c r="M32" s="763">
        <f t="shared" ref="M32" si="98">D32+13</f>
        <v>45510</v>
      </c>
      <c r="N32" s="1008">
        <f t="shared" ref="N32" si="99">G32+14</f>
        <v>45526</v>
      </c>
      <c r="O32" s="1009">
        <f t="shared" si="93"/>
        <v>45510</v>
      </c>
      <c r="P32" s="1009">
        <f t="shared" ref="P32" si="100">D32+21</f>
        <v>45518</v>
      </c>
      <c r="Q32" s="1009">
        <f t="shared" ref="Q32" si="101">D32+15</f>
        <v>45512</v>
      </c>
      <c r="R32" s="1009">
        <f t="shared" ref="R32" si="102">D32+15</f>
        <v>45512</v>
      </c>
      <c r="S32" s="1009">
        <f t="shared" ref="S32" si="103">G32+13</f>
        <v>45525</v>
      </c>
    </row>
    <row r="33" spans="2:19" ht="17.25" hidden="1" customHeight="1" x14ac:dyDescent="0.2">
      <c r="B33" s="986" t="s">
        <v>4213</v>
      </c>
      <c r="C33" s="965" t="s">
        <v>4214</v>
      </c>
      <c r="D33" s="965">
        <v>45477</v>
      </c>
      <c r="E33" s="763">
        <f t="shared" ref="E33" si="104">D33+5</f>
        <v>45482</v>
      </c>
      <c r="F33" s="763">
        <f t="shared" ref="F33" si="105">D33+11</f>
        <v>45488</v>
      </c>
      <c r="G33" s="763">
        <f t="shared" ref="G33" si="106">D33+15</f>
        <v>45492</v>
      </c>
      <c r="H33" s="763">
        <f t="shared" si="85"/>
        <v>45495</v>
      </c>
      <c r="I33" s="757"/>
      <c r="J33" s="763">
        <f t="shared" si="38"/>
        <v>45478</v>
      </c>
      <c r="K33" s="774"/>
      <c r="L33" s="763">
        <f t="shared" ref="L33" si="107">D33+20</f>
        <v>45497</v>
      </c>
      <c r="M33" s="763">
        <f t="shared" ref="M33" si="108">D33+13</f>
        <v>45490</v>
      </c>
      <c r="N33" s="1008">
        <f t="shared" ref="N33" si="109">G33+14</f>
        <v>45506</v>
      </c>
      <c r="O33" s="1009">
        <f t="shared" ref="O33" si="110">SUM(D33+13)</f>
        <v>45490</v>
      </c>
      <c r="P33" s="1009">
        <f t="shared" ref="P33" si="111">D33+21</f>
        <v>45498</v>
      </c>
      <c r="Q33" s="1009">
        <f t="shared" ref="Q33" si="112">D33+15</f>
        <v>45492</v>
      </c>
      <c r="R33" s="1009">
        <f t="shared" ref="R33" si="113">D33+15</f>
        <v>45492</v>
      </c>
      <c r="S33" s="1009">
        <f t="shared" ref="S33" si="114">G33+13</f>
        <v>45505</v>
      </c>
    </row>
    <row r="34" spans="2:19" ht="17.25" hidden="1" customHeight="1" x14ac:dyDescent="0.2">
      <c r="B34" s="986" t="s">
        <v>3828</v>
      </c>
      <c r="C34" s="965" t="s">
        <v>4215</v>
      </c>
      <c r="D34" s="965">
        <v>45486</v>
      </c>
      <c r="E34" s="763">
        <f t="shared" ref="E34" si="115">D34+5</f>
        <v>45491</v>
      </c>
      <c r="F34" s="763">
        <f t="shared" ref="F34" si="116">D34+11</f>
        <v>45497</v>
      </c>
      <c r="G34" s="763">
        <f t="shared" ref="G34" si="117">D34+15</f>
        <v>45501</v>
      </c>
      <c r="H34" s="763">
        <f t="shared" ref="H34" si="118">D34+18</f>
        <v>45504</v>
      </c>
      <c r="I34" s="757"/>
      <c r="J34" s="763">
        <f t="shared" si="38"/>
        <v>45485</v>
      </c>
      <c r="K34" s="774"/>
      <c r="L34" s="763">
        <f t="shared" ref="L34" si="119">D34+20</f>
        <v>45506</v>
      </c>
      <c r="M34" s="763">
        <f t="shared" ref="M34" si="120">D34+13</f>
        <v>45499</v>
      </c>
      <c r="N34" s="1008">
        <f t="shared" ref="N34" si="121">G34+14</f>
        <v>45515</v>
      </c>
      <c r="O34" s="1009">
        <f t="shared" ref="O34" si="122">SUM(D34+13)</f>
        <v>45499</v>
      </c>
      <c r="P34" s="1009">
        <f t="shared" ref="P34" si="123">D34+21</f>
        <v>45507</v>
      </c>
      <c r="Q34" s="1009">
        <f t="shared" ref="Q34" si="124">D34+15</f>
        <v>45501</v>
      </c>
      <c r="R34" s="1009">
        <f t="shared" ref="R34" si="125">D34+15</f>
        <v>45501</v>
      </c>
      <c r="S34" s="1009">
        <f t="shared" ref="S34" si="126">G34+13</f>
        <v>45514</v>
      </c>
    </row>
    <row r="35" spans="2:19" ht="17.25" hidden="1" customHeight="1" x14ac:dyDescent="0.2">
      <c r="B35" s="986" t="s">
        <v>4127</v>
      </c>
      <c r="C35" s="965" t="s">
        <v>4216</v>
      </c>
      <c r="D35" s="965">
        <v>45490</v>
      </c>
      <c r="E35" s="763">
        <f t="shared" ref="E35" si="127">D35+5</f>
        <v>45495</v>
      </c>
      <c r="F35" s="763">
        <f t="shared" ref="F35" si="128">D35+11</f>
        <v>45501</v>
      </c>
      <c r="G35" s="763">
        <f t="shared" ref="G35" si="129">D35+15</f>
        <v>45505</v>
      </c>
      <c r="H35" s="763">
        <f t="shared" ref="H35" si="130">D35+18</f>
        <v>45508</v>
      </c>
      <c r="I35" s="757"/>
      <c r="J35" s="763">
        <f t="shared" si="38"/>
        <v>45492</v>
      </c>
      <c r="K35" s="774"/>
      <c r="L35" s="763">
        <f t="shared" ref="L35" si="131">D35+20</f>
        <v>45510</v>
      </c>
      <c r="M35" s="763">
        <f t="shared" ref="M35" si="132">D35+13</f>
        <v>45503</v>
      </c>
      <c r="N35" s="1008">
        <f t="shared" ref="N35" si="133">G35+14</f>
        <v>45519</v>
      </c>
      <c r="O35" s="1009">
        <f t="shared" ref="O35" si="134">SUM(D35+13)</f>
        <v>45503</v>
      </c>
      <c r="P35" s="1009">
        <f t="shared" ref="P35" si="135">D35+21</f>
        <v>45511</v>
      </c>
      <c r="Q35" s="1009">
        <f t="shared" ref="Q35" si="136">D35+15</f>
        <v>45505</v>
      </c>
      <c r="R35" s="1009">
        <f t="shared" ref="R35" si="137">D35+15</f>
        <v>45505</v>
      </c>
      <c r="S35" s="1009">
        <f t="shared" ref="S35" si="138">G35+13</f>
        <v>45518</v>
      </c>
    </row>
    <row r="36" spans="2:19" ht="17.25" hidden="1" customHeight="1" x14ac:dyDescent="0.2">
      <c r="B36" s="986" t="s">
        <v>3012</v>
      </c>
      <c r="C36" s="965" t="s">
        <v>4217</v>
      </c>
      <c r="D36" s="965">
        <v>45494</v>
      </c>
      <c r="E36" s="763">
        <f t="shared" ref="E36" si="139">D36+5</f>
        <v>45499</v>
      </c>
      <c r="F36" s="763">
        <f t="shared" ref="F36" si="140">D36+11</f>
        <v>45505</v>
      </c>
      <c r="G36" s="763">
        <f t="shared" ref="G36" si="141">D36+15</f>
        <v>45509</v>
      </c>
      <c r="H36" s="763">
        <f t="shared" ref="H36" si="142">D36+18</f>
        <v>45512</v>
      </c>
      <c r="I36" s="757"/>
      <c r="J36" s="763">
        <f t="shared" si="38"/>
        <v>45499</v>
      </c>
      <c r="K36" s="774"/>
      <c r="L36" s="763">
        <f t="shared" ref="L36" si="143">D36+20</f>
        <v>45514</v>
      </c>
      <c r="M36" s="763">
        <f t="shared" ref="M36" si="144">D36+13</f>
        <v>45507</v>
      </c>
      <c r="N36" s="1008">
        <f t="shared" ref="N36" si="145">G36+14</f>
        <v>45523</v>
      </c>
      <c r="O36" s="1009">
        <f t="shared" ref="O36" si="146">SUM(D36+13)</f>
        <v>45507</v>
      </c>
      <c r="P36" s="1009">
        <f t="shared" ref="P36" si="147">D36+21</f>
        <v>45515</v>
      </c>
      <c r="Q36" s="1009">
        <f t="shared" ref="Q36" si="148">D36+15</f>
        <v>45509</v>
      </c>
      <c r="R36" s="1009">
        <f t="shared" ref="R36" si="149">D36+15</f>
        <v>45509</v>
      </c>
      <c r="S36" s="1009">
        <f t="shared" ref="S36" si="150">G36+13</f>
        <v>45522</v>
      </c>
    </row>
    <row r="37" spans="2:19" ht="17.25" hidden="1" customHeight="1" x14ac:dyDescent="0.2">
      <c r="B37" s="986" t="s">
        <v>3824</v>
      </c>
      <c r="C37" s="965" t="s">
        <v>4218</v>
      </c>
      <c r="D37" s="965">
        <v>45511</v>
      </c>
      <c r="E37" s="763">
        <f t="shared" ref="E37" si="151">D37+5</f>
        <v>45516</v>
      </c>
      <c r="F37" s="763">
        <f t="shared" ref="F37" si="152">D37+11</f>
        <v>45522</v>
      </c>
      <c r="G37" s="763">
        <f t="shared" ref="G37" si="153">D37+15</f>
        <v>45526</v>
      </c>
      <c r="H37" s="763">
        <f t="shared" ref="H37" si="154">D37+18</f>
        <v>45529</v>
      </c>
      <c r="I37" s="757"/>
      <c r="J37" s="763">
        <f t="shared" si="38"/>
        <v>45506</v>
      </c>
      <c r="K37" s="774"/>
      <c r="L37" s="763">
        <f t="shared" ref="L37" si="155">D37+20</f>
        <v>45531</v>
      </c>
      <c r="M37" s="763">
        <f t="shared" ref="M37" si="156">D37+13</f>
        <v>45524</v>
      </c>
      <c r="N37" s="1008">
        <f t="shared" ref="N37" si="157">G37+14</f>
        <v>45540</v>
      </c>
      <c r="O37" s="1009">
        <f t="shared" ref="O37" si="158">SUM(D37+13)</f>
        <v>45524</v>
      </c>
      <c r="P37" s="1009">
        <f t="shared" ref="P37" si="159">D37+21</f>
        <v>45532</v>
      </c>
      <c r="Q37" s="1009">
        <f t="shared" ref="Q37" si="160">D37+15</f>
        <v>45526</v>
      </c>
      <c r="R37" s="1009">
        <f t="shared" ref="R37" si="161">D37+15</f>
        <v>45526</v>
      </c>
      <c r="S37" s="1009">
        <f t="shared" ref="S37" si="162">G37+13</f>
        <v>45539</v>
      </c>
    </row>
    <row r="38" spans="2:19" ht="17.25" hidden="1" customHeight="1" x14ac:dyDescent="0.2">
      <c r="B38" s="986" t="s">
        <v>3871</v>
      </c>
      <c r="C38" s="965" t="s">
        <v>4219</v>
      </c>
      <c r="D38" s="965">
        <v>45517</v>
      </c>
      <c r="E38" s="763">
        <f t="shared" ref="E38" si="163">D38+5</f>
        <v>45522</v>
      </c>
      <c r="F38" s="763">
        <f t="shared" ref="F38" si="164">D38+11</f>
        <v>45528</v>
      </c>
      <c r="G38" s="763">
        <f t="shared" ref="G38" si="165">D38+15</f>
        <v>45532</v>
      </c>
      <c r="H38" s="763">
        <f t="shared" ref="H38" si="166">D38+18</f>
        <v>45535</v>
      </c>
      <c r="I38" s="757"/>
      <c r="J38" s="763">
        <f t="shared" si="38"/>
        <v>45513</v>
      </c>
      <c r="K38" s="774"/>
      <c r="L38" s="763">
        <f t="shared" ref="L38" si="167">D38+20</f>
        <v>45537</v>
      </c>
      <c r="M38" s="763">
        <f t="shared" ref="M38" si="168">D38+13</f>
        <v>45530</v>
      </c>
      <c r="N38" s="1008">
        <f t="shared" ref="N38" si="169">G38+14</f>
        <v>45546</v>
      </c>
      <c r="O38" s="1009">
        <f t="shared" ref="O38" si="170">SUM(D38+13)</f>
        <v>45530</v>
      </c>
      <c r="P38" s="1009">
        <f t="shared" ref="P38" si="171">D38+21</f>
        <v>45538</v>
      </c>
      <c r="Q38" s="1009">
        <f t="shared" ref="Q38" si="172">D38+15</f>
        <v>45532</v>
      </c>
      <c r="R38" s="1009">
        <f t="shared" ref="R38" si="173">D38+15</f>
        <v>45532</v>
      </c>
      <c r="S38" s="1009">
        <f t="shared" ref="S38" si="174">G38+13</f>
        <v>45545</v>
      </c>
    </row>
    <row r="39" spans="2:19" ht="17.25" hidden="1" customHeight="1" x14ac:dyDescent="0.2">
      <c r="B39" s="986" t="s">
        <v>3034</v>
      </c>
      <c r="C39" s="965" t="s">
        <v>4220</v>
      </c>
      <c r="D39" s="965">
        <v>45518</v>
      </c>
      <c r="E39" s="763">
        <f t="shared" ref="E39" si="175">D39+5</f>
        <v>45523</v>
      </c>
      <c r="F39" s="763">
        <f t="shared" ref="F39" si="176">D39+11</f>
        <v>45529</v>
      </c>
      <c r="G39" s="763">
        <f t="shared" ref="G39" si="177">D39+15</f>
        <v>45533</v>
      </c>
      <c r="H39" s="763">
        <f t="shared" ref="H39" si="178">D39+18</f>
        <v>45536</v>
      </c>
      <c r="I39" s="757"/>
      <c r="J39" s="763">
        <f t="shared" si="38"/>
        <v>45520</v>
      </c>
      <c r="K39" s="774"/>
      <c r="L39" s="763">
        <f t="shared" ref="L39" si="179">D39+20</f>
        <v>45538</v>
      </c>
      <c r="M39" s="763">
        <f t="shared" ref="M39" si="180">D39+13</f>
        <v>45531</v>
      </c>
      <c r="N39" s="1008">
        <f t="shared" ref="N39" si="181">G39+14</f>
        <v>45547</v>
      </c>
      <c r="O39" s="1009">
        <f t="shared" ref="O39" si="182">SUM(D39+13)</f>
        <v>45531</v>
      </c>
      <c r="P39" s="1009">
        <f t="shared" ref="P39" si="183">D39+21</f>
        <v>45539</v>
      </c>
      <c r="Q39" s="1009">
        <f t="shared" ref="Q39" si="184">D39+15</f>
        <v>45533</v>
      </c>
      <c r="R39" s="1009">
        <f t="shared" ref="R39" si="185">D39+15</f>
        <v>45533</v>
      </c>
      <c r="S39" s="1009">
        <f t="shared" ref="S39" si="186">G39+13</f>
        <v>45546</v>
      </c>
    </row>
    <row r="40" spans="2:19" ht="17.25" hidden="1" customHeight="1" x14ac:dyDescent="0.2">
      <c r="B40" s="986" t="s">
        <v>3831</v>
      </c>
      <c r="C40" s="965" t="s">
        <v>4221</v>
      </c>
      <c r="D40" s="965">
        <v>45533</v>
      </c>
      <c r="E40" s="763">
        <f t="shared" ref="E40" si="187">D40+5</f>
        <v>45538</v>
      </c>
      <c r="F40" s="763">
        <f t="shared" ref="F40" si="188">D40+11</f>
        <v>45544</v>
      </c>
      <c r="G40" s="763">
        <f t="shared" ref="G40" si="189">D40+15</f>
        <v>45548</v>
      </c>
      <c r="H40" s="763">
        <f t="shared" ref="H40" si="190">D40+18</f>
        <v>45551</v>
      </c>
      <c r="I40" s="757"/>
      <c r="J40" s="763">
        <v>45512</v>
      </c>
      <c r="K40" s="774"/>
      <c r="L40" s="763">
        <f t="shared" ref="L40" si="191">D40+20</f>
        <v>45553</v>
      </c>
      <c r="M40" s="763">
        <f t="shared" ref="M40" si="192">D40+13</f>
        <v>45546</v>
      </c>
      <c r="N40" s="1008">
        <f t="shared" ref="N40" si="193">G40+14</f>
        <v>45562</v>
      </c>
      <c r="O40" s="1009">
        <f t="shared" ref="O40" si="194">SUM(D40+13)</f>
        <v>45546</v>
      </c>
      <c r="P40" s="1009">
        <f t="shared" ref="P40" si="195">D40+21</f>
        <v>45554</v>
      </c>
      <c r="Q40" s="1009">
        <f t="shared" ref="Q40" si="196">D40+15</f>
        <v>45548</v>
      </c>
      <c r="R40" s="1009">
        <f t="shared" ref="R40" si="197">D40+15</f>
        <v>45548</v>
      </c>
      <c r="S40" s="1009">
        <f t="shared" ref="S40" si="198">G40+13</f>
        <v>45561</v>
      </c>
    </row>
    <row r="41" spans="2:19" ht="17.25" hidden="1" customHeight="1" x14ac:dyDescent="0.2">
      <c r="B41" s="986" t="s">
        <v>3844</v>
      </c>
      <c r="C41" s="965" t="s">
        <v>4222</v>
      </c>
      <c r="D41" s="965">
        <v>45538</v>
      </c>
      <c r="E41" s="763">
        <f t="shared" ref="E41:E42" si="199">D41+5</f>
        <v>45543</v>
      </c>
      <c r="F41" s="763">
        <f t="shared" ref="F41:F42" si="200">D41+11</f>
        <v>45549</v>
      </c>
      <c r="G41" s="763">
        <f t="shared" ref="G41:G42" si="201">D41+15</f>
        <v>45553</v>
      </c>
      <c r="H41" s="763">
        <f t="shared" ref="H41:H42" si="202">D41+18</f>
        <v>45556</v>
      </c>
      <c r="I41" s="757"/>
      <c r="J41" s="763">
        <f>J40+7</f>
        <v>45519</v>
      </c>
      <c r="K41" s="774"/>
      <c r="L41" s="763">
        <f t="shared" ref="L41:L42" si="203">D41+20</f>
        <v>45558</v>
      </c>
      <c r="M41" s="763">
        <f t="shared" ref="M41:M42" si="204">D41+13</f>
        <v>45551</v>
      </c>
      <c r="N41" s="1008">
        <f t="shared" ref="N41:N42" si="205">G41+14</f>
        <v>45567</v>
      </c>
      <c r="O41" s="1009">
        <f t="shared" ref="O41:O42" si="206">SUM(D41+13)</f>
        <v>45551</v>
      </c>
      <c r="P41" s="1009">
        <f t="shared" ref="P41:P42" si="207">D41+21</f>
        <v>45559</v>
      </c>
      <c r="Q41" s="1009">
        <f t="shared" ref="Q41:Q42" si="208">D41+15</f>
        <v>45553</v>
      </c>
      <c r="R41" s="1009">
        <f t="shared" ref="R41:R42" si="209">D41+15</f>
        <v>45553</v>
      </c>
      <c r="S41" s="1009">
        <f t="shared" ref="S41:S42" si="210">G41+13</f>
        <v>45566</v>
      </c>
    </row>
    <row r="42" spans="2:19" ht="17.25" hidden="1" customHeight="1" x14ac:dyDescent="0.2">
      <c r="B42" s="986" t="s">
        <v>4206</v>
      </c>
      <c r="C42" s="965" t="s">
        <v>4223</v>
      </c>
      <c r="D42" s="965">
        <v>45542</v>
      </c>
      <c r="E42" s="763">
        <f t="shared" si="199"/>
        <v>45547</v>
      </c>
      <c r="F42" s="763">
        <f t="shared" si="200"/>
        <v>45553</v>
      </c>
      <c r="G42" s="763">
        <f t="shared" si="201"/>
        <v>45557</v>
      </c>
      <c r="H42" s="763">
        <f t="shared" si="202"/>
        <v>45560</v>
      </c>
      <c r="I42" s="757"/>
      <c r="J42" s="763">
        <f t="shared" ref="J42:J47" si="211">J41+7</f>
        <v>45526</v>
      </c>
      <c r="K42" s="774"/>
      <c r="L42" s="763">
        <f t="shared" si="203"/>
        <v>45562</v>
      </c>
      <c r="M42" s="763">
        <f t="shared" si="204"/>
        <v>45555</v>
      </c>
      <c r="N42" s="1008">
        <f t="shared" si="205"/>
        <v>45571</v>
      </c>
      <c r="O42" s="1009">
        <f t="shared" si="206"/>
        <v>45555</v>
      </c>
      <c r="P42" s="1009">
        <f t="shared" si="207"/>
        <v>45563</v>
      </c>
      <c r="Q42" s="1009">
        <f t="shared" si="208"/>
        <v>45557</v>
      </c>
      <c r="R42" s="1009">
        <f t="shared" si="209"/>
        <v>45557</v>
      </c>
      <c r="S42" s="1009">
        <f t="shared" si="210"/>
        <v>45570</v>
      </c>
    </row>
    <row r="43" spans="2:19" ht="17.25" hidden="1" customHeight="1" x14ac:dyDescent="0.2">
      <c r="B43" s="986" t="s">
        <v>3025</v>
      </c>
      <c r="C43" s="965" t="s">
        <v>4224</v>
      </c>
      <c r="D43" s="965">
        <v>45549</v>
      </c>
      <c r="E43" s="763">
        <f t="shared" ref="E43:E47" si="212">D43+5</f>
        <v>45554</v>
      </c>
      <c r="F43" s="763">
        <f t="shared" ref="F43:F46" si="213">D43+11</f>
        <v>45560</v>
      </c>
      <c r="G43" s="763">
        <f t="shared" ref="G43:G46" si="214">D43+15</f>
        <v>45564</v>
      </c>
      <c r="H43" s="763">
        <f t="shared" ref="H43:H46" si="215">D43+18</f>
        <v>45567</v>
      </c>
      <c r="I43" s="757"/>
      <c r="J43" s="763">
        <f t="shared" si="211"/>
        <v>45533</v>
      </c>
      <c r="K43" s="774"/>
      <c r="L43" s="763">
        <f t="shared" ref="L43:L46" si="216">D43+20</f>
        <v>45569</v>
      </c>
      <c r="M43" s="763">
        <f t="shared" ref="M43:M46" si="217">D43+13</f>
        <v>45562</v>
      </c>
      <c r="N43" s="1008">
        <f t="shared" ref="N43:N46" si="218">G43+14</f>
        <v>45578</v>
      </c>
      <c r="O43" s="1009">
        <f t="shared" ref="O43:O46" si="219">SUM(D43+13)</f>
        <v>45562</v>
      </c>
      <c r="P43" s="1009">
        <f t="shared" ref="P43:P46" si="220">D43+21</f>
        <v>45570</v>
      </c>
      <c r="Q43" s="1009">
        <f t="shared" ref="Q43:Q46" si="221">D43+15</f>
        <v>45564</v>
      </c>
      <c r="R43" s="1009">
        <f t="shared" ref="R43:R46" si="222">D43+15</f>
        <v>45564</v>
      </c>
      <c r="S43" s="1009">
        <f t="shared" ref="S43:S46" si="223">G43+13</f>
        <v>45577</v>
      </c>
    </row>
    <row r="44" spans="2:19" ht="17.25" hidden="1" customHeight="1" x14ac:dyDescent="0.2">
      <c r="B44" s="986" t="s">
        <v>2991</v>
      </c>
      <c r="C44" s="965" t="s">
        <v>4225</v>
      </c>
      <c r="D44" s="965">
        <v>45552</v>
      </c>
      <c r="E44" s="763">
        <f t="shared" si="212"/>
        <v>45557</v>
      </c>
      <c r="F44" s="763">
        <f t="shared" si="213"/>
        <v>45563</v>
      </c>
      <c r="G44" s="763">
        <f t="shared" si="214"/>
        <v>45567</v>
      </c>
      <c r="H44" s="763">
        <f t="shared" si="215"/>
        <v>45570</v>
      </c>
      <c r="I44" s="757"/>
      <c r="J44" s="763">
        <f t="shared" si="211"/>
        <v>45540</v>
      </c>
      <c r="K44" s="774"/>
      <c r="L44" s="763">
        <f t="shared" si="216"/>
        <v>45572</v>
      </c>
      <c r="M44" s="763">
        <f t="shared" si="217"/>
        <v>45565</v>
      </c>
      <c r="N44" s="1008">
        <f t="shared" si="218"/>
        <v>45581</v>
      </c>
      <c r="O44" s="1009">
        <f t="shared" si="219"/>
        <v>45565</v>
      </c>
      <c r="P44" s="1009">
        <f t="shared" si="220"/>
        <v>45573</v>
      </c>
      <c r="Q44" s="1009">
        <f t="shared" si="221"/>
        <v>45567</v>
      </c>
      <c r="R44" s="1009">
        <f t="shared" si="222"/>
        <v>45567</v>
      </c>
      <c r="S44" s="1009">
        <f t="shared" si="223"/>
        <v>45580</v>
      </c>
    </row>
    <row r="45" spans="2:19" ht="17.25" hidden="1" customHeight="1" x14ac:dyDescent="0.2">
      <c r="B45" s="986" t="s">
        <v>3059</v>
      </c>
      <c r="C45" s="965" t="s">
        <v>4226</v>
      </c>
      <c r="D45" s="965">
        <v>45562</v>
      </c>
      <c r="E45" s="763">
        <f t="shared" si="212"/>
        <v>45567</v>
      </c>
      <c r="F45" s="763">
        <f t="shared" si="213"/>
        <v>45573</v>
      </c>
      <c r="G45" s="763">
        <f t="shared" si="214"/>
        <v>45577</v>
      </c>
      <c r="H45" s="763">
        <f t="shared" si="215"/>
        <v>45580</v>
      </c>
      <c r="I45" s="757"/>
      <c r="J45" s="763">
        <f t="shared" si="211"/>
        <v>45547</v>
      </c>
      <c r="K45" s="774"/>
      <c r="L45" s="763">
        <f t="shared" si="216"/>
        <v>45582</v>
      </c>
      <c r="M45" s="763">
        <f>D45+13</f>
        <v>45575</v>
      </c>
      <c r="N45" s="1008">
        <f t="shared" si="218"/>
        <v>45591</v>
      </c>
      <c r="O45" s="1009">
        <f t="shared" si="219"/>
        <v>45575</v>
      </c>
      <c r="P45" s="1009">
        <f t="shared" si="220"/>
        <v>45583</v>
      </c>
      <c r="Q45" s="1009">
        <f t="shared" si="221"/>
        <v>45577</v>
      </c>
      <c r="R45" s="1009">
        <f t="shared" si="222"/>
        <v>45577</v>
      </c>
      <c r="S45" s="1009">
        <f t="shared" si="223"/>
        <v>45590</v>
      </c>
    </row>
    <row r="46" spans="2:19" ht="17.25" hidden="1" customHeight="1" x14ac:dyDescent="0.2">
      <c r="B46" s="986" t="s">
        <v>3874</v>
      </c>
      <c r="C46" s="965" t="s">
        <v>4227</v>
      </c>
      <c r="D46" s="965">
        <v>45572</v>
      </c>
      <c r="E46" s="763">
        <f t="shared" si="212"/>
        <v>45577</v>
      </c>
      <c r="F46" s="763">
        <f t="shared" si="213"/>
        <v>45583</v>
      </c>
      <c r="G46" s="763">
        <f t="shared" si="214"/>
        <v>45587</v>
      </c>
      <c r="H46" s="763">
        <f t="shared" si="215"/>
        <v>45590</v>
      </c>
      <c r="I46" s="757"/>
      <c r="J46" s="763">
        <f t="shared" si="211"/>
        <v>45554</v>
      </c>
      <c r="K46" s="774"/>
      <c r="L46" s="763">
        <f t="shared" si="216"/>
        <v>45592</v>
      </c>
      <c r="M46" s="763">
        <f t="shared" si="217"/>
        <v>45585</v>
      </c>
      <c r="N46" s="1008">
        <f t="shared" si="218"/>
        <v>45601</v>
      </c>
      <c r="O46" s="1009">
        <f t="shared" si="219"/>
        <v>45585</v>
      </c>
      <c r="P46" s="1009">
        <f t="shared" si="220"/>
        <v>45593</v>
      </c>
      <c r="Q46" s="1009">
        <f t="shared" si="221"/>
        <v>45587</v>
      </c>
      <c r="R46" s="1009">
        <f t="shared" si="222"/>
        <v>45587</v>
      </c>
      <c r="S46" s="1009">
        <f t="shared" si="223"/>
        <v>45600</v>
      </c>
    </row>
    <row r="47" spans="2:19" ht="17.25" hidden="1" customHeight="1" x14ac:dyDescent="0.2">
      <c r="B47" s="1083" t="s">
        <v>368</v>
      </c>
      <c r="C47" s="965" t="s">
        <v>4228</v>
      </c>
      <c r="D47" s="805" t="e">
        <f t="shared" ref="D47:F49" si="224">B47+11</f>
        <v>#VALUE!</v>
      </c>
      <c r="E47" s="805" t="e">
        <f t="shared" si="212"/>
        <v>#VALUE!</v>
      </c>
      <c r="F47" s="805" t="e">
        <f t="shared" si="224"/>
        <v>#VALUE!</v>
      </c>
      <c r="G47" s="805" t="e">
        <f t="shared" ref="G47:G49" si="225">D47+15</f>
        <v>#VALUE!</v>
      </c>
      <c r="H47" s="805" t="e">
        <f t="shared" ref="H47:H49" si="226">D47+18</f>
        <v>#VALUE!</v>
      </c>
      <c r="I47" s="757"/>
      <c r="J47" s="805">
        <f t="shared" si="211"/>
        <v>45561</v>
      </c>
      <c r="K47" s="774"/>
      <c r="L47" s="805" t="e">
        <f t="shared" ref="L47:L50" si="227">D47+20</f>
        <v>#VALUE!</v>
      </c>
      <c r="M47" s="805" t="e">
        <f t="shared" ref="M47:M50" si="228">D47+13</f>
        <v>#VALUE!</v>
      </c>
      <c r="N47" s="1088" t="e">
        <f t="shared" ref="N47:N50" si="229">G47+14</f>
        <v>#VALUE!</v>
      </c>
      <c r="O47" s="1089" t="e">
        <f t="shared" ref="O47:O50" si="230">SUM(D47+13)</f>
        <v>#VALUE!</v>
      </c>
      <c r="P47" s="1089" t="e">
        <f t="shared" ref="P47:P50" si="231">D47+21</f>
        <v>#VALUE!</v>
      </c>
      <c r="Q47" s="1089" t="e">
        <f t="shared" ref="Q47:Q50" si="232">D47+15</f>
        <v>#VALUE!</v>
      </c>
      <c r="R47" s="1089" t="e">
        <f t="shared" ref="R47:R50" si="233">D47+15</f>
        <v>#VALUE!</v>
      </c>
      <c r="S47" s="1089" t="e">
        <f t="shared" ref="S47:S50" si="234">G47+13</f>
        <v>#VALUE!</v>
      </c>
    </row>
    <row r="48" spans="2:19" ht="17.25" hidden="1" customHeight="1" x14ac:dyDescent="0.2">
      <c r="B48" s="986" t="s">
        <v>3818</v>
      </c>
      <c r="C48" s="965" t="s">
        <v>4229</v>
      </c>
      <c r="D48" s="965">
        <v>45584</v>
      </c>
      <c r="E48" s="763">
        <f t="shared" ref="E48:E50" si="235">D48+5</f>
        <v>45589</v>
      </c>
      <c r="F48" s="763">
        <f t="shared" si="224"/>
        <v>45595</v>
      </c>
      <c r="G48" s="763">
        <f t="shared" si="225"/>
        <v>45599</v>
      </c>
      <c r="H48" s="763">
        <f t="shared" si="226"/>
        <v>45602</v>
      </c>
      <c r="I48" s="757"/>
      <c r="J48" s="763">
        <f t="shared" ref="J48:J77" si="236">J47+7</f>
        <v>45568</v>
      </c>
      <c r="K48" s="774"/>
      <c r="L48" s="763">
        <f t="shared" si="227"/>
        <v>45604</v>
      </c>
      <c r="M48" s="763">
        <f t="shared" si="228"/>
        <v>45597</v>
      </c>
      <c r="N48" s="1008">
        <f t="shared" si="229"/>
        <v>45613</v>
      </c>
      <c r="O48" s="1009">
        <f t="shared" si="230"/>
        <v>45597</v>
      </c>
      <c r="P48" s="1009">
        <f t="shared" si="231"/>
        <v>45605</v>
      </c>
      <c r="Q48" s="1009">
        <f t="shared" si="232"/>
        <v>45599</v>
      </c>
      <c r="R48" s="1009">
        <f t="shared" si="233"/>
        <v>45599</v>
      </c>
      <c r="S48" s="1009">
        <f t="shared" si="234"/>
        <v>45612</v>
      </c>
    </row>
    <row r="49" spans="2:19" ht="17.25" hidden="1" customHeight="1" x14ac:dyDescent="0.2">
      <c r="B49" s="986" t="s">
        <v>3010</v>
      </c>
      <c r="C49" s="965" t="s">
        <v>4230</v>
      </c>
      <c r="D49" s="965">
        <v>45588</v>
      </c>
      <c r="E49" s="763">
        <f t="shared" si="235"/>
        <v>45593</v>
      </c>
      <c r="F49" s="763">
        <f t="shared" si="224"/>
        <v>45599</v>
      </c>
      <c r="G49" s="763">
        <f t="shared" si="225"/>
        <v>45603</v>
      </c>
      <c r="H49" s="763">
        <f t="shared" si="226"/>
        <v>45606</v>
      </c>
      <c r="I49" s="757"/>
      <c r="J49" s="763">
        <f t="shared" si="236"/>
        <v>45575</v>
      </c>
      <c r="K49" s="774"/>
      <c r="L49" s="763">
        <f t="shared" si="227"/>
        <v>45608</v>
      </c>
      <c r="M49" s="763">
        <f t="shared" si="228"/>
        <v>45601</v>
      </c>
      <c r="N49" s="1008">
        <f t="shared" si="229"/>
        <v>45617</v>
      </c>
      <c r="O49" s="1009">
        <f t="shared" si="230"/>
        <v>45601</v>
      </c>
      <c r="P49" s="1009">
        <f t="shared" si="231"/>
        <v>45609</v>
      </c>
      <c r="Q49" s="1009">
        <f t="shared" si="232"/>
        <v>45603</v>
      </c>
      <c r="R49" s="1009">
        <f t="shared" si="233"/>
        <v>45603</v>
      </c>
      <c r="S49" s="1009">
        <f t="shared" si="234"/>
        <v>45616</v>
      </c>
    </row>
    <row r="50" spans="2:19" ht="17.25" hidden="1" customHeight="1" x14ac:dyDescent="0.2">
      <c r="B50" s="986" t="s">
        <v>3828</v>
      </c>
      <c r="C50" s="965" t="s">
        <v>4231</v>
      </c>
      <c r="D50" s="965">
        <v>45605</v>
      </c>
      <c r="E50" s="763">
        <f t="shared" si="235"/>
        <v>45610</v>
      </c>
      <c r="F50" s="886" t="s">
        <v>344</v>
      </c>
      <c r="G50" s="763">
        <v>45614</v>
      </c>
      <c r="H50" s="763">
        <v>45616</v>
      </c>
      <c r="I50" s="757"/>
      <c r="J50" s="763">
        <f t="shared" si="236"/>
        <v>45582</v>
      </c>
      <c r="K50" s="774"/>
      <c r="L50" s="763">
        <f t="shared" si="227"/>
        <v>45625</v>
      </c>
      <c r="M50" s="763">
        <f t="shared" si="228"/>
        <v>45618</v>
      </c>
      <c r="N50" s="1008">
        <f t="shared" si="229"/>
        <v>45628</v>
      </c>
      <c r="O50" s="1009">
        <f t="shared" si="230"/>
        <v>45618</v>
      </c>
      <c r="P50" s="1009">
        <f t="shared" si="231"/>
        <v>45626</v>
      </c>
      <c r="Q50" s="1009">
        <f t="shared" si="232"/>
        <v>45620</v>
      </c>
      <c r="R50" s="1009">
        <f t="shared" si="233"/>
        <v>45620</v>
      </c>
      <c r="S50" s="1009">
        <f t="shared" si="234"/>
        <v>45627</v>
      </c>
    </row>
    <row r="51" spans="2:19" ht="17.25" hidden="1" customHeight="1" x14ac:dyDescent="0.2">
      <c r="B51" s="986" t="s">
        <v>4127</v>
      </c>
      <c r="C51" s="965" t="s">
        <v>4232</v>
      </c>
      <c r="D51" s="965">
        <v>45611</v>
      </c>
      <c r="E51" s="886" t="s">
        <v>344</v>
      </c>
      <c r="F51" s="763">
        <f t="shared" ref="F51:F53" si="237">D51+11</f>
        <v>45622</v>
      </c>
      <c r="G51" s="763">
        <f t="shared" ref="G51:G52" si="238">D51+15</f>
        <v>45626</v>
      </c>
      <c r="H51" s="763">
        <f t="shared" ref="H51:H52" si="239">D51+18</f>
        <v>45629</v>
      </c>
      <c r="I51" s="757"/>
      <c r="J51" s="763">
        <f t="shared" si="236"/>
        <v>45589</v>
      </c>
      <c r="K51" s="774"/>
      <c r="L51" s="763">
        <f t="shared" ref="L51:L53" si="240">D51+20</f>
        <v>45631</v>
      </c>
      <c r="M51" s="763">
        <f t="shared" ref="M51:M53" si="241">D51+13</f>
        <v>45624</v>
      </c>
      <c r="N51" s="1008">
        <f t="shared" ref="N51:N53" si="242">G51+14</f>
        <v>45640</v>
      </c>
      <c r="O51" s="1009">
        <f t="shared" ref="O51:O53" si="243">SUM(D51+13)</f>
        <v>45624</v>
      </c>
      <c r="P51" s="1009">
        <f t="shared" ref="P51:P53" si="244">D51+21</f>
        <v>45632</v>
      </c>
      <c r="Q51" s="1009">
        <f t="shared" ref="Q51:Q53" si="245">D51+15</f>
        <v>45626</v>
      </c>
      <c r="R51" s="1009">
        <f t="shared" ref="R51:R53" si="246">D51+15</f>
        <v>45626</v>
      </c>
      <c r="S51" s="1009">
        <f t="shared" ref="S51:S53" si="247">G51+13</f>
        <v>45639</v>
      </c>
    </row>
    <row r="52" spans="2:19" ht="17.25" hidden="1" customHeight="1" x14ac:dyDescent="0.2">
      <c r="B52" s="986" t="s">
        <v>3012</v>
      </c>
      <c r="C52" s="965" t="s">
        <v>4233</v>
      </c>
      <c r="D52" s="965">
        <v>45614</v>
      </c>
      <c r="E52" s="763">
        <f t="shared" ref="E52:E53" si="248">D52+5</f>
        <v>45619</v>
      </c>
      <c r="F52" s="763">
        <f t="shared" si="237"/>
        <v>45625</v>
      </c>
      <c r="G52" s="763">
        <f t="shared" si="238"/>
        <v>45629</v>
      </c>
      <c r="H52" s="763">
        <f t="shared" si="239"/>
        <v>45632</v>
      </c>
      <c r="I52" s="757"/>
      <c r="J52" s="763">
        <f t="shared" si="236"/>
        <v>45596</v>
      </c>
      <c r="K52" s="774"/>
      <c r="L52" s="763">
        <f t="shared" si="240"/>
        <v>45634</v>
      </c>
      <c r="M52" s="763">
        <f t="shared" si="241"/>
        <v>45627</v>
      </c>
      <c r="N52" s="1008">
        <f t="shared" si="242"/>
        <v>45643</v>
      </c>
      <c r="O52" s="1009">
        <f t="shared" si="243"/>
        <v>45627</v>
      </c>
      <c r="P52" s="1009">
        <f t="shared" si="244"/>
        <v>45635</v>
      </c>
      <c r="Q52" s="1009">
        <f t="shared" si="245"/>
        <v>45629</v>
      </c>
      <c r="R52" s="1009">
        <f t="shared" si="246"/>
        <v>45629</v>
      </c>
      <c r="S52" s="1009">
        <f t="shared" si="247"/>
        <v>45642</v>
      </c>
    </row>
    <row r="53" spans="2:19" ht="17.25" hidden="1" customHeight="1" x14ac:dyDescent="0.2">
      <c r="B53" s="986" t="s">
        <v>3824</v>
      </c>
      <c r="C53" s="965" t="s">
        <v>4234</v>
      </c>
      <c r="D53" s="965">
        <v>45631</v>
      </c>
      <c r="E53" s="763">
        <f t="shared" si="248"/>
        <v>45636</v>
      </c>
      <c r="F53" s="763">
        <f t="shared" si="237"/>
        <v>45642</v>
      </c>
      <c r="G53" s="886" t="s">
        <v>344</v>
      </c>
      <c r="H53" s="886" t="s">
        <v>344</v>
      </c>
      <c r="I53" s="757"/>
      <c r="J53" s="763">
        <f t="shared" si="236"/>
        <v>45603</v>
      </c>
      <c r="K53" s="774"/>
      <c r="L53" s="763">
        <f t="shared" si="240"/>
        <v>45651</v>
      </c>
      <c r="M53" s="763">
        <f t="shared" si="241"/>
        <v>45644</v>
      </c>
      <c r="N53" s="1008" t="e">
        <f t="shared" si="242"/>
        <v>#VALUE!</v>
      </c>
      <c r="O53" s="1009">
        <f t="shared" si="243"/>
        <v>45644</v>
      </c>
      <c r="P53" s="1009">
        <f t="shared" si="244"/>
        <v>45652</v>
      </c>
      <c r="Q53" s="1009">
        <f t="shared" si="245"/>
        <v>45646</v>
      </c>
      <c r="R53" s="1009">
        <f t="shared" si="246"/>
        <v>45646</v>
      </c>
      <c r="S53" s="1009" t="e">
        <f t="shared" si="247"/>
        <v>#VALUE!</v>
      </c>
    </row>
    <row r="54" spans="2:19" ht="17.25" hidden="1" customHeight="1" x14ac:dyDescent="0.2">
      <c r="B54" s="986" t="s">
        <v>3871</v>
      </c>
      <c r="C54" s="965" t="s">
        <v>4235</v>
      </c>
      <c r="D54" s="965">
        <v>45622</v>
      </c>
      <c r="E54" s="763">
        <f t="shared" ref="E54:E55" si="249">D54+5</f>
        <v>45627</v>
      </c>
      <c r="F54" s="763">
        <f t="shared" ref="F54" si="250">D54+11</f>
        <v>45633</v>
      </c>
      <c r="G54" s="763">
        <f t="shared" ref="G54" si="251">D54+15</f>
        <v>45637</v>
      </c>
      <c r="H54" s="763">
        <f t="shared" ref="H54" si="252">D54+18</f>
        <v>45640</v>
      </c>
      <c r="I54" s="757"/>
      <c r="J54" s="763">
        <f t="shared" si="236"/>
        <v>45610</v>
      </c>
      <c r="K54" s="774"/>
      <c r="L54" s="763">
        <f t="shared" ref="L54:L55" si="253">D54+20</f>
        <v>45642</v>
      </c>
      <c r="M54" s="763">
        <f t="shared" ref="M54:M55" si="254">D54+13</f>
        <v>45635</v>
      </c>
      <c r="N54" s="1008">
        <f t="shared" ref="N54:N55" si="255">G54+14</f>
        <v>45651</v>
      </c>
      <c r="O54" s="1009">
        <f t="shared" ref="O54:O55" si="256">SUM(D54+13)</f>
        <v>45635</v>
      </c>
      <c r="P54" s="1009">
        <f t="shared" ref="P54:P55" si="257">D54+21</f>
        <v>45643</v>
      </c>
      <c r="Q54" s="1009">
        <f t="shared" ref="Q54:Q55" si="258">D54+15</f>
        <v>45637</v>
      </c>
      <c r="R54" s="1009">
        <f t="shared" ref="R54:R55" si="259">D54+15</f>
        <v>45637</v>
      </c>
      <c r="S54" s="1009">
        <f t="shared" ref="S54:S55" si="260">G54+13</f>
        <v>45650</v>
      </c>
    </row>
    <row r="55" spans="2:19" ht="17.25" hidden="1" customHeight="1" x14ac:dyDescent="0.2">
      <c r="B55" s="986" t="s">
        <v>3034</v>
      </c>
      <c r="C55" s="965" t="s">
        <v>4236</v>
      </c>
      <c r="D55" s="965">
        <v>45641</v>
      </c>
      <c r="E55" s="763">
        <f t="shared" si="249"/>
        <v>45646</v>
      </c>
      <c r="F55" s="886" t="s">
        <v>344</v>
      </c>
      <c r="G55" s="763">
        <v>45649</v>
      </c>
      <c r="H55" s="763">
        <v>45652</v>
      </c>
      <c r="I55" s="757"/>
      <c r="J55" s="763">
        <f t="shared" si="236"/>
        <v>45617</v>
      </c>
      <c r="K55" s="774"/>
      <c r="L55" s="763">
        <f t="shared" si="253"/>
        <v>45661</v>
      </c>
      <c r="M55" s="763">
        <f t="shared" si="254"/>
        <v>45654</v>
      </c>
      <c r="N55" s="1008">
        <f t="shared" si="255"/>
        <v>45663</v>
      </c>
      <c r="O55" s="1009">
        <f t="shared" si="256"/>
        <v>45654</v>
      </c>
      <c r="P55" s="1009">
        <f t="shared" si="257"/>
        <v>45662</v>
      </c>
      <c r="Q55" s="1009">
        <f t="shared" si="258"/>
        <v>45656</v>
      </c>
      <c r="R55" s="1009">
        <f t="shared" si="259"/>
        <v>45656</v>
      </c>
      <c r="S55" s="1009">
        <f t="shared" si="260"/>
        <v>45662</v>
      </c>
    </row>
    <row r="56" spans="2:19" ht="17.25" hidden="1" customHeight="1" x14ac:dyDescent="0.2">
      <c r="B56" s="986" t="s">
        <v>3831</v>
      </c>
      <c r="C56" s="965" t="s">
        <v>4237</v>
      </c>
      <c r="D56" s="965">
        <v>45648</v>
      </c>
      <c r="E56" s="763">
        <f t="shared" ref="E56:E57" si="261">D56+5</f>
        <v>45653</v>
      </c>
      <c r="F56" s="763">
        <f t="shared" ref="F56:F57" si="262">D56+11</f>
        <v>45659</v>
      </c>
      <c r="G56" s="886" t="s">
        <v>344</v>
      </c>
      <c r="H56" s="763">
        <v>45293</v>
      </c>
      <c r="I56" s="757"/>
      <c r="J56" s="763">
        <f t="shared" si="236"/>
        <v>45624</v>
      </c>
      <c r="K56" s="774"/>
      <c r="L56" s="763">
        <f t="shared" ref="L56:L57" si="263">D56+20</f>
        <v>45668</v>
      </c>
      <c r="M56" s="763">
        <f t="shared" ref="M56:M57" si="264">D56+13</f>
        <v>45661</v>
      </c>
      <c r="N56" s="1008" t="e">
        <f t="shared" ref="N56:N57" si="265">G56+14</f>
        <v>#VALUE!</v>
      </c>
      <c r="O56" s="1009">
        <f t="shared" ref="O56:O57" si="266">SUM(D56+13)</f>
        <v>45661</v>
      </c>
      <c r="P56" s="1009">
        <f t="shared" ref="P56:P57" si="267">D56+21</f>
        <v>45669</v>
      </c>
      <c r="Q56" s="1009">
        <f t="shared" ref="Q56:Q57" si="268">D56+15</f>
        <v>45663</v>
      </c>
      <c r="R56" s="1009">
        <f t="shared" ref="R56:R57" si="269">D56+15</f>
        <v>45663</v>
      </c>
      <c r="S56" s="1009" t="e">
        <f t="shared" ref="S56:S57" si="270">G56+13</f>
        <v>#VALUE!</v>
      </c>
    </row>
    <row r="57" spans="2:19" ht="17.25" hidden="1" customHeight="1" x14ac:dyDescent="0.2">
      <c r="B57" s="986" t="s">
        <v>3844</v>
      </c>
      <c r="C57" s="965" t="s">
        <v>4238</v>
      </c>
      <c r="D57" s="965">
        <v>45651</v>
      </c>
      <c r="E57" s="763">
        <f t="shared" si="261"/>
        <v>45656</v>
      </c>
      <c r="F57" s="763">
        <f t="shared" si="262"/>
        <v>45662</v>
      </c>
      <c r="G57" s="763">
        <f t="shared" ref="G57" si="271">D57+15</f>
        <v>45666</v>
      </c>
      <c r="H57" s="763">
        <f t="shared" ref="H57" si="272">D57+18</f>
        <v>45669</v>
      </c>
      <c r="I57" s="757"/>
      <c r="J57" s="763">
        <f t="shared" si="236"/>
        <v>45631</v>
      </c>
      <c r="K57" s="774"/>
      <c r="L57" s="763">
        <f t="shared" si="263"/>
        <v>45671</v>
      </c>
      <c r="M57" s="763">
        <f t="shared" si="264"/>
        <v>45664</v>
      </c>
      <c r="N57" s="1008">
        <f t="shared" si="265"/>
        <v>45680</v>
      </c>
      <c r="O57" s="1009">
        <f t="shared" si="266"/>
        <v>45664</v>
      </c>
      <c r="P57" s="1009">
        <f t="shared" si="267"/>
        <v>45672</v>
      </c>
      <c r="Q57" s="1009">
        <f t="shared" si="268"/>
        <v>45666</v>
      </c>
      <c r="R57" s="1009">
        <f t="shared" si="269"/>
        <v>45666</v>
      </c>
      <c r="S57" s="1009">
        <f t="shared" si="270"/>
        <v>45679</v>
      </c>
    </row>
    <row r="58" spans="2:19" ht="17.25" hidden="1" customHeight="1" x14ac:dyDescent="0.2">
      <c r="B58" s="986" t="s">
        <v>4206</v>
      </c>
      <c r="C58" s="965" t="s">
        <v>4239</v>
      </c>
      <c r="D58" s="965">
        <v>45656</v>
      </c>
      <c r="E58" s="763">
        <f t="shared" ref="E58:E63" si="273">D58+5</f>
        <v>45661</v>
      </c>
      <c r="F58" s="763">
        <f t="shared" ref="F58:F63" si="274">D58+11</f>
        <v>45667</v>
      </c>
      <c r="G58" s="763">
        <f t="shared" ref="G58:G63" si="275">D58+15</f>
        <v>45671</v>
      </c>
      <c r="H58" s="763">
        <f t="shared" ref="H58:H63" si="276">D58+18</f>
        <v>45674</v>
      </c>
      <c r="I58" s="757"/>
      <c r="J58" s="763">
        <f t="shared" si="236"/>
        <v>45638</v>
      </c>
      <c r="K58" s="774"/>
      <c r="L58" s="763">
        <f t="shared" ref="L58:L63" si="277">D58+20</f>
        <v>45676</v>
      </c>
      <c r="M58" s="763">
        <f t="shared" ref="M58:M63" si="278">D58+13</f>
        <v>45669</v>
      </c>
      <c r="N58" s="1008">
        <f t="shared" ref="N58:N63" si="279">G58+14</f>
        <v>45685</v>
      </c>
      <c r="O58" s="1009">
        <f t="shared" ref="O58:O63" si="280">SUM(D58+13)</f>
        <v>45669</v>
      </c>
      <c r="P58" s="1009">
        <f t="shared" ref="P58:P63" si="281">D58+21</f>
        <v>45677</v>
      </c>
      <c r="Q58" s="1009">
        <f t="shared" ref="Q58:Q63" si="282">D58+15</f>
        <v>45671</v>
      </c>
      <c r="R58" s="1009">
        <f t="shared" ref="R58:R63" si="283">D58+15</f>
        <v>45671</v>
      </c>
      <c r="S58" s="1009">
        <f t="shared" ref="S58:S63" si="284">G58+13</f>
        <v>45684</v>
      </c>
    </row>
    <row r="59" spans="2:19" ht="17.25" hidden="1" customHeight="1" x14ac:dyDescent="0.2">
      <c r="B59" s="986" t="s">
        <v>3025</v>
      </c>
      <c r="C59" s="965" t="s">
        <v>4240</v>
      </c>
      <c r="D59" s="965">
        <v>45297</v>
      </c>
      <c r="E59" s="763">
        <f t="shared" si="273"/>
        <v>45302</v>
      </c>
      <c r="F59" s="763">
        <f t="shared" si="274"/>
        <v>45308</v>
      </c>
      <c r="G59" s="763">
        <f t="shared" si="275"/>
        <v>45312</v>
      </c>
      <c r="H59" s="763">
        <f t="shared" si="276"/>
        <v>45315</v>
      </c>
      <c r="I59" s="757"/>
      <c r="J59" s="763">
        <f t="shared" si="236"/>
        <v>45645</v>
      </c>
      <c r="K59" s="774"/>
      <c r="L59" s="763">
        <f t="shared" si="277"/>
        <v>45317</v>
      </c>
      <c r="M59" s="763">
        <f t="shared" si="278"/>
        <v>45310</v>
      </c>
      <c r="N59" s="1008">
        <f t="shared" si="279"/>
        <v>45326</v>
      </c>
      <c r="O59" s="1009">
        <f t="shared" si="280"/>
        <v>45310</v>
      </c>
      <c r="P59" s="1009">
        <f t="shared" si="281"/>
        <v>45318</v>
      </c>
      <c r="Q59" s="1009">
        <f t="shared" si="282"/>
        <v>45312</v>
      </c>
      <c r="R59" s="1009">
        <f t="shared" si="283"/>
        <v>45312</v>
      </c>
      <c r="S59" s="1009">
        <f t="shared" si="284"/>
        <v>45325</v>
      </c>
    </row>
    <row r="60" spans="2:19" ht="17.25" hidden="1" customHeight="1" x14ac:dyDescent="0.2">
      <c r="B60" s="1083" t="s">
        <v>368</v>
      </c>
      <c r="C60" s="965" t="s">
        <v>4241</v>
      </c>
      <c r="D60" s="805"/>
      <c r="E60" s="805"/>
      <c r="F60" s="805"/>
      <c r="G60" s="805"/>
      <c r="H60" s="805"/>
      <c r="I60" s="757"/>
      <c r="J60" s="763">
        <f t="shared" si="236"/>
        <v>45652</v>
      </c>
      <c r="K60" s="774"/>
      <c r="L60" s="763">
        <f t="shared" si="277"/>
        <v>20</v>
      </c>
      <c r="M60" s="763">
        <f t="shared" si="278"/>
        <v>13</v>
      </c>
      <c r="N60" s="1008">
        <f t="shared" si="279"/>
        <v>14</v>
      </c>
      <c r="O60" s="1009">
        <f t="shared" si="280"/>
        <v>13</v>
      </c>
      <c r="P60" s="1009">
        <f t="shared" si="281"/>
        <v>21</v>
      </c>
      <c r="Q60" s="1009">
        <f t="shared" si="282"/>
        <v>15</v>
      </c>
      <c r="R60" s="1009">
        <f t="shared" si="283"/>
        <v>15</v>
      </c>
      <c r="S60" s="1009">
        <f t="shared" si="284"/>
        <v>13</v>
      </c>
    </row>
    <row r="61" spans="2:19" ht="17.25" hidden="1" customHeight="1" x14ac:dyDescent="0.2">
      <c r="B61" s="986" t="s">
        <v>2991</v>
      </c>
      <c r="C61" s="965" t="s">
        <v>4242</v>
      </c>
      <c r="D61" s="965">
        <v>45667</v>
      </c>
      <c r="E61" s="763">
        <f t="shared" si="273"/>
        <v>45672</v>
      </c>
      <c r="F61" s="763">
        <f t="shared" si="274"/>
        <v>45678</v>
      </c>
      <c r="G61" s="763">
        <f t="shared" si="275"/>
        <v>45682</v>
      </c>
      <c r="H61" s="763">
        <f t="shared" si="276"/>
        <v>45685</v>
      </c>
      <c r="I61" s="757"/>
      <c r="J61" s="763">
        <f t="shared" si="236"/>
        <v>45659</v>
      </c>
      <c r="K61" s="774"/>
      <c r="L61" s="763">
        <f t="shared" si="277"/>
        <v>45687</v>
      </c>
      <c r="M61" s="763">
        <f t="shared" si="278"/>
        <v>45680</v>
      </c>
      <c r="N61" s="1008">
        <f t="shared" si="279"/>
        <v>45696</v>
      </c>
      <c r="O61" s="1009">
        <f t="shared" si="280"/>
        <v>45680</v>
      </c>
      <c r="P61" s="1009">
        <f t="shared" si="281"/>
        <v>45688</v>
      </c>
      <c r="Q61" s="1009">
        <f t="shared" si="282"/>
        <v>45682</v>
      </c>
      <c r="R61" s="1009">
        <f t="shared" si="283"/>
        <v>45682</v>
      </c>
      <c r="S61" s="1009">
        <f t="shared" si="284"/>
        <v>45695</v>
      </c>
    </row>
    <row r="62" spans="2:19" ht="17.25" hidden="1" customHeight="1" x14ac:dyDescent="0.2">
      <c r="B62" s="1083" t="s">
        <v>368</v>
      </c>
      <c r="C62" s="965" t="s">
        <v>4243</v>
      </c>
      <c r="D62" s="805"/>
      <c r="E62" s="805"/>
      <c r="F62" s="805"/>
      <c r="G62" s="805"/>
      <c r="H62" s="805"/>
      <c r="I62" s="757"/>
      <c r="J62" s="763">
        <f t="shared" si="236"/>
        <v>45666</v>
      </c>
      <c r="K62" s="774"/>
      <c r="L62" s="763">
        <f t="shared" si="277"/>
        <v>20</v>
      </c>
      <c r="M62" s="763">
        <f t="shared" si="278"/>
        <v>13</v>
      </c>
      <c r="N62" s="1008">
        <f t="shared" si="279"/>
        <v>14</v>
      </c>
      <c r="O62" s="1009">
        <f t="shared" si="280"/>
        <v>13</v>
      </c>
      <c r="P62" s="1009">
        <f t="shared" si="281"/>
        <v>21</v>
      </c>
      <c r="Q62" s="1009">
        <f t="shared" si="282"/>
        <v>15</v>
      </c>
      <c r="R62" s="1009">
        <f t="shared" si="283"/>
        <v>15</v>
      </c>
      <c r="S62" s="1009">
        <f t="shared" si="284"/>
        <v>13</v>
      </c>
    </row>
    <row r="63" spans="2:19" ht="17.25" hidden="1" customHeight="1" x14ac:dyDescent="0.2">
      <c r="B63" s="986" t="s">
        <v>3059</v>
      </c>
      <c r="C63" s="965" t="s">
        <v>4244</v>
      </c>
      <c r="D63" s="965">
        <v>45678</v>
      </c>
      <c r="E63" s="763">
        <f t="shared" si="273"/>
        <v>45683</v>
      </c>
      <c r="F63" s="763">
        <f t="shared" si="274"/>
        <v>45689</v>
      </c>
      <c r="G63" s="763">
        <f t="shared" si="275"/>
        <v>45693</v>
      </c>
      <c r="H63" s="763">
        <f t="shared" si="276"/>
        <v>45696</v>
      </c>
      <c r="I63" s="757"/>
      <c r="J63" s="763">
        <f t="shared" si="236"/>
        <v>45673</v>
      </c>
      <c r="K63" s="774"/>
      <c r="L63" s="763">
        <f t="shared" si="277"/>
        <v>45698</v>
      </c>
      <c r="M63" s="763">
        <f t="shared" si="278"/>
        <v>45691</v>
      </c>
      <c r="N63" s="1008">
        <f t="shared" si="279"/>
        <v>45707</v>
      </c>
      <c r="O63" s="1009">
        <f t="shared" si="280"/>
        <v>45691</v>
      </c>
      <c r="P63" s="1009">
        <f t="shared" si="281"/>
        <v>45699</v>
      </c>
      <c r="Q63" s="1009">
        <f t="shared" si="282"/>
        <v>45693</v>
      </c>
      <c r="R63" s="1009">
        <f t="shared" si="283"/>
        <v>45693</v>
      </c>
      <c r="S63" s="1009">
        <f t="shared" si="284"/>
        <v>45706</v>
      </c>
    </row>
    <row r="64" spans="2:19" ht="17.25" hidden="1" customHeight="1" x14ac:dyDescent="0.2">
      <c r="B64" s="986" t="s">
        <v>3874</v>
      </c>
      <c r="C64" s="965" t="s">
        <v>4245</v>
      </c>
      <c r="D64" s="965">
        <v>45683</v>
      </c>
      <c r="E64" s="763">
        <f t="shared" ref="E64" si="285">D64+5</f>
        <v>45688</v>
      </c>
      <c r="F64" s="763">
        <f t="shared" ref="F64" si="286">D64+11</f>
        <v>45694</v>
      </c>
      <c r="G64" s="763">
        <f t="shared" ref="G64" si="287">D64+15</f>
        <v>45698</v>
      </c>
      <c r="H64" s="763">
        <f t="shared" ref="H64" si="288">D64+18</f>
        <v>45701</v>
      </c>
      <c r="I64" s="757"/>
      <c r="J64" s="763">
        <f t="shared" si="236"/>
        <v>45680</v>
      </c>
      <c r="K64" s="774"/>
      <c r="L64" s="763">
        <f t="shared" ref="L64" si="289">D64+20</f>
        <v>45703</v>
      </c>
      <c r="M64" s="763">
        <f t="shared" ref="M64" si="290">D64+13</f>
        <v>45696</v>
      </c>
      <c r="N64" s="1008">
        <f t="shared" ref="N64" si="291">G64+14</f>
        <v>45712</v>
      </c>
      <c r="O64" s="1009">
        <f t="shared" ref="O64" si="292">SUM(D64+13)</f>
        <v>45696</v>
      </c>
      <c r="P64" s="1009">
        <f t="shared" ref="P64" si="293">D64+21</f>
        <v>45704</v>
      </c>
      <c r="Q64" s="1009">
        <f t="shared" ref="Q64" si="294">D64+15</f>
        <v>45698</v>
      </c>
      <c r="R64" s="1009">
        <f t="shared" ref="R64" si="295">D64+15</f>
        <v>45698</v>
      </c>
      <c r="S64" s="1009">
        <f t="shared" ref="S64" si="296">G64+13</f>
        <v>45711</v>
      </c>
    </row>
    <row r="65" spans="1:19" ht="17.25" hidden="1" customHeight="1" x14ac:dyDescent="0.2">
      <c r="B65" s="986" t="s">
        <v>3818</v>
      </c>
      <c r="C65" s="965" t="s">
        <v>4246</v>
      </c>
      <c r="D65" s="965">
        <v>45696</v>
      </c>
      <c r="E65" s="763">
        <f t="shared" ref="E65:E67" si="297">D65+5</f>
        <v>45701</v>
      </c>
      <c r="F65" s="763">
        <f t="shared" ref="F65:F67" si="298">D65+11</f>
        <v>45707</v>
      </c>
      <c r="G65" s="763">
        <f t="shared" ref="G65:G67" si="299">D65+15</f>
        <v>45711</v>
      </c>
      <c r="H65" s="763">
        <f t="shared" ref="H65:H67" si="300">D65+18</f>
        <v>45714</v>
      </c>
      <c r="I65" s="757"/>
      <c r="J65" s="763">
        <f t="shared" si="236"/>
        <v>45687</v>
      </c>
      <c r="K65" s="774"/>
      <c r="L65" s="763">
        <f t="shared" ref="L65:L67" si="301">D65+20</f>
        <v>45716</v>
      </c>
      <c r="M65" s="763">
        <f t="shared" ref="M65:M67" si="302">D65+13</f>
        <v>45709</v>
      </c>
      <c r="N65" s="1008">
        <f t="shared" ref="N65:N67" si="303">G65+14</f>
        <v>45725</v>
      </c>
      <c r="O65" s="1009">
        <f t="shared" ref="O65:O67" si="304">SUM(D65+13)</f>
        <v>45709</v>
      </c>
      <c r="P65" s="1009">
        <f t="shared" ref="P65:P67" si="305">D65+21</f>
        <v>45717</v>
      </c>
      <c r="Q65" s="1009">
        <f t="shared" ref="Q65:Q67" si="306">D65+15</f>
        <v>45711</v>
      </c>
      <c r="R65" s="1009">
        <f t="shared" ref="R65:R67" si="307">D65+15</f>
        <v>45711</v>
      </c>
      <c r="S65" s="1009">
        <f t="shared" ref="S65:S67" si="308">G65+13</f>
        <v>45724</v>
      </c>
    </row>
    <row r="66" spans="1:19" ht="17.25" hidden="1" customHeight="1" x14ac:dyDescent="0.2">
      <c r="B66" s="986" t="s">
        <v>3010</v>
      </c>
      <c r="C66" s="965" t="s">
        <v>4247</v>
      </c>
      <c r="D66" s="965">
        <v>45699</v>
      </c>
      <c r="E66" s="763">
        <f t="shared" si="297"/>
        <v>45704</v>
      </c>
      <c r="F66" s="763">
        <f t="shared" si="298"/>
        <v>45710</v>
      </c>
      <c r="G66" s="763">
        <f t="shared" si="299"/>
        <v>45714</v>
      </c>
      <c r="H66" s="763">
        <f t="shared" si="300"/>
        <v>45717</v>
      </c>
      <c r="I66" s="757"/>
      <c r="J66" s="763">
        <f t="shared" si="236"/>
        <v>45694</v>
      </c>
      <c r="K66" s="774"/>
      <c r="L66" s="763">
        <f t="shared" si="301"/>
        <v>45719</v>
      </c>
      <c r="M66" s="763">
        <f t="shared" si="302"/>
        <v>45712</v>
      </c>
      <c r="N66" s="1008">
        <f t="shared" si="303"/>
        <v>45728</v>
      </c>
      <c r="O66" s="1009">
        <f t="shared" si="304"/>
        <v>45712</v>
      </c>
      <c r="P66" s="1009">
        <f t="shared" si="305"/>
        <v>45720</v>
      </c>
      <c r="Q66" s="1009">
        <f t="shared" si="306"/>
        <v>45714</v>
      </c>
      <c r="R66" s="1009">
        <f t="shared" si="307"/>
        <v>45714</v>
      </c>
      <c r="S66" s="1009">
        <f t="shared" si="308"/>
        <v>45727</v>
      </c>
    </row>
    <row r="67" spans="1:19" ht="17.25" customHeight="1" x14ac:dyDescent="0.2">
      <c r="B67" s="986" t="s">
        <v>3828</v>
      </c>
      <c r="C67" s="965" t="s">
        <v>4248</v>
      </c>
      <c r="D67" s="965">
        <v>45714</v>
      </c>
      <c r="E67" s="763">
        <f t="shared" si="297"/>
        <v>45719</v>
      </c>
      <c r="F67" s="763">
        <f t="shared" si="298"/>
        <v>45725</v>
      </c>
      <c r="G67" s="763">
        <f t="shared" si="299"/>
        <v>45729</v>
      </c>
      <c r="H67" s="763">
        <f t="shared" si="300"/>
        <v>45732</v>
      </c>
      <c r="I67" s="757"/>
      <c r="J67" s="763">
        <f t="shared" si="236"/>
        <v>45701</v>
      </c>
      <c r="K67" s="774"/>
      <c r="L67" s="763">
        <f t="shared" si="301"/>
        <v>45734</v>
      </c>
      <c r="M67" s="763">
        <f t="shared" si="302"/>
        <v>45727</v>
      </c>
      <c r="N67" s="1008">
        <f t="shared" si="303"/>
        <v>45743</v>
      </c>
      <c r="O67" s="1009">
        <f t="shared" si="304"/>
        <v>45727</v>
      </c>
      <c r="P67" s="1009">
        <f t="shared" si="305"/>
        <v>45735</v>
      </c>
      <c r="Q67" s="1009">
        <f t="shared" si="306"/>
        <v>45729</v>
      </c>
      <c r="R67" s="1009">
        <f t="shared" si="307"/>
        <v>45729</v>
      </c>
      <c r="S67" s="1009">
        <f t="shared" si="308"/>
        <v>45742</v>
      </c>
    </row>
    <row r="68" spans="1:19" ht="17.25" customHeight="1" x14ac:dyDescent="0.2">
      <c r="B68" s="986" t="s">
        <v>4127</v>
      </c>
      <c r="C68" s="965" t="s">
        <v>4249</v>
      </c>
      <c r="D68" s="965">
        <v>45719</v>
      </c>
      <c r="E68" s="763">
        <f t="shared" ref="E68" si="309">D68+5</f>
        <v>45724</v>
      </c>
      <c r="F68" s="763">
        <f t="shared" ref="F68" si="310">D68+11</f>
        <v>45730</v>
      </c>
      <c r="G68" s="763">
        <f t="shared" ref="G68" si="311">D68+15</f>
        <v>45734</v>
      </c>
      <c r="H68" s="763">
        <f t="shared" ref="H68" si="312">D68+18</f>
        <v>45737</v>
      </c>
      <c r="I68" s="757"/>
      <c r="J68" s="763">
        <f t="shared" si="236"/>
        <v>45708</v>
      </c>
      <c r="K68" s="774"/>
      <c r="L68" s="763">
        <f t="shared" ref="L68" si="313">D68+20</f>
        <v>45739</v>
      </c>
      <c r="M68" s="763">
        <f t="shared" ref="M68" si="314">D68+13</f>
        <v>45732</v>
      </c>
      <c r="N68" s="1008">
        <f t="shared" ref="N68" si="315">G68+14</f>
        <v>45748</v>
      </c>
      <c r="O68" s="1009">
        <f t="shared" ref="O68" si="316">SUM(D68+13)</f>
        <v>45732</v>
      </c>
      <c r="P68" s="1009">
        <f t="shared" ref="P68" si="317">D68+21</f>
        <v>45740</v>
      </c>
      <c r="Q68" s="1009">
        <f t="shared" ref="Q68" si="318">D68+15</f>
        <v>45734</v>
      </c>
      <c r="R68" s="1009">
        <f t="shared" ref="R68" si="319">D68+15</f>
        <v>45734</v>
      </c>
      <c r="S68" s="1009">
        <f t="shared" ref="S68" si="320">G68+13</f>
        <v>45747</v>
      </c>
    </row>
    <row r="69" spans="1:19" ht="17.25" customHeight="1" x14ac:dyDescent="0.2">
      <c r="B69" s="986" t="s">
        <v>3012</v>
      </c>
      <c r="C69" s="965" t="s">
        <v>4250</v>
      </c>
      <c r="D69" s="965">
        <v>45722</v>
      </c>
      <c r="E69" s="763">
        <f t="shared" ref="E69:E72" si="321">D69+5</f>
        <v>45727</v>
      </c>
      <c r="F69" s="763">
        <f t="shared" ref="F69:F72" si="322">D69+11</f>
        <v>45733</v>
      </c>
      <c r="G69" s="763">
        <f t="shared" ref="G69:G72" si="323">D69+15</f>
        <v>45737</v>
      </c>
      <c r="H69" s="763">
        <f t="shared" ref="H69:H72" si="324">D69+18</f>
        <v>45740</v>
      </c>
      <c r="I69" s="757"/>
      <c r="J69" s="763">
        <f t="shared" si="236"/>
        <v>45715</v>
      </c>
      <c r="K69" s="774"/>
      <c r="L69" s="763">
        <f t="shared" ref="L69:L72" si="325">D69+20</f>
        <v>45742</v>
      </c>
      <c r="M69" s="763">
        <f t="shared" ref="M69:M72" si="326">D69+13</f>
        <v>45735</v>
      </c>
      <c r="N69" s="1008">
        <f t="shared" ref="N69:N72" si="327">G69+14</f>
        <v>45751</v>
      </c>
      <c r="O69" s="1009">
        <f t="shared" ref="O69:O72" si="328">SUM(D69+13)</f>
        <v>45735</v>
      </c>
      <c r="P69" s="1009">
        <f t="shared" ref="P69:P72" si="329">D69+21</f>
        <v>45743</v>
      </c>
      <c r="Q69" s="1009">
        <f t="shared" ref="Q69:Q72" si="330">D69+15</f>
        <v>45737</v>
      </c>
      <c r="R69" s="1009">
        <f t="shared" ref="R69:R72" si="331">D69+15</f>
        <v>45737</v>
      </c>
      <c r="S69" s="1009">
        <f t="shared" ref="S69:S72" si="332">G69+13</f>
        <v>45750</v>
      </c>
    </row>
    <row r="70" spans="1:19" ht="17.25" customHeight="1" x14ac:dyDescent="0.2">
      <c r="B70" s="986" t="s">
        <v>3871</v>
      </c>
      <c r="C70" s="965" t="s">
        <v>4269</v>
      </c>
      <c r="D70" s="965">
        <v>45722</v>
      </c>
      <c r="E70" s="763">
        <f t="shared" si="321"/>
        <v>45727</v>
      </c>
      <c r="F70" s="763">
        <f t="shared" si="322"/>
        <v>45733</v>
      </c>
      <c r="G70" s="763">
        <f t="shared" si="323"/>
        <v>45737</v>
      </c>
      <c r="H70" s="763">
        <f t="shared" si="324"/>
        <v>45740</v>
      </c>
      <c r="I70" s="757"/>
      <c r="J70" s="763">
        <f t="shared" si="236"/>
        <v>45722</v>
      </c>
      <c r="K70" s="774"/>
      <c r="L70" s="763">
        <f t="shared" si="325"/>
        <v>45742</v>
      </c>
      <c r="M70" s="763">
        <f t="shared" si="326"/>
        <v>45735</v>
      </c>
      <c r="N70" s="1008">
        <f t="shared" si="327"/>
        <v>45751</v>
      </c>
      <c r="O70" s="1009">
        <f t="shared" si="328"/>
        <v>45735</v>
      </c>
      <c r="P70" s="1009">
        <f t="shared" si="329"/>
        <v>45743</v>
      </c>
      <c r="Q70" s="1009">
        <f t="shared" si="330"/>
        <v>45737</v>
      </c>
      <c r="R70" s="1009">
        <f t="shared" si="331"/>
        <v>45737</v>
      </c>
      <c r="S70" s="1009">
        <f t="shared" si="332"/>
        <v>45750</v>
      </c>
    </row>
    <row r="71" spans="1:19" ht="17.25" customHeight="1" x14ac:dyDescent="0.2">
      <c r="B71" s="986" t="s">
        <v>3072</v>
      </c>
      <c r="C71" s="965" t="s">
        <v>4270</v>
      </c>
      <c r="D71" s="965">
        <v>45729</v>
      </c>
      <c r="E71" s="763">
        <f t="shared" si="321"/>
        <v>45734</v>
      </c>
      <c r="F71" s="763">
        <f t="shared" si="322"/>
        <v>45740</v>
      </c>
      <c r="G71" s="763">
        <f t="shared" si="323"/>
        <v>45744</v>
      </c>
      <c r="H71" s="763">
        <f t="shared" si="324"/>
        <v>45747</v>
      </c>
      <c r="I71" s="757"/>
      <c r="J71" s="763">
        <f t="shared" si="236"/>
        <v>45729</v>
      </c>
      <c r="K71" s="774"/>
      <c r="L71" s="763">
        <f t="shared" si="325"/>
        <v>45749</v>
      </c>
      <c r="M71" s="763">
        <f t="shared" si="326"/>
        <v>45742</v>
      </c>
      <c r="N71" s="1008">
        <f t="shared" si="327"/>
        <v>45758</v>
      </c>
      <c r="O71" s="1009">
        <f t="shared" si="328"/>
        <v>45742</v>
      </c>
      <c r="P71" s="1009">
        <f t="shared" si="329"/>
        <v>45750</v>
      </c>
      <c r="Q71" s="1009">
        <f t="shared" si="330"/>
        <v>45744</v>
      </c>
      <c r="R71" s="1009">
        <f t="shared" si="331"/>
        <v>45744</v>
      </c>
      <c r="S71" s="1009">
        <f t="shared" si="332"/>
        <v>45757</v>
      </c>
    </row>
    <row r="72" spans="1:19" ht="17.25" customHeight="1" x14ac:dyDescent="0.2">
      <c r="B72" s="986" t="s">
        <v>3034</v>
      </c>
      <c r="C72" s="965" t="s">
        <v>4271</v>
      </c>
      <c r="D72" s="965">
        <v>45736</v>
      </c>
      <c r="E72" s="763">
        <f t="shared" si="321"/>
        <v>45741</v>
      </c>
      <c r="F72" s="763">
        <f t="shared" si="322"/>
        <v>45747</v>
      </c>
      <c r="G72" s="763">
        <f t="shared" si="323"/>
        <v>45751</v>
      </c>
      <c r="H72" s="763">
        <f t="shared" si="324"/>
        <v>45754</v>
      </c>
      <c r="I72" s="757"/>
      <c r="J72" s="763">
        <f t="shared" si="236"/>
        <v>45736</v>
      </c>
      <c r="K72" s="774"/>
      <c r="L72" s="763">
        <f t="shared" si="325"/>
        <v>45756</v>
      </c>
      <c r="M72" s="763">
        <f t="shared" si="326"/>
        <v>45749</v>
      </c>
      <c r="N72" s="1008">
        <f t="shared" si="327"/>
        <v>45765</v>
      </c>
      <c r="O72" s="1009">
        <f t="shared" si="328"/>
        <v>45749</v>
      </c>
      <c r="P72" s="1009">
        <f t="shared" si="329"/>
        <v>45757</v>
      </c>
      <c r="Q72" s="1009">
        <f t="shared" si="330"/>
        <v>45751</v>
      </c>
      <c r="R72" s="1009">
        <f t="shared" si="331"/>
        <v>45751</v>
      </c>
      <c r="S72" s="1009">
        <f t="shared" si="332"/>
        <v>45764</v>
      </c>
    </row>
    <row r="73" spans="1:19" ht="17.25" customHeight="1" x14ac:dyDescent="0.2">
      <c r="B73" s="986" t="s">
        <v>3831</v>
      </c>
      <c r="C73" s="965" t="s">
        <v>4272</v>
      </c>
      <c r="D73" s="965">
        <v>45743</v>
      </c>
      <c r="E73" s="763">
        <f t="shared" ref="E73:E76" si="333">D73+5</f>
        <v>45748</v>
      </c>
      <c r="F73" s="763">
        <f t="shared" ref="F73:F76" si="334">D73+11</f>
        <v>45754</v>
      </c>
      <c r="G73" s="763">
        <f t="shared" ref="G73:G76" si="335">D73+15</f>
        <v>45758</v>
      </c>
      <c r="H73" s="763">
        <f t="shared" ref="H73:H76" si="336">D73+18</f>
        <v>45761</v>
      </c>
      <c r="I73" s="757"/>
      <c r="J73" s="763">
        <f t="shared" si="236"/>
        <v>45743</v>
      </c>
      <c r="K73" s="774"/>
      <c r="L73" s="763">
        <f t="shared" ref="L73:L76" si="337">D73+20</f>
        <v>45763</v>
      </c>
      <c r="M73" s="763">
        <f t="shared" ref="M73:M76" si="338">D73+13</f>
        <v>45756</v>
      </c>
      <c r="N73" s="1008">
        <f t="shared" ref="N73:N76" si="339">G73+14</f>
        <v>45772</v>
      </c>
      <c r="O73" s="1009">
        <f t="shared" ref="O73:O76" si="340">SUM(D73+13)</f>
        <v>45756</v>
      </c>
      <c r="P73" s="1009">
        <f t="shared" ref="P73:P76" si="341">D73+21</f>
        <v>45764</v>
      </c>
      <c r="Q73" s="1009">
        <f t="shared" ref="Q73:Q76" si="342">D73+15</f>
        <v>45758</v>
      </c>
      <c r="R73" s="1009">
        <f t="shared" ref="R73:R76" si="343">D73+15</f>
        <v>45758</v>
      </c>
      <c r="S73" s="1009">
        <f t="shared" ref="S73:S76" si="344">G73+13</f>
        <v>45771</v>
      </c>
    </row>
    <row r="74" spans="1:19" ht="17.25" customHeight="1" x14ac:dyDescent="0.2">
      <c r="B74" s="986" t="s">
        <v>3844</v>
      </c>
      <c r="C74" s="965" t="s">
        <v>4449</v>
      </c>
      <c r="D74" s="965">
        <v>45750</v>
      </c>
      <c r="E74" s="763">
        <f t="shared" si="333"/>
        <v>45755</v>
      </c>
      <c r="F74" s="763">
        <f t="shared" si="334"/>
        <v>45761</v>
      </c>
      <c r="G74" s="763">
        <f t="shared" si="335"/>
        <v>45765</v>
      </c>
      <c r="H74" s="763">
        <f t="shared" si="336"/>
        <v>45768</v>
      </c>
      <c r="I74" s="757"/>
      <c r="J74" s="763">
        <f t="shared" si="236"/>
        <v>45750</v>
      </c>
      <c r="K74" s="774"/>
      <c r="L74" s="763">
        <f t="shared" si="337"/>
        <v>45770</v>
      </c>
      <c r="M74" s="763">
        <f t="shared" si="338"/>
        <v>45763</v>
      </c>
      <c r="N74" s="1008">
        <f t="shared" si="339"/>
        <v>45779</v>
      </c>
      <c r="O74" s="1009">
        <f t="shared" si="340"/>
        <v>45763</v>
      </c>
      <c r="P74" s="1009">
        <f t="shared" si="341"/>
        <v>45771</v>
      </c>
      <c r="Q74" s="1009">
        <f t="shared" si="342"/>
        <v>45765</v>
      </c>
      <c r="R74" s="1009">
        <f t="shared" si="343"/>
        <v>45765</v>
      </c>
      <c r="S74" s="1009">
        <f t="shared" si="344"/>
        <v>45778</v>
      </c>
    </row>
    <row r="75" spans="1:19" ht="17.25" customHeight="1" x14ac:dyDescent="0.2">
      <c r="B75" s="986" t="s">
        <v>4206</v>
      </c>
      <c r="C75" s="965" t="s">
        <v>4450</v>
      </c>
      <c r="D75" s="965">
        <v>45757</v>
      </c>
      <c r="E75" s="763">
        <f t="shared" si="333"/>
        <v>45762</v>
      </c>
      <c r="F75" s="763">
        <f t="shared" si="334"/>
        <v>45768</v>
      </c>
      <c r="G75" s="763">
        <f t="shared" si="335"/>
        <v>45772</v>
      </c>
      <c r="H75" s="763">
        <f t="shared" si="336"/>
        <v>45775</v>
      </c>
      <c r="I75" s="757"/>
      <c r="J75" s="763">
        <f t="shared" si="236"/>
        <v>45757</v>
      </c>
      <c r="K75" s="774"/>
      <c r="L75" s="763">
        <f t="shared" si="337"/>
        <v>45777</v>
      </c>
      <c r="M75" s="763">
        <f t="shared" si="338"/>
        <v>45770</v>
      </c>
      <c r="N75" s="1008">
        <f t="shared" si="339"/>
        <v>45786</v>
      </c>
      <c r="O75" s="1009">
        <f t="shared" si="340"/>
        <v>45770</v>
      </c>
      <c r="P75" s="1009">
        <f t="shared" si="341"/>
        <v>45778</v>
      </c>
      <c r="Q75" s="1009">
        <f t="shared" si="342"/>
        <v>45772</v>
      </c>
      <c r="R75" s="1009">
        <f t="shared" si="343"/>
        <v>45772</v>
      </c>
      <c r="S75" s="1009">
        <f t="shared" si="344"/>
        <v>45785</v>
      </c>
    </row>
    <row r="76" spans="1:19" ht="17.25" customHeight="1" x14ac:dyDescent="0.2">
      <c r="B76" s="986" t="s">
        <v>3025</v>
      </c>
      <c r="C76" s="965" t="s">
        <v>4451</v>
      </c>
      <c r="D76" s="965">
        <v>45764</v>
      </c>
      <c r="E76" s="763">
        <f t="shared" si="333"/>
        <v>45769</v>
      </c>
      <c r="F76" s="763">
        <f t="shared" si="334"/>
        <v>45775</v>
      </c>
      <c r="G76" s="763">
        <f t="shared" si="335"/>
        <v>45779</v>
      </c>
      <c r="H76" s="763">
        <f t="shared" si="336"/>
        <v>45782</v>
      </c>
      <c r="I76" s="757"/>
      <c r="J76" s="763">
        <f t="shared" si="236"/>
        <v>45764</v>
      </c>
      <c r="K76" s="774"/>
      <c r="L76" s="763">
        <f t="shared" si="337"/>
        <v>45784</v>
      </c>
      <c r="M76" s="763">
        <f t="shared" si="338"/>
        <v>45777</v>
      </c>
      <c r="N76" s="1008">
        <f t="shared" si="339"/>
        <v>45793</v>
      </c>
      <c r="O76" s="1009">
        <f t="shared" si="340"/>
        <v>45777</v>
      </c>
      <c r="P76" s="1009">
        <f t="shared" si="341"/>
        <v>45785</v>
      </c>
      <c r="Q76" s="1009">
        <f t="shared" si="342"/>
        <v>45779</v>
      </c>
      <c r="R76" s="1009">
        <f t="shared" si="343"/>
        <v>45779</v>
      </c>
      <c r="S76" s="1009">
        <f t="shared" si="344"/>
        <v>45792</v>
      </c>
    </row>
    <row r="77" spans="1:19" ht="17.25" customHeight="1" x14ac:dyDescent="0.2">
      <c r="B77" s="986" t="s">
        <v>2991</v>
      </c>
      <c r="C77" s="965" t="s">
        <v>4452</v>
      </c>
      <c r="D77" s="965">
        <v>45771</v>
      </c>
      <c r="E77" s="763">
        <f t="shared" ref="E77" si="345">D77+5</f>
        <v>45776</v>
      </c>
      <c r="F77" s="763">
        <f t="shared" ref="F77" si="346">D77+11</f>
        <v>45782</v>
      </c>
      <c r="G77" s="763">
        <f t="shared" ref="G77" si="347">D77+15</f>
        <v>45786</v>
      </c>
      <c r="H77" s="763">
        <f t="shared" ref="H77" si="348">D77+18</f>
        <v>45789</v>
      </c>
      <c r="I77" s="757"/>
      <c r="J77" s="763">
        <f t="shared" si="236"/>
        <v>45771</v>
      </c>
      <c r="K77" s="774"/>
      <c r="L77" s="763">
        <f t="shared" ref="L77" si="349">D77+20</f>
        <v>45791</v>
      </c>
      <c r="M77" s="763">
        <f t="shared" ref="M77" si="350">D77+13</f>
        <v>45784</v>
      </c>
      <c r="N77" s="1008">
        <f t="shared" ref="N77" si="351">G77+14</f>
        <v>45800</v>
      </c>
      <c r="O77" s="1009">
        <f t="shared" ref="O77" si="352">SUM(D77+13)</f>
        <v>45784</v>
      </c>
      <c r="P77" s="1009">
        <f t="shared" ref="P77" si="353">D77+21</f>
        <v>45792</v>
      </c>
      <c r="Q77" s="1009">
        <f t="shared" ref="Q77" si="354">D77+15</f>
        <v>45786</v>
      </c>
      <c r="R77" s="1009">
        <f t="shared" ref="R77" si="355">D77+15</f>
        <v>45786</v>
      </c>
      <c r="S77" s="1009">
        <f t="shared" ref="S77" si="356">G77+13</f>
        <v>45799</v>
      </c>
    </row>
    <row r="78" spans="1:19" ht="17.25" customHeight="1" x14ac:dyDescent="0.2">
      <c r="B78" s="331"/>
      <c r="C78" s="155"/>
      <c r="D78" s="162"/>
      <c r="E78" s="162"/>
      <c r="F78" s="162"/>
      <c r="G78" s="162"/>
      <c r="H78" s="162"/>
      <c r="I78" s="433"/>
      <c r="J78" s="433"/>
      <c r="K78" s="459"/>
      <c r="L78" s="459"/>
      <c r="M78" s="162"/>
      <c r="N78" s="162"/>
      <c r="O78" s="598"/>
      <c r="P78" s="598"/>
      <c r="Q78" s="598"/>
      <c r="R78" s="598"/>
      <c r="S78" s="598"/>
    </row>
    <row r="79" spans="1:19" ht="17.25" customHeight="1" x14ac:dyDescent="0.2">
      <c r="B79" s="147" t="s">
        <v>1304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  <c r="M79" s="155"/>
      <c r="N79" s="155"/>
      <c r="O79" s="431"/>
      <c r="P79" s="180"/>
      <c r="Q79" s="147"/>
      <c r="R79" s="147"/>
      <c r="S79" s="147"/>
    </row>
    <row r="80" spans="1:19" ht="17.25" customHeight="1" x14ac:dyDescent="0.2">
      <c r="A80" s="310"/>
      <c r="C80" s="155"/>
      <c r="D80" s="155"/>
      <c r="E80" s="155"/>
      <c r="F80" s="147"/>
      <c r="G80" s="147"/>
      <c r="H80" s="147"/>
      <c r="I80" s="147"/>
      <c r="J80" s="147"/>
      <c r="K80" s="147"/>
      <c r="L80" s="147"/>
      <c r="M80" s="180"/>
      <c r="O80" s="180"/>
      <c r="P80" s="147"/>
      <c r="Q80" s="147"/>
      <c r="R80" s="147"/>
      <c r="S80" s="147"/>
    </row>
    <row r="81" spans="1:15" ht="17.25" customHeight="1" thickBot="1" x14ac:dyDescent="0.25">
      <c r="A81" s="310"/>
      <c r="B81" s="157"/>
      <c r="M81" s="180"/>
    </row>
    <row r="82" spans="1:15" s="147" customFormat="1" ht="18.75" customHeight="1" x14ac:dyDescent="0.2">
      <c r="A82" s="869"/>
      <c r="B82" s="776"/>
      <c r="C82" s="777"/>
      <c r="D82" s="778"/>
      <c r="E82" s="779"/>
      <c r="F82" s="780"/>
      <c r="G82" s="781"/>
      <c r="H82" s="782"/>
      <c r="I82" s="757"/>
      <c r="J82" s="145"/>
      <c r="K82" s="145"/>
      <c r="L82" s="145"/>
      <c r="M82" s="145"/>
      <c r="N82" s="145"/>
      <c r="O82" s="145"/>
    </row>
    <row r="83" spans="1:15" s="147" customFormat="1" ht="18.75" customHeight="1" x14ac:dyDescent="0.2">
      <c r="A83" s="869"/>
      <c r="B83" s="783" t="s">
        <v>447</v>
      </c>
      <c r="C83" s="145"/>
      <c r="D83" s="147" t="s">
        <v>448</v>
      </c>
      <c r="G83" s="147" t="s">
        <v>449</v>
      </c>
      <c r="H83" s="784"/>
      <c r="J83" s="145"/>
      <c r="K83" s="145"/>
      <c r="L83" s="145"/>
      <c r="M83" s="145"/>
    </row>
    <row r="84" spans="1:15" s="147" customFormat="1" ht="18.75" customHeight="1" x14ac:dyDescent="0.2">
      <c r="A84" s="869"/>
      <c r="B84" s="785" t="s">
        <v>450</v>
      </c>
      <c r="C84" s="786" t="s">
        <v>451</v>
      </c>
      <c r="D84" s="133" t="s">
        <v>452</v>
      </c>
      <c r="F84" s="786" t="s">
        <v>453</v>
      </c>
      <c r="G84" s="145" t="s">
        <v>454</v>
      </c>
      <c r="H84" s="787" t="s">
        <v>455</v>
      </c>
      <c r="J84" s="145"/>
      <c r="K84" s="145"/>
      <c r="L84" s="145"/>
      <c r="M84" s="145"/>
    </row>
    <row r="85" spans="1:15" s="147" customFormat="1" ht="18.75" customHeight="1" x14ac:dyDescent="0.2">
      <c r="A85" s="869"/>
      <c r="B85" s="785" t="s">
        <v>456</v>
      </c>
      <c r="C85" s="786" t="s">
        <v>457</v>
      </c>
      <c r="D85" s="133" t="s">
        <v>458</v>
      </c>
      <c r="E85" s="148" t="s">
        <v>459</v>
      </c>
      <c r="F85" s="790" t="s">
        <v>460</v>
      </c>
      <c r="G85" s="145" t="s">
        <v>461</v>
      </c>
      <c r="H85" s="787" t="s">
        <v>462</v>
      </c>
      <c r="J85" s="145"/>
      <c r="K85" s="145"/>
      <c r="L85" s="145"/>
      <c r="M85" s="145"/>
    </row>
    <row r="86" spans="1:15" s="147" customFormat="1" ht="18.75" customHeight="1" x14ac:dyDescent="0.2">
      <c r="A86" s="869"/>
      <c r="B86" s="788" t="s">
        <v>463</v>
      </c>
      <c r="C86" s="789" t="s">
        <v>464</v>
      </c>
      <c r="D86" s="133" t="s">
        <v>465</v>
      </c>
      <c r="E86" s="148" t="s">
        <v>466</v>
      </c>
      <c r="F86" s="790" t="s">
        <v>467</v>
      </c>
      <c r="G86" s="591" t="s">
        <v>468</v>
      </c>
      <c r="H86" s="791" t="s">
        <v>469</v>
      </c>
      <c r="J86" s="145"/>
      <c r="K86" s="145"/>
      <c r="L86" s="145"/>
      <c r="M86" s="145"/>
    </row>
    <row r="87" spans="1:15" s="147" customFormat="1" ht="18.75" customHeight="1" x14ac:dyDescent="0.2">
      <c r="A87" s="869"/>
      <c r="B87" s="788" t="s">
        <v>470</v>
      </c>
      <c r="C87" s="789" t="s">
        <v>471</v>
      </c>
      <c r="D87" s="133" t="s">
        <v>472</v>
      </c>
      <c r="E87" s="148" t="s">
        <v>473</v>
      </c>
      <c r="F87" s="790" t="s">
        <v>474</v>
      </c>
      <c r="G87" s="591" t="s">
        <v>475</v>
      </c>
      <c r="H87" s="791" t="s">
        <v>476</v>
      </c>
      <c r="J87" s="145"/>
      <c r="K87" s="145"/>
      <c r="L87" s="145"/>
      <c r="M87" s="145"/>
    </row>
    <row r="88" spans="1:15" s="147" customFormat="1" ht="18.75" customHeight="1" x14ac:dyDescent="0.2">
      <c r="A88" s="869"/>
      <c r="B88" s="788" t="s">
        <v>477</v>
      </c>
      <c r="C88" s="789" t="s">
        <v>478</v>
      </c>
      <c r="D88" s="133" t="s">
        <v>479</v>
      </c>
      <c r="E88" s="148" t="s">
        <v>480</v>
      </c>
      <c r="F88" s="790" t="s">
        <v>481</v>
      </c>
      <c r="G88" s="591" t="s">
        <v>482</v>
      </c>
      <c r="H88" s="791" t="s">
        <v>483</v>
      </c>
      <c r="J88" s="145"/>
      <c r="K88" s="145"/>
      <c r="L88" s="145"/>
      <c r="M88" s="145"/>
    </row>
    <row r="89" spans="1:15" s="147" customFormat="1" ht="18.75" customHeight="1" x14ac:dyDescent="0.2">
      <c r="A89" s="869"/>
      <c r="B89" s="788" t="s">
        <v>484</v>
      </c>
      <c r="C89" s="789" t="s">
        <v>485</v>
      </c>
      <c r="D89" s="133" t="s">
        <v>486</v>
      </c>
      <c r="E89" s="148" t="s">
        <v>487</v>
      </c>
      <c r="F89" s="790" t="s">
        <v>488</v>
      </c>
      <c r="G89" s="591" t="s">
        <v>489</v>
      </c>
      <c r="H89" s="791" t="s">
        <v>490</v>
      </c>
      <c r="J89" s="145"/>
      <c r="K89" s="145"/>
      <c r="L89" s="145"/>
      <c r="M89" s="145"/>
    </row>
    <row r="90" spans="1:15" s="147" customFormat="1" ht="18.75" customHeight="1" x14ac:dyDescent="0.2">
      <c r="B90" s="788" t="s">
        <v>491</v>
      </c>
      <c r="C90" s="789" t="s">
        <v>492</v>
      </c>
      <c r="D90" s="133" t="s">
        <v>493</v>
      </c>
      <c r="E90" s="148" t="s">
        <v>494</v>
      </c>
      <c r="F90" s="744" t="s">
        <v>495</v>
      </c>
      <c r="G90" s="591" t="s">
        <v>496</v>
      </c>
      <c r="H90" s="792" t="s">
        <v>497</v>
      </c>
    </row>
    <row r="91" spans="1:15" s="147" customFormat="1" ht="18.75" customHeight="1" x14ac:dyDescent="0.2">
      <c r="B91" s="788" t="s">
        <v>498</v>
      </c>
      <c r="C91" s="789" t="s">
        <v>499</v>
      </c>
      <c r="D91" s="133"/>
      <c r="E91" s="145"/>
      <c r="F91" s="591"/>
      <c r="H91" s="793"/>
    </row>
    <row r="92" spans="1:15" ht="17.25" customHeight="1" thickBot="1" x14ac:dyDescent="0.25">
      <c r="B92" s="794"/>
      <c r="C92" s="795"/>
      <c r="D92" s="795"/>
      <c r="E92" s="796"/>
      <c r="F92" s="796"/>
      <c r="G92" s="796"/>
      <c r="H92" s="797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4" r:id="rId14" xr:uid="{D64EFE8C-1027-4555-9B49-FC4C6B02071D}"/>
    <hyperlink ref="C84" r:id="rId15" xr:uid="{5312CAC4-BA5E-48C6-BBE9-D28FC1E21080}"/>
    <hyperlink ref="H89" r:id="rId16" xr:uid="{59E8978A-6C16-4C2F-AA1E-D460F79B01A0}"/>
    <hyperlink ref="H88" r:id="rId17" xr:uid="{92CCE2A2-FE79-4D51-BBDA-A5FF041722A8}"/>
    <hyperlink ref="C88" r:id="rId18" xr:uid="{A9CD80F9-AE75-46B7-B5E3-94D18DE6218F}"/>
    <hyperlink ref="C89" r:id="rId19" xr:uid="{E62690C5-F58A-4392-A210-C3A2D024D1C2}"/>
    <hyperlink ref="C86" r:id="rId20" xr:uid="{6D547D73-BF77-42EE-82DB-46E131FA8471}"/>
    <hyperlink ref="C85" r:id="rId21" xr:uid="{A6D8C16F-9A40-48F6-A00E-0DDA68BF2F71}"/>
    <hyperlink ref="C91" r:id="rId22" xr:uid="{CCABB098-E60B-47C8-BB05-92242AD11187}"/>
    <hyperlink ref="H87" r:id="rId23" xr:uid="{0C596EF5-726A-4CA2-8B3B-351A0D0AA22E}"/>
    <hyperlink ref="H90" r:id="rId24" xr:uid="{5D647935-362A-4A4F-AD17-44D064AEB549}"/>
    <hyperlink ref="C87" r:id="rId25" xr:uid="{38DCD5F2-E466-4CBF-97A6-F4633630C36C}"/>
    <hyperlink ref="F84" r:id="rId26" xr:uid="{B1FDBC2C-5126-48C3-836F-93C1A8401352}"/>
    <hyperlink ref="F89" r:id="rId27" xr:uid="{F69AAAD6-221A-4DD4-848D-14D3975F1560}"/>
    <hyperlink ref="F85" r:id="rId28" xr:uid="{F0ADD342-A241-4A5B-B7D5-979D887E71CB}"/>
    <hyperlink ref="F86" r:id="rId29" xr:uid="{75AF928D-2F68-46E5-BC36-0764C4F31064}"/>
    <hyperlink ref="F87" r:id="rId30" xr:uid="{2FD30100-8E43-4A8C-BE11-AB4A9D4FFC7B}"/>
    <hyperlink ref="F88" r:id="rId31" xr:uid="{63D91FEC-F7C4-4502-AD79-00E21F64D688}"/>
    <hyperlink ref="H85" r:id="rId32" xr:uid="{DF0C0654-D1C9-4732-90CD-A14E6ACF34FF}"/>
    <hyperlink ref="H86" r:id="rId33" xr:uid="{AB72A969-8A5A-4954-9147-0FEC53D43BAE}"/>
    <hyperlink ref="F90" r:id="rId34" xr:uid="{9212834B-5C80-4201-A576-0D0F33343B15}"/>
  </hyperlinks>
  <pageMargins left="0.7" right="0.7" top="0.75" bottom="0.75" header="0.3" footer="0.3"/>
  <pageSetup paperSize="9" scale="44" orientation="landscape" r:id="rId3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1002"/>
      <c r="J2" s="966" t="s">
        <v>304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0" t="s">
        <v>4172</v>
      </c>
      <c r="C4" s="1131"/>
      <c r="D4" s="1131"/>
      <c r="E4" s="1131"/>
      <c r="F4" s="1131"/>
      <c r="G4" s="1131"/>
      <c r="H4" s="1132"/>
      <c r="I4" s="147"/>
      <c r="K4" s="1000"/>
      <c r="L4" s="100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5"/>
      <c r="C7" s="1136"/>
      <c r="D7" s="1172" t="s">
        <v>306</v>
      </c>
      <c r="E7" s="953" t="s">
        <v>4251</v>
      </c>
    </row>
    <row r="8" spans="1:12" ht="20.100000000000001" customHeight="1" x14ac:dyDescent="0.2">
      <c r="A8" s="310"/>
      <c r="B8" s="953" t="s">
        <v>310</v>
      </c>
      <c r="C8" s="953" t="s">
        <v>311</v>
      </c>
      <c r="D8" s="1173"/>
      <c r="E8" s="949" t="s">
        <v>142</v>
      </c>
    </row>
    <row r="9" spans="1:12" ht="17.25" hidden="1" customHeight="1" x14ac:dyDescent="0.2">
      <c r="B9" s="723" t="s">
        <v>3844</v>
      </c>
      <c r="C9" s="763" t="s">
        <v>4187</v>
      </c>
      <c r="D9" s="622">
        <v>44930</v>
      </c>
      <c r="E9" s="622">
        <f t="shared" ref="E9:E49" si="0">D9+5</f>
        <v>44935</v>
      </c>
    </row>
    <row r="10" spans="1:12" ht="17.25" hidden="1" customHeight="1" x14ac:dyDescent="0.2">
      <c r="B10" s="723" t="s">
        <v>3025</v>
      </c>
      <c r="C10" s="763" t="s">
        <v>4188</v>
      </c>
      <c r="D10" s="622">
        <f t="shared" ref="D10" si="1">D9+7</f>
        <v>44937</v>
      </c>
      <c r="E10" s="622">
        <f t="shared" si="0"/>
        <v>44942</v>
      </c>
    </row>
    <row r="11" spans="1:12" ht="17.25" hidden="1" customHeight="1" x14ac:dyDescent="0.2">
      <c r="A11" s="329" t="s">
        <v>4189</v>
      </c>
      <c r="B11" s="723" t="s">
        <v>3818</v>
      </c>
      <c r="C11" s="763" t="s">
        <v>4190</v>
      </c>
      <c r="D11" s="622">
        <v>45347</v>
      </c>
      <c r="E11" s="622">
        <f t="shared" si="0"/>
        <v>45352</v>
      </c>
    </row>
    <row r="12" spans="1:12" ht="17.25" hidden="1" customHeight="1" x14ac:dyDescent="0.2">
      <c r="B12" s="723" t="s">
        <v>3874</v>
      </c>
      <c r="C12" s="763" t="s">
        <v>4191</v>
      </c>
      <c r="D12" s="622">
        <v>45354</v>
      </c>
      <c r="E12" s="622">
        <f t="shared" si="0"/>
        <v>45359</v>
      </c>
    </row>
    <row r="13" spans="1:12" ht="17.25" hidden="1" customHeight="1" x14ac:dyDescent="0.2">
      <c r="B13" s="723" t="s">
        <v>3010</v>
      </c>
      <c r="C13" s="763" t="s">
        <v>4192</v>
      </c>
      <c r="D13" s="622">
        <v>45363</v>
      </c>
      <c r="E13" s="622">
        <f t="shared" si="0"/>
        <v>45368</v>
      </c>
    </row>
    <row r="14" spans="1:12" ht="17.25" hidden="1" customHeight="1" x14ac:dyDescent="0.2">
      <c r="B14" s="723" t="s">
        <v>3828</v>
      </c>
      <c r="C14" s="763" t="s">
        <v>4193</v>
      </c>
      <c r="D14" s="622">
        <v>45367</v>
      </c>
      <c r="E14" s="622">
        <f t="shared" si="0"/>
        <v>45372</v>
      </c>
    </row>
    <row r="15" spans="1:12" ht="17.25" hidden="1" customHeight="1" x14ac:dyDescent="0.2">
      <c r="B15" s="1001" t="s">
        <v>4127</v>
      </c>
      <c r="C15" s="1004" t="s">
        <v>4194</v>
      </c>
      <c r="D15" s="1005">
        <v>45374</v>
      </c>
      <c r="E15" s="1005">
        <f t="shared" si="0"/>
        <v>45379</v>
      </c>
    </row>
    <row r="16" spans="1:12" ht="17.25" hidden="1" customHeight="1" x14ac:dyDescent="0.2">
      <c r="B16" s="723" t="s">
        <v>3840</v>
      </c>
      <c r="C16" s="763" t="s">
        <v>4195</v>
      </c>
      <c r="D16" s="622">
        <v>45386</v>
      </c>
      <c r="E16" s="622">
        <f t="shared" si="0"/>
        <v>45391</v>
      </c>
    </row>
    <row r="17" spans="1:5" ht="17.25" hidden="1" customHeight="1" x14ac:dyDescent="0.2">
      <c r="B17" s="1010" t="s">
        <v>3824</v>
      </c>
      <c r="C17" s="965" t="s">
        <v>4196</v>
      </c>
      <c r="D17" s="965">
        <v>45390</v>
      </c>
      <c r="E17" s="763">
        <f t="shared" si="0"/>
        <v>45395</v>
      </c>
    </row>
    <row r="18" spans="1:5" ht="17.25" hidden="1" customHeight="1" x14ac:dyDescent="0.2">
      <c r="B18" s="1010" t="s">
        <v>3871</v>
      </c>
      <c r="C18" s="965" t="s">
        <v>4197</v>
      </c>
      <c r="D18" s="965">
        <v>45402</v>
      </c>
      <c r="E18" s="763">
        <f t="shared" si="0"/>
        <v>45407</v>
      </c>
    </row>
    <row r="19" spans="1:5" ht="17.25" hidden="1" customHeight="1" x14ac:dyDescent="0.2">
      <c r="B19" s="1010" t="s">
        <v>3847</v>
      </c>
      <c r="C19" s="965" t="s">
        <v>4198</v>
      </c>
      <c r="D19" s="965">
        <v>45411</v>
      </c>
      <c r="E19" s="763">
        <f t="shared" si="0"/>
        <v>45416</v>
      </c>
    </row>
    <row r="20" spans="1:5" ht="17.25" hidden="1" customHeight="1" x14ac:dyDescent="0.2">
      <c r="B20" s="986" t="s">
        <v>3831</v>
      </c>
      <c r="C20" s="965" t="s">
        <v>4199</v>
      </c>
      <c r="D20" s="965">
        <v>45421</v>
      </c>
      <c r="E20" s="763">
        <f t="shared" si="0"/>
        <v>45426</v>
      </c>
    </row>
    <row r="21" spans="1:5" ht="17.25" hidden="1" customHeight="1" x14ac:dyDescent="0.2">
      <c r="B21" s="986" t="s">
        <v>3844</v>
      </c>
      <c r="C21" s="965" t="s">
        <v>4200</v>
      </c>
      <c r="D21" s="965">
        <v>45424</v>
      </c>
      <c r="E21" s="763">
        <f t="shared" si="0"/>
        <v>45429</v>
      </c>
    </row>
    <row r="22" spans="1:5" ht="17.25" hidden="1" customHeight="1" x14ac:dyDescent="0.2">
      <c r="B22" s="945" t="s">
        <v>344</v>
      </c>
      <c r="C22" s="965" t="s">
        <v>4201</v>
      </c>
      <c r="D22" s="805">
        <v>45439</v>
      </c>
      <c r="E22" s="805">
        <f t="shared" si="0"/>
        <v>45444</v>
      </c>
    </row>
    <row r="23" spans="1:5" ht="17.25" hidden="1" customHeight="1" x14ac:dyDescent="0.2">
      <c r="B23" s="986" t="s">
        <v>2991</v>
      </c>
      <c r="C23" s="965" t="s">
        <v>4202</v>
      </c>
      <c r="D23" s="965">
        <v>45434</v>
      </c>
      <c r="E23" s="763">
        <f t="shared" si="0"/>
        <v>45439</v>
      </c>
    </row>
    <row r="24" spans="1:5" ht="17.25" hidden="1" customHeight="1" x14ac:dyDescent="0.2">
      <c r="B24" s="1204" t="s">
        <v>368</v>
      </c>
      <c r="C24" s="965" t="s">
        <v>4203</v>
      </c>
      <c r="D24" s="805">
        <v>45426</v>
      </c>
      <c r="E24" s="805">
        <f t="shared" si="0"/>
        <v>45431</v>
      </c>
    </row>
    <row r="25" spans="1:5" ht="17.25" hidden="1" customHeight="1" x14ac:dyDescent="0.2">
      <c r="B25" s="1205"/>
      <c r="C25" s="965" t="s">
        <v>4204</v>
      </c>
      <c r="D25" s="805">
        <v>45430</v>
      </c>
      <c r="E25" s="805">
        <f t="shared" si="0"/>
        <v>45435</v>
      </c>
    </row>
    <row r="26" spans="1:5" ht="17.25" hidden="1" customHeight="1" x14ac:dyDescent="0.2">
      <c r="B26" s="1206"/>
      <c r="C26" s="965" t="s">
        <v>4205</v>
      </c>
      <c r="D26" s="805">
        <v>45430</v>
      </c>
      <c r="E26" s="805">
        <f t="shared" si="0"/>
        <v>45435</v>
      </c>
    </row>
    <row r="27" spans="1:5" ht="17.25" hidden="1" customHeight="1" x14ac:dyDescent="0.2">
      <c r="A27" s="329" t="s">
        <v>4206</v>
      </c>
      <c r="B27" s="945" t="s">
        <v>344</v>
      </c>
      <c r="C27" s="965" t="s">
        <v>4207</v>
      </c>
      <c r="D27" s="805">
        <v>45430</v>
      </c>
      <c r="E27" s="805">
        <f t="shared" si="0"/>
        <v>45435</v>
      </c>
    </row>
    <row r="28" spans="1:5" ht="17.25" hidden="1" customHeight="1" x14ac:dyDescent="0.2">
      <c r="B28" s="945" t="s">
        <v>344</v>
      </c>
      <c r="C28" s="965" t="s">
        <v>4208</v>
      </c>
      <c r="D28" s="805">
        <v>45433</v>
      </c>
      <c r="E28" s="805">
        <f t="shared" si="0"/>
        <v>45438</v>
      </c>
    </row>
    <row r="29" spans="1:5" ht="17.25" hidden="1" customHeight="1" x14ac:dyDescent="0.2">
      <c r="B29" s="945" t="s">
        <v>368</v>
      </c>
      <c r="C29" s="965" t="s">
        <v>4209</v>
      </c>
      <c r="D29" s="805">
        <v>45430</v>
      </c>
      <c r="E29" s="805">
        <f t="shared" si="0"/>
        <v>45435</v>
      </c>
    </row>
    <row r="30" spans="1:5" ht="17.25" hidden="1" customHeight="1" x14ac:dyDescent="0.2">
      <c r="B30" s="986" t="s">
        <v>3059</v>
      </c>
      <c r="C30" s="965" t="s">
        <v>4210</v>
      </c>
      <c r="D30" s="965">
        <v>45449</v>
      </c>
      <c r="E30" s="763">
        <f t="shared" si="0"/>
        <v>45454</v>
      </c>
    </row>
    <row r="31" spans="1:5" ht="17.25" hidden="1" customHeight="1" x14ac:dyDescent="0.2">
      <c r="B31" s="986" t="s">
        <v>3818</v>
      </c>
      <c r="C31" s="965" t="s">
        <v>4211</v>
      </c>
      <c r="D31" s="965">
        <v>45464</v>
      </c>
      <c r="E31" s="763">
        <f t="shared" si="0"/>
        <v>45469</v>
      </c>
    </row>
    <row r="32" spans="1:5" ht="17.25" hidden="1" customHeight="1" x14ac:dyDescent="0.2">
      <c r="B32" s="986" t="s">
        <v>3874</v>
      </c>
      <c r="C32" s="965" t="s">
        <v>4212</v>
      </c>
      <c r="D32" s="965">
        <v>45497</v>
      </c>
      <c r="E32" s="763">
        <f t="shared" si="0"/>
        <v>45502</v>
      </c>
    </row>
    <row r="33" spans="2:5" ht="17.25" hidden="1" customHeight="1" x14ac:dyDescent="0.2">
      <c r="B33" s="986" t="s">
        <v>4213</v>
      </c>
      <c r="C33" s="965" t="s">
        <v>4214</v>
      </c>
      <c r="D33" s="965">
        <v>45477</v>
      </c>
      <c r="E33" s="763">
        <f t="shared" si="0"/>
        <v>45482</v>
      </c>
    </row>
    <row r="34" spans="2:5" ht="17.25" hidden="1" customHeight="1" x14ac:dyDescent="0.2">
      <c r="B34" s="986" t="s">
        <v>3828</v>
      </c>
      <c r="C34" s="965" t="s">
        <v>4215</v>
      </c>
      <c r="D34" s="965">
        <v>45486</v>
      </c>
      <c r="E34" s="763">
        <f t="shared" si="0"/>
        <v>45491</v>
      </c>
    </row>
    <row r="35" spans="2:5" ht="17.25" hidden="1" customHeight="1" x14ac:dyDescent="0.2">
      <c r="B35" s="986" t="s">
        <v>4127</v>
      </c>
      <c r="C35" s="965" t="s">
        <v>4216</v>
      </c>
      <c r="D35" s="965">
        <v>45490</v>
      </c>
      <c r="E35" s="763">
        <f t="shared" si="0"/>
        <v>45495</v>
      </c>
    </row>
    <row r="36" spans="2:5" ht="17.25" hidden="1" customHeight="1" x14ac:dyDescent="0.2">
      <c r="B36" s="986" t="s">
        <v>3012</v>
      </c>
      <c r="C36" s="965" t="s">
        <v>4217</v>
      </c>
      <c r="D36" s="965">
        <v>45494</v>
      </c>
      <c r="E36" s="763">
        <f t="shared" si="0"/>
        <v>45499</v>
      </c>
    </row>
    <row r="37" spans="2:5" ht="17.25" hidden="1" customHeight="1" x14ac:dyDescent="0.2">
      <c r="B37" s="986" t="s">
        <v>3824</v>
      </c>
      <c r="C37" s="965" t="s">
        <v>4218</v>
      </c>
      <c r="D37" s="965">
        <v>45511</v>
      </c>
      <c r="E37" s="763">
        <f t="shared" si="0"/>
        <v>45516</v>
      </c>
    </row>
    <row r="38" spans="2:5" ht="17.25" hidden="1" customHeight="1" x14ac:dyDescent="0.2">
      <c r="B38" s="986" t="s">
        <v>3871</v>
      </c>
      <c r="C38" s="965" t="s">
        <v>4219</v>
      </c>
      <c r="D38" s="965">
        <v>45517</v>
      </c>
      <c r="E38" s="763">
        <f t="shared" si="0"/>
        <v>45522</v>
      </c>
    </row>
    <row r="39" spans="2:5" ht="17.25" hidden="1" customHeight="1" x14ac:dyDescent="0.2">
      <c r="B39" s="986" t="s">
        <v>3034</v>
      </c>
      <c r="C39" s="965" t="s">
        <v>4220</v>
      </c>
      <c r="D39" s="965">
        <v>45518</v>
      </c>
      <c r="E39" s="763">
        <f t="shared" si="0"/>
        <v>45523</v>
      </c>
    </row>
    <row r="40" spans="2:5" ht="17.25" hidden="1" customHeight="1" x14ac:dyDescent="0.2">
      <c r="B40" s="986" t="s">
        <v>3831</v>
      </c>
      <c r="C40" s="965" t="s">
        <v>4221</v>
      </c>
      <c r="D40" s="965">
        <v>45533</v>
      </c>
      <c r="E40" s="763">
        <f t="shared" si="0"/>
        <v>45538</v>
      </c>
    </row>
    <row r="41" spans="2:5" ht="17.25" hidden="1" customHeight="1" x14ac:dyDescent="0.2">
      <c r="B41" s="986" t="s">
        <v>3844</v>
      </c>
      <c r="C41" s="965" t="s">
        <v>4222</v>
      </c>
      <c r="D41" s="965">
        <v>45538</v>
      </c>
      <c r="E41" s="763">
        <f t="shared" si="0"/>
        <v>45543</v>
      </c>
    </row>
    <row r="42" spans="2:5" ht="17.25" hidden="1" customHeight="1" x14ac:dyDescent="0.2">
      <c r="B42" s="986" t="s">
        <v>4206</v>
      </c>
      <c r="C42" s="965" t="s">
        <v>4223</v>
      </c>
      <c r="D42" s="965">
        <v>45542</v>
      </c>
      <c r="E42" s="763">
        <f t="shared" si="0"/>
        <v>45547</v>
      </c>
    </row>
    <row r="43" spans="2:5" ht="17.25" hidden="1" customHeight="1" x14ac:dyDescent="0.2">
      <c r="B43" s="986" t="s">
        <v>3025</v>
      </c>
      <c r="C43" s="965" t="s">
        <v>4224</v>
      </c>
      <c r="D43" s="965">
        <v>45549</v>
      </c>
      <c r="E43" s="763">
        <f t="shared" si="0"/>
        <v>45554</v>
      </c>
    </row>
    <row r="44" spans="2:5" ht="17.25" hidden="1" customHeight="1" x14ac:dyDescent="0.2">
      <c r="B44" s="986" t="s">
        <v>2991</v>
      </c>
      <c r="C44" s="965" t="s">
        <v>4225</v>
      </c>
      <c r="D44" s="965">
        <v>45552</v>
      </c>
      <c r="E44" s="763">
        <f t="shared" si="0"/>
        <v>45557</v>
      </c>
    </row>
    <row r="45" spans="2:5" ht="17.25" hidden="1" customHeight="1" x14ac:dyDescent="0.2">
      <c r="B45" s="986" t="s">
        <v>3059</v>
      </c>
      <c r="C45" s="965" t="s">
        <v>4226</v>
      </c>
      <c r="D45" s="965">
        <v>45562</v>
      </c>
      <c r="E45" s="763">
        <f t="shared" si="0"/>
        <v>45567</v>
      </c>
    </row>
    <row r="46" spans="2:5" ht="17.25" hidden="1" customHeight="1" x14ac:dyDescent="0.2">
      <c r="B46" s="986" t="s">
        <v>3874</v>
      </c>
      <c r="C46" s="965" t="s">
        <v>4227</v>
      </c>
      <c r="D46" s="965">
        <v>45572</v>
      </c>
      <c r="E46" s="763">
        <f t="shared" si="0"/>
        <v>45577</v>
      </c>
    </row>
    <row r="47" spans="2:5" ht="17.25" hidden="1" customHeight="1" x14ac:dyDescent="0.2">
      <c r="B47" s="1083" t="s">
        <v>368</v>
      </c>
      <c r="C47" s="965" t="s">
        <v>4228</v>
      </c>
      <c r="D47" s="805" t="e">
        <f t="shared" ref="D47" si="2">B47+11</f>
        <v>#VALUE!</v>
      </c>
      <c r="E47" s="805" t="e">
        <f t="shared" si="0"/>
        <v>#VALUE!</v>
      </c>
    </row>
    <row r="48" spans="2:5" ht="17.25" hidden="1" customHeight="1" x14ac:dyDescent="0.2">
      <c r="B48" s="986" t="s">
        <v>3818</v>
      </c>
      <c r="C48" s="965" t="s">
        <v>4229</v>
      </c>
      <c r="D48" s="965">
        <v>45583</v>
      </c>
      <c r="E48" s="763">
        <f t="shared" si="0"/>
        <v>45588</v>
      </c>
    </row>
    <row r="49" spans="1:19" ht="17.25" hidden="1" customHeight="1" x14ac:dyDescent="0.2">
      <c r="B49" s="986" t="s">
        <v>3010</v>
      </c>
      <c r="C49" s="965" t="s">
        <v>4230</v>
      </c>
      <c r="D49" s="965">
        <v>45588</v>
      </c>
      <c r="E49" s="763">
        <f t="shared" si="0"/>
        <v>45593</v>
      </c>
    </row>
    <row r="50" spans="1:19" ht="17.25" hidden="1" customHeight="1" x14ac:dyDescent="0.2">
      <c r="B50" s="986" t="s">
        <v>4252</v>
      </c>
      <c r="C50" s="965" t="s">
        <v>4253</v>
      </c>
      <c r="D50" s="965">
        <v>45580</v>
      </c>
      <c r="E50" s="763">
        <f>D50+4</f>
        <v>45584</v>
      </c>
    </row>
    <row r="51" spans="1:19" ht="17.25" customHeight="1" x14ac:dyDescent="0.2">
      <c r="B51" s="986" t="s">
        <v>4252</v>
      </c>
      <c r="C51" s="965" t="s">
        <v>4254</v>
      </c>
      <c r="D51" s="965">
        <v>45587</v>
      </c>
      <c r="E51" s="763">
        <f t="shared" ref="E51:E56" si="3">D51+4</f>
        <v>45591</v>
      </c>
    </row>
    <row r="52" spans="1:19" ht="17.25" customHeight="1" x14ac:dyDescent="0.2">
      <c r="B52" s="986" t="s">
        <v>4252</v>
      </c>
      <c r="C52" s="965" t="s">
        <v>4255</v>
      </c>
      <c r="D52" s="965">
        <v>45594</v>
      </c>
      <c r="E52" s="763">
        <f t="shared" si="3"/>
        <v>45598</v>
      </c>
    </row>
    <row r="53" spans="1:19" ht="17.25" customHeight="1" x14ac:dyDescent="0.2">
      <c r="B53" s="986" t="s">
        <v>4252</v>
      </c>
      <c r="C53" s="965" t="s">
        <v>4256</v>
      </c>
      <c r="D53" s="965">
        <v>45601</v>
      </c>
      <c r="E53" s="763">
        <f t="shared" si="3"/>
        <v>45605</v>
      </c>
    </row>
    <row r="54" spans="1:19" ht="17.25" customHeight="1" x14ac:dyDescent="0.2">
      <c r="B54" s="986" t="s">
        <v>4252</v>
      </c>
      <c r="C54" s="965" t="s">
        <v>4257</v>
      </c>
      <c r="D54" s="965">
        <v>45608</v>
      </c>
      <c r="E54" s="763">
        <f t="shared" si="3"/>
        <v>45612</v>
      </c>
    </row>
    <row r="55" spans="1:19" ht="17.25" customHeight="1" x14ac:dyDescent="0.2">
      <c r="B55" s="986" t="s">
        <v>4252</v>
      </c>
      <c r="C55" s="965" t="s">
        <v>4258</v>
      </c>
      <c r="D55" s="965">
        <v>45615</v>
      </c>
      <c r="E55" s="763">
        <f t="shared" si="3"/>
        <v>45619</v>
      </c>
    </row>
    <row r="56" spans="1:19" ht="17.25" customHeight="1" x14ac:dyDescent="0.2">
      <c r="B56" s="986" t="s">
        <v>4252</v>
      </c>
      <c r="C56" s="965" t="s">
        <v>4259</v>
      </c>
      <c r="D56" s="965">
        <v>45622</v>
      </c>
      <c r="E56" s="763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1304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9"/>
      <c r="B61" s="776"/>
      <c r="C61" s="777"/>
      <c r="D61" s="778"/>
      <c r="E61" s="779"/>
      <c r="F61" s="780"/>
      <c r="G61" s="781"/>
      <c r="H61" s="782"/>
      <c r="I61" s="757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9"/>
      <c r="B62" s="783" t="s">
        <v>447</v>
      </c>
      <c r="C62" s="145"/>
      <c r="D62" s="147" t="s">
        <v>448</v>
      </c>
      <c r="G62" s="147" t="s">
        <v>449</v>
      </c>
      <c r="H62" s="784"/>
      <c r="J62" s="145"/>
      <c r="K62" s="145"/>
      <c r="L62" s="145"/>
      <c r="M62" s="145"/>
    </row>
    <row r="63" spans="1:19" s="147" customFormat="1" ht="18.75" customHeight="1" x14ac:dyDescent="0.2">
      <c r="A63" s="869"/>
      <c r="B63" s="785" t="s">
        <v>450</v>
      </c>
      <c r="C63" s="786" t="s">
        <v>451</v>
      </c>
      <c r="D63" s="133" t="s">
        <v>452</v>
      </c>
      <c r="F63" s="786" t="s">
        <v>453</v>
      </c>
      <c r="G63" s="145" t="s">
        <v>454</v>
      </c>
      <c r="H63" s="787" t="s">
        <v>455</v>
      </c>
      <c r="J63" s="145"/>
      <c r="K63" s="145"/>
      <c r="L63" s="145"/>
      <c r="M63" s="145"/>
    </row>
    <row r="64" spans="1:19" s="147" customFormat="1" ht="18.75" customHeight="1" x14ac:dyDescent="0.2">
      <c r="A64" s="869"/>
      <c r="B64" s="785" t="s">
        <v>456</v>
      </c>
      <c r="C64" s="786" t="s">
        <v>457</v>
      </c>
      <c r="D64" s="133" t="s">
        <v>458</v>
      </c>
      <c r="E64" s="148" t="s">
        <v>459</v>
      </c>
      <c r="F64" s="790" t="s">
        <v>460</v>
      </c>
      <c r="G64" s="145" t="s">
        <v>461</v>
      </c>
      <c r="H64" s="787" t="s">
        <v>462</v>
      </c>
      <c r="J64" s="145"/>
      <c r="K64" s="145"/>
      <c r="L64" s="145"/>
      <c r="M64" s="145"/>
    </row>
    <row r="65" spans="1:13" s="147" customFormat="1" ht="18.75" customHeight="1" x14ac:dyDescent="0.2">
      <c r="A65" s="869"/>
      <c r="B65" s="788" t="s">
        <v>463</v>
      </c>
      <c r="C65" s="789" t="s">
        <v>464</v>
      </c>
      <c r="D65" s="133" t="s">
        <v>465</v>
      </c>
      <c r="E65" s="148" t="s">
        <v>466</v>
      </c>
      <c r="F65" s="790" t="s">
        <v>467</v>
      </c>
      <c r="G65" s="591" t="s">
        <v>468</v>
      </c>
      <c r="H65" s="791" t="s">
        <v>469</v>
      </c>
      <c r="J65" s="145"/>
      <c r="K65" s="145"/>
      <c r="L65" s="145"/>
      <c r="M65" s="145"/>
    </row>
    <row r="66" spans="1:13" s="147" customFormat="1" ht="18.75" customHeight="1" x14ac:dyDescent="0.2">
      <c r="A66" s="869"/>
      <c r="B66" s="788" t="s">
        <v>470</v>
      </c>
      <c r="C66" s="789" t="s">
        <v>471</v>
      </c>
      <c r="D66" s="133" t="s">
        <v>472</v>
      </c>
      <c r="E66" s="148" t="s">
        <v>473</v>
      </c>
      <c r="F66" s="790" t="s">
        <v>474</v>
      </c>
      <c r="G66" s="591" t="s">
        <v>475</v>
      </c>
      <c r="H66" s="791" t="s">
        <v>476</v>
      </c>
      <c r="J66" s="145"/>
      <c r="K66" s="145"/>
      <c r="L66" s="145"/>
      <c r="M66" s="145"/>
    </row>
    <row r="67" spans="1:13" s="147" customFormat="1" ht="18.75" customHeight="1" x14ac:dyDescent="0.2">
      <c r="A67" s="869"/>
      <c r="B67" s="788" t="s">
        <v>477</v>
      </c>
      <c r="C67" s="789" t="s">
        <v>478</v>
      </c>
      <c r="D67" s="133" t="s">
        <v>479</v>
      </c>
      <c r="E67" s="148" t="s">
        <v>480</v>
      </c>
      <c r="F67" s="790" t="s">
        <v>481</v>
      </c>
      <c r="G67" s="591" t="s">
        <v>482</v>
      </c>
      <c r="H67" s="791" t="s">
        <v>483</v>
      </c>
      <c r="J67" s="145"/>
      <c r="K67" s="145"/>
      <c r="L67" s="145"/>
      <c r="M67" s="145"/>
    </row>
    <row r="68" spans="1:13" s="147" customFormat="1" ht="18.75" customHeight="1" x14ac:dyDescent="0.2">
      <c r="A68" s="869"/>
      <c r="B68" s="788" t="s">
        <v>484</v>
      </c>
      <c r="C68" s="789" t="s">
        <v>485</v>
      </c>
      <c r="D68" s="133" t="s">
        <v>486</v>
      </c>
      <c r="E68" s="148" t="s">
        <v>487</v>
      </c>
      <c r="F68" s="790" t="s">
        <v>488</v>
      </c>
      <c r="G68" s="591" t="s">
        <v>489</v>
      </c>
      <c r="H68" s="791" t="s">
        <v>490</v>
      </c>
      <c r="J68" s="145"/>
      <c r="K68" s="145"/>
      <c r="L68" s="145"/>
      <c r="M68" s="145"/>
    </row>
    <row r="69" spans="1:13" s="147" customFormat="1" ht="18.75" customHeight="1" x14ac:dyDescent="0.2">
      <c r="B69" s="788" t="s">
        <v>491</v>
      </c>
      <c r="C69" s="789" t="s">
        <v>492</v>
      </c>
      <c r="D69" s="133" t="s">
        <v>493</v>
      </c>
      <c r="E69" s="148" t="s">
        <v>494</v>
      </c>
      <c r="F69" s="744" t="s">
        <v>495</v>
      </c>
      <c r="G69" s="591" t="s">
        <v>496</v>
      </c>
      <c r="H69" s="792" t="s">
        <v>497</v>
      </c>
    </row>
    <row r="70" spans="1:13" s="147" customFormat="1" ht="18.75" customHeight="1" x14ac:dyDescent="0.2">
      <c r="B70" s="788" t="s">
        <v>498</v>
      </c>
      <c r="C70" s="789" t="s">
        <v>499</v>
      </c>
      <c r="D70" s="133"/>
      <c r="E70" s="145"/>
      <c r="F70" s="591"/>
      <c r="H70" s="793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44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836</v>
      </c>
      <c r="B1" s="219" t="s">
        <v>837</v>
      </c>
      <c r="C1" s="219" t="s">
        <v>838</v>
      </c>
      <c r="D1" s="220" t="s">
        <v>839</v>
      </c>
      <c r="E1" s="221" t="s">
        <v>840</v>
      </c>
      <c r="F1" s="219" t="s">
        <v>841</v>
      </c>
      <c r="G1" s="219" t="s">
        <v>133</v>
      </c>
      <c r="H1" s="219" t="s">
        <v>842</v>
      </c>
      <c r="I1" s="222" t="s">
        <v>843</v>
      </c>
    </row>
    <row r="2" spans="1:10" hidden="1" x14ac:dyDescent="0.2">
      <c r="A2" s="224" t="s">
        <v>844</v>
      </c>
      <c r="B2" s="224" t="s">
        <v>845</v>
      </c>
      <c r="C2" s="224" t="s">
        <v>845</v>
      </c>
      <c r="D2" s="224" t="s">
        <v>846</v>
      </c>
      <c r="E2" s="224" t="s">
        <v>847</v>
      </c>
      <c r="F2" s="224" t="s">
        <v>192</v>
      </c>
      <c r="G2" s="225" t="s">
        <v>848</v>
      </c>
      <c r="H2" s="225" t="s">
        <v>849</v>
      </c>
      <c r="I2" s="222" t="s">
        <v>850</v>
      </c>
    </row>
    <row r="3" spans="1:10" ht="31.15" hidden="1" customHeight="1" x14ac:dyDescent="0.2">
      <c r="A3" s="226" t="s">
        <v>851</v>
      </c>
      <c r="B3" s="226" t="s">
        <v>852</v>
      </c>
      <c r="C3" s="225"/>
      <c r="D3" s="225"/>
      <c r="E3" s="226" t="s">
        <v>852</v>
      </c>
      <c r="F3" s="227" t="s">
        <v>853</v>
      </c>
      <c r="G3" s="225"/>
      <c r="H3" s="227" t="s">
        <v>854</v>
      </c>
      <c r="I3" s="228" t="s">
        <v>855</v>
      </c>
    </row>
    <row r="4" spans="1:10" ht="51" hidden="1" x14ac:dyDescent="0.2">
      <c r="A4" s="229" t="s">
        <v>856</v>
      </c>
      <c r="B4" s="229" t="s">
        <v>857</v>
      </c>
      <c r="C4" s="229" t="s">
        <v>857</v>
      </c>
      <c r="D4" s="230"/>
      <c r="E4" s="229" t="s">
        <v>858</v>
      </c>
      <c r="F4" s="227" t="s">
        <v>175</v>
      </c>
      <c r="G4" s="225" t="s">
        <v>859</v>
      </c>
      <c r="H4" s="227" t="s">
        <v>854</v>
      </c>
      <c r="I4" s="228" t="s">
        <v>860</v>
      </c>
    </row>
    <row r="5" spans="1:10" ht="51" hidden="1" x14ac:dyDescent="0.2">
      <c r="A5" s="229" t="s">
        <v>856</v>
      </c>
      <c r="B5" s="229" t="s">
        <v>861</v>
      </c>
      <c r="C5" s="229" t="s">
        <v>861</v>
      </c>
      <c r="D5" s="230"/>
      <c r="E5" s="229" t="s">
        <v>862</v>
      </c>
      <c r="F5" s="227" t="s">
        <v>175</v>
      </c>
      <c r="G5" s="225" t="s">
        <v>863</v>
      </c>
      <c r="H5" s="227" t="s">
        <v>854</v>
      </c>
      <c r="I5" s="228" t="s">
        <v>860</v>
      </c>
    </row>
    <row r="6" spans="1:10" ht="27.6" hidden="1" customHeight="1" x14ac:dyDescent="0.2">
      <c r="A6" s="229" t="s">
        <v>864</v>
      </c>
      <c r="B6" s="229" t="s">
        <v>865</v>
      </c>
      <c r="C6" s="229" t="s">
        <v>865</v>
      </c>
      <c r="D6" s="227"/>
      <c r="E6" s="229" t="s">
        <v>865</v>
      </c>
      <c r="F6" s="227" t="s">
        <v>175</v>
      </c>
      <c r="G6" s="225" t="s">
        <v>174</v>
      </c>
      <c r="H6" s="227" t="s">
        <v>854</v>
      </c>
      <c r="I6" s="228" t="s">
        <v>860</v>
      </c>
    </row>
    <row r="7" spans="1:10" hidden="1" x14ac:dyDescent="0.2">
      <c r="A7" s="224" t="s">
        <v>866</v>
      </c>
      <c r="B7" s="224" t="s">
        <v>867</v>
      </c>
      <c r="C7" s="224" t="s">
        <v>868</v>
      </c>
      <c r="D7" s="224" t="s">
        <v>869</v>
      </c>
      <c r="E7" s="224" t="s">
        <v>870</v>
      </c>
      <c r="F7" s="224" t="s">
        <v>192</v>
      </c>
      <c r="G7" s="225" t="s">
        <v>871</v>
      </c>
      <c r="H7" s="225" t="s">
        <v>849</v>
      </c>
      <c r="I7" s="222"/>
    </row>
    <row r="8" spans="1:10" hidden="1" x14ac:dyDescent="0.2">
      <c r="A8" s="224" t="s">
        <v>866</v>
      </c>
      <c r="B8" s="224" t="s">
        <v>867</v>
      </c>
      <c r="C8" s="224" t="s">
        <v>872</v>
      </c>
      <c r="D8" s="224" t="s">
        <v>873</v>
      </c>
      <c r="E8" s="224" t="s">
        <v>874</v>
      </c>
      <c r="F8" s="224" t="s">
        <v>192</v>
      </c>
      <c r="G8" s="225"/>
      <c r="H8" s="225" t="s">
        <v>849</v>
      </c>
      <c r="I8" s="222" t="s">
        <v>875</v>
      </c>
    </row>
    <row r="9" spans="1:10" hidden="1" x14ac:dyDescent="0.2">
      <c r="A9" s="224" t="s">
        <v>844</v>
      </c>
      <c r="B9" s="224" t="s">
        <v>876</v>
      </c>
      <c r="C9" s="224" t="s">
        <v>876</v>
      </c>
      <c r="D9" s="224" t="s">
        <v>877</v>
      </c>
      <c r="E9" s="224" t="s">
        <v>878</v>
      </c>
      <c r="F9" s="224" t="s">
        <v>192</v>
      </c>
      <c r="G9" s="225" t="s">
        <v>879</v>
      </c>
      <c r="H9" s="225" t="s">
        <v>849</v>
      </c>
      <c r="I9" s="222" t="s">
        <v>850</v>
      </c>
    </row>
    <row r="10" spans="1:10" hidden="1" x14ac:dyDescent="0.2">
      <c r="A10" s="333" t="s">
        <v>866</v>
      </c>
      <c r="B10" s="333" t="s">
        <v>880</v>
      </c>
      <c r="C10" s="333" t="s">
        <v>881</v>
      </c>
      <c r="D10" s="333" t="s">
        <v>882</v>
      </c>
      <c r="E10" s="333" t="s">
        <v>883</v>
      </c>
      <c r="F10" s="333" t="s">
        <v>192</v>
      </c>
      <c r="G10" s="334" t="s">
        <v>884</v>
      </c>
      <c r="H10" s="334" t="s">
        <v>849</v>
      </c>
      <c r="I10" s="335" t="s">
        <v>850</v>
      </c>
      <c r="J10" s="223" t="s">
        <v>885</v>
      </c>
    </row>
    <row r="11" spans="1:10" hidden="1" x14ac:dyDescent="0.2">
      <c r="A11" s="333" t="s">
        <v>866</v>
      </c>
      <c r="B11" s="333" t="s">
        <v>880</v>
      </c>
      <c r="C11" s="333" t="s">
        <v>886</v>
      </c>
      <c r="D11" s="333" t="s">
        <v>887</v>
      </c>
      <c r="E11" s="333" t="s">
        <v>888</v>
      </c>
      <c r="F11" s="333" t="s">
        <v>192</v>
      </c>
      <c r="G11" s="334" t="s">
        <v>889</v>
      </c>
      <c r="H11" s="334" t="s">
        <v>849</v>
      </c>
      <c r="I11" s="335" t="s">
        <v>850</v>
      </c>
      <c r="J11" s="223" t="s">
        <v>885</v>
      </c>
    </row>
    <row r="12" spans="1:10" hidden="1" x14ac:dyDescent="0.2">
      <c r="A12" s="224" t="s">
        <v>866</v>
      </c>
      <c r="B12" s="224" t="s">
        <v>880</v>
      </c>
      <c r="C12" s="224" t="s">
        <v>890</v>
      </c>
      <c r="D12" s="224"/>
      <c r="E12" s="224" t="s">
        <v>891</v>
      </c>
      <c r="F12" s="224" t="s">
        <v>192</v>
      </c>
      <c r="G12" s="225"/>
      <c r="H12" s="225" t="s">
        <v>849</v>
      </c>
      <c r="I12" s="222" t="s">
        <v>892</v>
      </c>
    </row>
    <row r="13" spans="1:10" hidden="1" x14ac:dyDescent="0.2">
      <c r="A13" s="224" t="s">
        <v>893</v>
      </c>
      <c r="B13" s="224" t="s">
        <v>894</v>
      </c>
      <c r="C13" s="224" t="s">
        <v>894</v>
      </c>
      <c r="D13" s="224" t="s">
        <v>895</v>
      </c>
      <c r="E13" s="224" t="s">
        <v>896</v>
      </c>
      <c r="F13" s="224" t="s">
        <v>192</v>
      </c>
      <c r="G13" s="225"/>
      <c r="H13" s="225" t="s">
        <v>849</v>
      </c>
      <c r="I13" s="222"/>
    </row>
    <row r="14" spans="1:10" hidden="1" x14ac:dyDescent="0.2">
      <c r="A14" s="224" t="s">
        <v>866</v>
      </c>
      <c r="B14" s="224" t="s">
        <v>897</v>
      </c>
      <c r="C14" s="224" t="s">
        <v>897</v>
      </c>
      <c r="D14" s="224" t="s">
        <v>898</v>
      </c>
      <c r="E14" s="224" t="s">
        <v>899</v>
      </c>
      <c r="F14" s="224" t="s">
        <v>192</v>
      </c>
      <c r="G14" s="225" t="s">
        <v>900</v>
      </c>
      <c r="H14" s="225" t="s">
        <v>849</v>
      </c>
      <c r="I14" s="222"/>
    </row>
    <row r="15" spans="1:10" ht="38.25" hidden="1" x14ac:dyDescent="0.2">
      <c r="A15" s="231" t="s">
        <v>901</v>
      </c>
      <c r="B15" s="231" t="s">
        <v>902</v>
      </c>
      <c r="C15" s="225"/>
      <c r="D15" s="225"/>
      <c r="E15" s="231" t="s">
        <v>902</v>
      </c>
      <c r="F15" s="227" t="s">
        <v>254</v>
      </c>
      <c r="G15" s="225"/>
      <c r="H15" s="227" t="s">
        <v>854</v>
      </c>
      <c r="I15" s="222" t="s">
        <v>903</v>
      </c>
    </row>
    <row r="16" spans="1:10" hidden="1" x14ac:dyDescent="0.2">
      <c r="A16" s="224" t="s">
        <v>866</v>
      </c>
      <c r="B16" s="224" t="s">
        <v>904</v>
      </c>
      <c r="C16" s="224" t="s">
        <v>905</v>
      </c>
      <c r="D16" s="224"/>
      <c r="E16" s="224" t="s">
        <v>906</v>
      </c>
      <c r="F16" s="224" t="s">
        <v>192</v>
      </c>
      <c r="G16" s="225" t="s">
        <v>907</v>
      </c>
      <c r="H16" s="225" t="s">
        <v>849</v>
      </c>
      <c r="I16" s="222" t="s">
        <v>908</v>
      </c>
    </row>
    <row r="17" spans="1:10" hidden="1" x14ac:dyDescent="0.2">
      <c r="A17" s="224" t="s">
        <v>866</v>
      </c>
      <c r="B17" s="224" t="s">
        <v>904</v>
      </c>
      <c r="C17" s="224" t="s">
        <v>909</v>
      </c>
      <c r="D17" s="224" t="s">
        <v>910</v>
      </c>
      <c r="E17" s="224" t="s">
        <v>911</v>
      </c>
      <c r="F17" s="224" t="s">
        <v>192</v>
      </c>
      <c r="G17" s="225" t="s">
        <v>216</v>
      </c>
      <c r="H17" s="225" t="s">
        <v>849</v>
      </c>
      <c r="I17" s="222"/>
    </row>
    <row r="18" spans="1:10" hidden="1" x14ac:dyDescent="0.2">
      <c r="A18" s="224" t="s">
        <v>866</v>
      </c>
      <c r="B18" s="224" t="s">
        <v>904</v>
      </c>
      <c r="C18" s="224" t="s">
        <v>912</v>
      </c>
      <c r="D18" s="224" t="s">
        <v>913</v>
      </c>
      <c r="E18" s="224" t="s">
        <v>914</v>
      </c>
      <c r="F18" s="224" t="s">
        <v>192</v>
      </c>
      <c r="G18" s="225" t="s">
        <v>915</v>
      </c>
      <c r="H18" s="225" t="s">
        <v>849</v>
      </c>
      <c r="I18" s="222" t="s">
        <v>916</v>
      </c>
    </row>
    <row r="19" spans="1:10" hidden="1" x14ac:dyDescent="0.2">
      <c r="A19" s="224" t="s">
        <v>917</v>
      </c>
      <c r="B19" s="224" t="s">
        <v>918</v>
      </c>
      <c r="C19" s="224" t="s">
        <v>918</v>
      </c>
      <c r="D19" s="224" t="s">
        <v>919</v>
      </c>
      <c r="E19" s="224" t="s">
        <v>920</v>
      </c>
      <c r="F19" s="224" t="s">
        <v>192</v>
      </c>
      <c r="G19" s="225" t="s">
        <v>921</v>
      </c>
      <c r="H19" s="225" t="s">
        <v>849</v>
      </c>
      <c r="I19" s="222"/>
    </row>
    <row r="20" spans="1:10" hidden="1" x14ac:dyDescent="0.2">
      <c r="A20" s="232" t="s">
        <v>922</v>
      </c>
      <c r="B20" s="233" t="s">
        <v>923</v>
      </c>
      <c r="C20" s="233" t="s">
        <v>923</v>
      </c>
      <c r="D20" s="225"/>
      <c r="E20" s="233" t="s">
        <v>924</v>
      </c>
      <c r="F20" s="227" t="s">
        <v>222</v>
      </c>
      <c r="G20" s="225" t="s">
        <v>925</v>
      </c>
      <c r="H20" s="227" t="s">
        <v>854</v>
      </c>
      <c r="I20" s="222"/>
    </row>
    <row r="21" spans="1:10" ht="15" hidden="1" x14ac:dyDescent="0.2">
      <c r="A21" s="224" t="s">
        <v>866</v>
      </c>
      <c r="B21" s="224" t="s">
        <v>926</v>
      </c>
      <c r="C21" s="224" t="s">
        <v>926</v>
      </c>
      <c r="D21" s="224" t="s">
        <v>927</v>
      </c>
      <c r="E21" s="224" t="s">
        <v>928</v>
      </c>
      <c r="F21" s="224" t="s">
        <v>192</v>
      </c>
      <c r="G21" s="225" t="s">
        <v>929</v>
      </c>
      <c r="H21" s="225" t="s">
        <v>849</v>
      </c>
      <c r="I21" s="222"/>
      <c r="J21" s="234"/>
    </row>
    <row r="22" spans="1:10" ht="51" hidden="1" x14ac:dyDescent="0.2">
      <c r="A22" s="235" t="s">
        <v>930</v>
      </c>
      <c r="B22" s="235" t="s">
        <v>931</v>
      </c>
      <c r="C22" s="225"/>
      <c r="D22" s="225"/>
      <c r="E22" s="235" t="s">
        <v>931</v>
      </c>
      <c r="F22" s="227" t="s">
        <v>853</v>
      </c>
      <c r="G22" s="225" t="s">
        <v>932</v>
      </c>
      <c r="H22" s="227" t="s">
        <v>854</v>
      </c>
      <c r="I22" s="228" t="s">
        <v>855</v>
      </c>
      <c r="J22" s="234"/>
    </row>
    <row r="23" spans="1:10" ht="15" hidden="1" x14ac:dyDescent="0.2">
      <c r="A23" s="224" t="s">
        <v>866</v>
      </c>
      <c r="B23" s="224" t="s">
        <v>933</v>
      </c>
      <c r="C23" s="224" t="s">
        <v>933</v>
      </c>
      <c r="D23" s="224" t="s">
        <v>934</v>
      </c>
      <c r="E23" s="224" t="s">
        <v>935</v>
      </c>
      <c r="F23" s="224" t="s">
        <v>192</v>
      </c>
      <c r="G23" s="225"/>
      <c r="H23" s="225" t="s">
        <v>849</v>
      </c>
      <c r="I23" s="222"/>
      <c r="J23" s="234"/>
    </row>
    <row r="24" spans="1:10" ht="15" hidden="1" x14ac:dyDescent="0.2">
      <c r="A24" s="224" t="s">
        <v>866</v>
      </c>
      <c r="B24" s="224" t="s">
        <v>933</v>
      </c>
      <c r="C24" s="224" t="s">
        <v>933</v>
      </c>
      <c r="D24" s="224" t="s">
        <v>936</v>
      </c>
      <c r="E24" s="224" t="s">
        <v>935</v>
      </c>
      <c r="F24" s="224" t="s">
        <v>192</v>
      </c>
      <c r="G24" s="225"/>
      <c r="H24" s="225" t="s">
        <v>849</v>
      </c>
      <c r="I24" s="222"/>
      <c r="J24" s="236"/>
    </row>
    <row r="25" spans="1:10" ht="15" hidden="1" x14ac:dyDescent="0.2">
      <c r="A25" s="224" t="s">
        <v>866</v>
      </c>
      <c r="B25" s="224" t="s">
        <v>937</v>
      </c>
      <c r="C25" s="224" t="s">
        <v>938</v>
      </c>
      <c r="D25" s="224" t="s">
        <v>939</v>
      </c>
      <c r="E25" s="224" t="s">
        <v>940</v>
      </c>
      <c r="F25" s="224" t="s">
        <v>192</v>
      </c>
      <c r="G25" s="225" t="s">
        <v>941</v>
      </c>
      <c r="H25" s="225" t="s">
        <v>849</v>
      </c>
      <c r="I25" s="222" t="s">
        <v>942</v>
      </c>
      <c r="J25" s="234"/>
    </row>
    <row r="26" spans="1:10" ht="15" hidden="1" x14ac:dyDescent="0.2">
      <c r="A26" s="224" t="s">
        <v>866</v>
      </c>
      <c r="B26" s="224" t="s">
        <v>937</v>
      </c>
      <c r="C26" s="224" t="s">
        <v>938</v>
      </c>
      <c r="D26" s="224" t="s">
        <v>943</v>
      </c>
      <c r="E26" s="224" t="s">
        <v>940</v>
      </c>
      <c r="F26" s="224" t="s">
        <v>192</v>
      </c>
      <c r="G26" s="225" t="s">
        <v>941</v>
      </c>
      <c r="H26" s="225" t="s">
        <v>849</v>
      </c>
      <c r="I26" s="222" t="s">
        <v>942</v>
      </c>
      <c r="J26" s="234"/>
    </row>
    <row r="27" spans="1:10" hidden="1" x14ac:dyDescent="0.2">
      <c r="A27" s="224" t="s">
        <v>866</v>
      </c>
      <c r="B27" s="224" t="s">
        <v>937</v>
      </c>
      <c r="C27" s="224" t="s">
        <v>938</v>
      </c>
      <c r="D27" s="224" t="s">
        <v>944</v>
      </c>
      <c r="E27" s="224" t="s">
        <v>940</v>
      </c>
      <c r="F27" s="224" t="s">
        <v>192</v>
      </c>
      <c r="G27" s="225" t="s">
        <v>941</v>
      </c>
      <c r="H27" s="225" t="s">
        <v>849</v>
      </c>
      <c r="I27" s="222" t="s">
        <v>942</v>
      </c>
      <c r="J27" s="237"/>
    </row>
    <row r="28" spans="1:10" hidden="1" x14ac:dyDescent="0.2">
      <c r="A28" s="224" t="s">
        <v>866</v>
      </c>
      <c r="B28" s="224" t="s">
        <v>937</v>
      </c>
      <c r="C28" s="224" t="s">
        <v>938</v>
      </c>
      <c r="D28" s="230" t="s">
        <v>945</v>
      </c>
      <c r="E28" s="224" t="s">
        <v>940</v>
      </c>
      <c r="F28" s="224" t="s">
        <v>192</v>
      </c>
      <c r="G28" s="225" t="s">
        <v>941</v>
      </c>
      <c r="H28" s="225" t="s">
        <v>849</v>
      </c>
      <c r="I28" s="222" t="s">
        <v>942</v>
      </c>
      <c r="J28" s="237"/>
    </row>
    <row r="29" spans="1:10" hidden="1" x14ac:dyDescent="0.2">
      <c r="A29" s="224" t="s">
        <v>866</v>
      </c>
      <c r="B29" s="224" t="s">
        <v>937</v>
      </c>
      <c r="C29" s="224" t="s">
        <v>938</v>
      </c>
      <c r="D29" s="230" t="s">
        <v>946</v>
      </c>
      <c r="E29" s="224" t="s">
        <v>940</v>
      </c>
      <c r="F29" s="224" t="s">
        <v>192</v>
      </c>
      <c r="G29" s="225" t="s">
        <v>941</v>
      </c>
      <c r="H29" s="225" t="s">
        <v>849</v>
      </c>
      <c r="I29" s="222" t="s">
        <v>942</v>
      </c>
    </row>
    <row r="30" spans="1:10" hidden="1" x14ac:dyDescent="0.2">
      <c r="A30" s="224" t="s">
        <v>866</v>
      </c>
      <c r="B30" s="224" t="s">
        <v>937</v>
      </c>
      <c r="C30" s="224" t="s">
        <v>938</v>
      </c>
      <c r="D30" s="224" t="s">
        <v>947</v>
      </c>
      <c r="E30" s="224" t="s">
        <v>940</v>
      </c>
      <c r="F30" s="224" t="s">
        <v>192</v>
      </c>
      <c r="G30" s="225" t="s">
        <v>941</v>
      </c>
      <c r="H30" s="225" t="s">
        <v>849</v>
      </c>
      <c r="I30" s="222" t="s">
        <v>942</v>
      </c>
    </row>
    <row r="31" spans="1:10" hidden="1" x14ac:dyDescent="0.2">
      <c r="A31" s="224" t="s">
        <v>866</v>
      </c>
      <c r="B31" s="224" t="s">
        <v>937</v>
      </c>
      <c r="C31" s="224" t="s">
        <v>937</v>
      </c>
      <c r="D31" s="224" t="s">
        <v>937</v>
      </c>
      <c r="E31" s="224" t="s">
        <v>948</v>
      </c>
      <c r="F31" s="224" t="s">
        <v>192</v>
      </c>
      <c r="G31" s="225" t="s">
        <v>949</v>
      </c>
      <c r="H31" s="225" t="s">
        <v>849</v>
      </c>
      <c r="I31" s="222" t="s">
        <v>942</v>
      </c>
    </row>
    <row r="32" spans="1:10" hidden="1" x14ac:dyDescent="0.2">
      <c r="A32" s="224" t="s">
        <v>866</v>
      </c>
      <c r="B32" s="224" t="s">
        <v>937</v>
      </c>
      <c r="C32" s="224" t="s">
        <v>881</v>
      </c>
      <c r="D32" s="224" t="s">
        <v>950</v>
      </c>
      <c r="E32" s="224" t="s">
        <v>951</v>
      </c>
      <c r="F32" s="224" t="s">
        <v>192</v>
      </c>
      <c r="G32" s="225" t="s">
        <v>952</v>
      </c>
      <c r="H32" s="225" t="s">
        <v>849</v>
      </c>
      <c r="I32" s="222" t="s">
        <v>942</v>
      </c>
    </row>
    <row r="33" spans="1:10" hidden="1" x14ac:dyDescent="0.2">
      <c r="A33" s="224" t="s">
        <v>866</v>
      </c>
      <c r="B33" s="224" t="s">
        <v>937</v>
      </c>
      <c r="C33" s="224" t="s">
        <v>881</v>
      </c>
      <c r="D33" s="224" t="s">
        <v>953</v>
      </c>
      <c r="E33" s="224" t="s">
        <v>951</v>
      </c>
      <c r="F33" s="224" t="s">
        <v>192</v>
      </c>
      <c r="G33" s="225" t="s">
        <v>952</v>
      </c>
      <c r="H33" s="225" t="s">
        <v>849</v>
      </c>
      <c r="I33" s="222" t="s">
        <v>942</v>
      </c>
    </row>
    <row r="34" spans="1:10" hidden="1" x14ac:dyDescent="0.2">
      <c r="A34" s="224" t="s">
        <v>866</v>
      </c>
      <c r="B34" s="224" t="s">
        <v>937</v>
      </c>
      <c r="C34" s="224" t="s">
        <v>881</v>
      </c>
      <c r="D34" s="224" t="s">
        <v>954</v>
      </c>
      <c r="E34" s="224" t="s">
        <v>951</v>
      </c>
      <c r="F34" s="224" t="s">
        <v>192</v>
      </c>
      <c r="G34" s="225" t="s">
        <v>952</v>
      </c>
      <c r="H34" s="225" t="s">
        <v>849</v>
      </c>
      <c r="I34" s="222" t="s">
        <v>942</v>
      </c>
    </row>
    <row r="35" spans="1:10" hidden="1" x14ac:dyDescent="0.2">
      <c r="A35" s="224" t="s">
        <v>866</v>
      </c>
      <c r="B35" s="224" t="s">
        <v>937</v>
      </c>
      <c r="C35" s="224" t="s">
        <v>881</v>
      </c>
      <c r="D35" s="224" t="s">
        <v>955</v>
      </c>
      <c r="E35" s="224" t="s">
        <v>951</v>
      </c>
      <c r="F35" s="224" t="s">
        <v>192</v>
      </c>
      <c r="G35" s="225" t="s">
        <v>952</v>
      </c>
      <c r="H35" s="225" t="s">
        <v>849</v>
      </c>
      <c r="I35" s="222" t="s">
        <v>942</v>
      </c>
    </row>
    <row r="36" spans="1:10" hidden="1" x14ac:dyDescent="0.2">
      <c r="A36" s="224" t="s">
        <v>866</v>
      </c>
      <c r="B36" s="224" t="s">
        <v>937</v>
      </c>
      <c r="C36" s="224" t="s">
        <v>881</v>
      </c>
      <c r="D36" s="224" t="s">
        <v>956</v>
      </c>
      <c r="E36" s="224" t="s">
        <v>951</v>
      </c>
      <c r="F36" s="224" t="s">
        <v>192</v>
      </c>
      <c r="G36" s="225" t="s">
        <v>952</v>
      </c>
      <c r="H36" s="225" t="s">
        <v>849</v>
      </c>
      <c r="I36" s="222" t="s">
        <v>942</v>
      </c>
    </row>
    <row r="37" spans="1:10" hidden="1" x14ac:dyDescent="0.2">
      <c r="A37" s="224" t="s">
        <v>866</v>
      </c>
      <c r="B37" s="224" t="s">
        <v>937</v>
      </c>
      <c r="C37" s="224" t="s">
        <v>881</v>
      </c>
      <c r="D37" s="224" t="s">
        <v>957</v>
      </c>
      <c r="E37" s="224" t="s">
        <v>951</v>
      </c>
      <c r="F37" s="224" t="s">
        <v>192</v>
      </c>
      <c r="G37" s="225" t="s">
        <v>952</v>
      </c>
      <c r="H37" s="225" t="s">
        <v>849</v>
      </c>
      <c r="I37" s="222" t="s">
        <v>875</v>
      </c>
    </row>
    <row r="38" spans="1:10" hidden="1" x14ac:dyDescent="0.2">
      <c r="A38" s="224" t="s">
        <v>866</v>
      </c>
      <c r="B38" s="224" t="s">
        <v>937</v>
      </c>
      <c r="C38" s="224" t="s">
        <v>881</v>
      </c>
      <c r="D38" s="230" t="s">
        <v>958</v>
      </c>
      <c r="E38" s="224" t="s">
        <v>951</v>
      </c>
      <c r="F38" s="224" t="s">
        <v>192</v>
      </c>
      <c r="G38" s="225" t="s">
        <v>952</v>
      </c>
      <c r="H38" s="225" t="s">
        <v>849</v>
      </c>
      <c r="I38" s="222" t="s">
        <v>942</v>
      </c>
    </row>
    <row r="39" spans="1:10" hidden="1" x14ac:dyDescent="0.2">
      <c r="A39" s="224" t="s">
        <v>866</v>
      </c>
      <c r="B39" s="224" t="s">
        <v>937</v>
      </c>
      <c r="C39" s="224" t="s">
        <v>881</v>
      </c>
      <c r="D39" s="230" t="s">
        <v>959</v>
      </c>
      <c r="E39" s="224" t="s">
        <v>951</v>
      </c>
      <c r="F39" s="224" t="s">
        <v>192</v>
      </c>
      <c r="G39" s="225" t="s">
        <v>952</v>
      </c>
      <c r="H39" s="225" t="s">
        <v>849</v>
      </c>
      <c r="I39" s="222" t="s">
        <v>942</v>
      </c>
    </row>
    <row r="40" spans="1:10" ht="22.9" hidden="1" customHeight="1" x14ac:dyDescent="0.2">
      <c r="A40" s="224" t="s">
        <v>866</v>
      </c>
      <c r="B40" s="224" t="s">
        <v>937</v>
      </c>
      <c r="C40" s="224" t="s">
        <v>881</v>
      </c>
      <c r="D40" s="224" t="s">
        <v>960</v>
      </c>
      <c r="E40" s="224" t="s">
        <v>951</v>
      </c>
      <c r="F40" s="224" t="s">
        <v>192</v>
      </c>
      <c r="G40" s="225" t="s">
        <v>952</v>
      </c>
      <c r="H40" s="225" t="s">
        <v>849</v>
      </c>
      <c r="I40" s="222" t="s">
        <v>961</v>
      </c>
    </row>
    <row r="41" spans="1:10" ht="51" hidden="1" x14ac:dyDescent="0.2">
      <c r="A41" s="238" t="s">
        <v>962</v>
      </c>
      <c r="B41" s="238" t="s">
        <v>963</v>
      </c>
      <c r="C41" s="238" t="s">
        <v>963</v>
      </c>
      <c r="D41" s="225"/>
      <c r="E41" s="238" t="s">
        <v>963</v>
      </c>
      <c r="F41" s="227" t="s">
        <v>175</v>
      </c>
      <c r="G41" s="225"/>
      <c r="H41" s="227" t="s">
        <v>854</v>
      </c>
      <c r="I41" s="228" t="s">
        <v>860</v>
      </c>
    </row>
    <row r="42" spans="1:10" hidden="1" x14ac:dyDescent="0.2">
      <c r="A42" s="224" t="s">
        <v>866</v>
      </c>
      <c r="B42" s="224" t="s">
        <v>964</v>
      </c>
      <c r="C42" s="224" t="s">
        <v>964</v>
      </c>
      <c r="D42" s="224" t="s">
        <v>965</v>
      </c>
      <c r="E42" s="224" t="s">
        <v>966</v>
      </c>
      <c r="F42" s="224" t="s">
        <v>192</v>
      </c>
      <c r="G42" s="225" t="s">
        <v>967</v>
      </c>
      <c r="H42" s="225" t="s">
        <v>849</v>
      </c>
      <c r="I42" s="222"/>
    </row>
    <row r="43" spans="1:10" hidden="1" x14ac:dyDescent="0.2">
      <c r="A43" s="224" t="s">
        <v>866</v>
      </c>
      <c r="B43" s="224" t="s">
        <v>964</v>
      </c>
      <c r="C43" s="224" t="s">
        <v>964</v>
      </c>
      <c r="D43" s="224" t="s">
        <v>968</v>
      </c>
      <c r="E43" s="224" t="s">
        <v>966</v>
      </c>
      <c r="F43" s="224" t="s">
        <v>192</v>
      </c>
      <c r="G43" s="225" t="s">
        <v>967</v>
      </c>
      <c r="H43" s="225" t="s">
        <v>849</v>
      </c>
      <c r="I43" s="222"/>
    </row>
    <row r="44" spans="1:10" ht="38.25" hidden="1" x14ac:dyDescent="0.2">
      <c r="A44" s="224" t="s">
        <v>866</v>
      </c>
      <c r="B44" s="224" t="s">
        <v>969</v>
      </c>
      <c r="C44" s="224" t="s">
        <v>969</v>
      </c>
      <c r="D44" s="224" t="s">
        <v>970</v>
      </c>
      <c r="E44" s="224" t="s">
        <v>971</v>
      </c>
      <c r="F44" s="224" t="s">
        <v>192</v>
      </c>
      <c r="G44" s="225" t="s">
        <v>972</v>
      </c>
      <c r="H44" s="225" t="s">
        <v>849</v>
      </c>
      <c r="I44" s="222" t="s">
        <v>973</v>
      </c>
      <c r="J44" s="239"/>
    </row>
    <row r="45" spans="1:10" ht="38.25" hidden="1" x14ac:dyDescent="0.2">
      <c r="A45" s="224" t="s">
        <v>866</v>
      </c>
      <c r="B45" s="224" t="s">
        <v>969</v>
      </c>
      <c r="C45" s="224" t="s">
        <v>969</v>
      </c>
      <c r="D45" s="224" t="s">
        <v>974</v>
      </c>
      <c r="E45" s="224" t="s">
        <v>971</v>
      </c>
      <c r="F45" s="224" t="s">
        <v>192</v>
      </c>
      <c r="G45" s="225" t="s">
        <v>972</v>
      </c>
      <c r="H45" s="225" t="s">
        <v>849</v>
      </c>
      <c r="I45" s="222" t="s">
        <v>973</v>
      </c>
      <c r="J45" s="239"/>
    </row>
    <row r="46" spans="1:10" ht="51" hidden="1" x14ac:dyDescent="0.2">
      <c r="A46" s="229" t="s">
        <v>856</v>
      </c>
      <c r="B46" s="229" t="s">
        <v>975</v>
      </c>
      <c r="C46" s="229" t="s">
        <v>975</v>
      </c>
      <c r="D46" s="230"/>
      <c r="E46" s="229" t="s">
        <v>975</v>
      </c>
      <c r="F46" s="227" t="s">
        <v>175</v>
      </c>
      <c r="G46" s="225" t="s">
        <v>976</v>
      </c>
      <c r="H46" s="227" t="s">
        <v>854</v>
      </c>
      <c r="I46" s="228" t="s">
        <v>860</v>
      </c>
      <c r="J46" s="239"/>
    </row>
    <row r="47" spans="1:10" ht="38.25" hidden="1" x14ac:dyDescent="0.2">
      <c r="A47" s="231" t="s">
        <v>901</v>
      </c>
      <c r="B47" s="231" t="s">
        <v>977</v>
      </c>
      <c r="C47" s="225"/>
      <c r="D47" s="225"/>
      <c r="E47" s="231" t="s">
        <v>977</v>
      </c>
      <c r="F47" s="227" t="s">
        <v>254</v>
      </c>
      <c r="G47" s="225"/>
      <c r="H47" s="227" t="s">
        <v>854</v>
      </c>
      <c r="I47" s="222" t="s">
        <v>903</v>
      </c>
      <c r="J47" s="239"/>
    </row>
    <row r="48" spans="1:10" ht="38.25" hidden="1" x14ac:dyDescent="0.2">
      <c r="A48" s="231" t="s">
        <v>901</v>
      </c>
      <c r="B48" s="231" t="s">
        <v>978</v>
      </c>
      <c r="C48" s="225"/>
      <c r="D48" s="225"/>
      <c r="E48" s="231" t="s">
        <v>978</v>
      </c>
      <c r="F48" s="227" t="s">
        <v>254</v>
      </c>
      <c r="G48" s="225"/>
      <c r="H48" s="227" t="s">
        <v>854</v>
      </c>
      <c r="I48" s="222" t="s">
        <v>903</v>
      </c>
      <c r="J48" s="239"/>
    </row>
    <row r="49" spans="1:10" ht="51" hidden="1" x14ac:dyDescent="0.2">
      <c r="A49" s="233" t="s">
        <v>979</v>
      </c>
      <c r="B49" s="233" t="s">
        <v>980</v>
      </c>
      <c r="C49" s="225"/>
      <c r="D49" s="225"/>
      <c r="E49" s="233" t="s">
        <v>980</v>
      </c>
      <c r="F49" s="227" t="s">
        <v>853</v>
      </c>
      <c r="G49" s="225"/>
      <c r="H49" s="227" t="s">
        <v>854</v>
      </c>
      <c r="I49" s="228" t="s">
        <v>855</v>
      </c>
      <c r="J49" s="239"/>
    </row>
    <row r="50" spans="1:10" ht="14.25" customHeight="1" x14ac:dyDescent="0.2">
      <c r="A50" s="238" t="s">
        <v>981</v>
      </c>
      <c r="B50" s="238" t="s">
        <v>982</v>
      </c>
      <c r="C50" s="238" t="s">
        <v>982</v>
      </c>
      <c r="D50" s="225"/>
      <c r="E50" s="238" t="s">
        <v>982</v>
      </c>
      <c r="F50" s="227" t="s">
        <v>175</v>
      </c>
      <c r="G50" s="225" t="s">
        <v>983</v>
      </c>
      <c r="H50" s="227" t="s">
        <v>854</v>
      </c>
      <c r="I50" s="228" t="s">
        <v>860</v>
      </c>
      <c r="J50" s="240"/>
    </row>
    <row r="51" spans="1:10" hidden="1" x14ac:dyDescent="0.2">
      <c r="A51" s="224" t="s">
        <v>866</v>
      </c>
      <c r="B51" s="224" t="s">
        <v>984</v>
      </c>
      <c r="C51" s="224" t="s">
        <v>985</v>
      </c>
      <c r="D51" s="224" t="s">
        <v>986</v>
      </c>
      <c r="E51" s="224" t="s">
        <v>987</v>
      </c>
      <c r="F51" s="224" t="s">
        <v>192</v>
      </c>
      <c r="G51" s="225" t="s">
        <v>988</v>
      </c>
      <c r="H51" s="225" t="s">
        <v>849</v>
      </c>
      <c r="I51" s="222"/>
      <c r="J51" s="239"/>
    </row>
    <row r="52" spans="1:10" ht="51" hidden="1" x14ac:dyDescent="0.2">
      <c r="A52" s="229" t="s">
        <v>856</v>
      </c>
      <c r="B52" s="229" t="s">
        <v>989</v>
      </c>
      <c r="C52" s="229" t="s">
        <v>989</v>
      </c>
      <c r="D52" s="227"/>
      <c r="E52" s="229" t="s">
        <v>989</v>
      </c>
      <c r="F52" s="227" t="s">
        <v>175</v>
      </c>
      <c r="G52" s="225" t="s">
        <v>990</v>
      </c>
      <c r="H52" s="227" t="s">
        <v>854</v>
      </c>
      <c r="I52" s="228" t="s">
        <v>860</v>
      </c>
      <c r="J52" s="239"/>
    </row>
    <row r="53" spans="1:10" ht="38.25" hidden="1" x14ac:dyDescent="0.2">
      <c r="A53" s="241" t="s">
        <v>856</v>
      </c>
      <c r="B53" s="242" t="s">
        <v>991</v>
      </c>
      <c r="C53" s="242" t="s">
        <v>991</v>
      </c>
      <c r="D53" s="225"/>
      <c r="E53" s="242" t="s">
        <v>992</v>
      </c>
      <c r="F53" s="227" t="s">
        <v>254</v>
      </c>
      <c r="G53" s="225" t="s">
        <v>993</v>
      </c>
      <c r="H53" s="227" t="s">
        <v>854</v>
      </c>
      <c r="I53" s="222" t="s">
        <v>903</v>
      </c>
      <c r="J53" s="239"/>
    </row>
    <row r="54" spans="1:10" ht="38.25" hidden="1" x14ac:dyDescent="0.2">
      <c r="A54" s="231" t="s">
        <v>901</v>
      </c>
      <c r="B54" s="231" t="s">
        <v>994</v>
      </c>
      <c r="C54" s="225"/>
      <c r="D54" s="225"/>
      <c r="E54" s="231" t="s">
        <v>994</v>
      </c>
      <c r="F54" s="227" t="s">
        <v>254</v>
      </c>
      <c r="G54" s="225"/>
      <c r="H54" s="227" t="s">
        <v>854</v>
      </c>
      <c r="I54" s="222" t="s">
        <v>903</v>
      </c>
      <c r="J54" s="239"/>
    </row>
    <row r="55" spans="1:10" hidden="1" x14ac:dyDescent="0.2">
      <c r="A55" s="224" t="s">
        <v>866</v>
      </c>
      <c r="B55" s="224" t="s">
        <v>995</v>
      </c>
      <c r="C55" s="224" t="s">
        <v>996</v>
      </c>
      <c r="D55" s="224"/>
      <c r="E55" s="224" t="s">
        <v>997</v>
      </c>
      <c r="F55" s="224" t="s">
        <v>192</v>
      </c>
      <c r="G55" s="225"/>
      <c r="H55" s="225" t="s">
        <v>849</v>
      </c>
      <c r="I55" s="222"/>
      <c r="J55" s="239"/>
    </row>
    <row r="56" spans="1:10" x14ac:dyDescent="0.2">
      <c r="A56" s="224" t="s">
        <v>866</v>
      </c>
      <c r="B56" s="224" t="s">
        <v>998</v>
      </c>
      <c r="C56" s="224" t="s">
        <v>982</v>
      </c>
      <c r="D56" s="224" t="s">
        <v>999</v>
      </c>
      <c r="E56" s="224" t="s">
        <v>1000</v>
      </c>
      <c r="F56" s="224" t="s">
        <v>192</v>
      </c>
      <c r="G56" s="225" t="s">
        <v>983</v>
      </c>
      <c r="H56" s="225" t="s">
        <v>849</v>
      </c>
      <c r="I56" s="222"/>
      <c r="J56" s="239"/>
    </row>
    <row r="57" spans="1:10" hidden="1" x14ac:dyDescent="0.2">
      <c r="A57" s="224" t="s">
        <v>866</v>
      </c>
      <c r="B57" s="224" t="s">
        <v>998</v>
      </c>
      <c r="C57" s="224" t="s">
        <v>1001</v>
      </c>
      <c r="D57" s="224" t="s">
        <v>1002</v>
      </c>
      <c r="E57" s="224" t="s">
        <v>1003</v>
      </c>
      <c r="F57" s="224" t="s">
        <v>192</v>
      </c>
      <c r="G57" s="225" t="s">
        <v>1004</v>
      </c>
      <c r="H57" s="225" t="s">
        <v>849</v>
      </c>
      <c r="I57" s="222"/>
      <c r="J57" s="239"/>
    </row>
    <row r="58" spans="1:10" hidden="1" x14ac:dyDescent="0.2">
      <c r="A58" s="224" t="s">
        <v>866</v>
      </c>
      <c r="B58" s="224" t="s">
        <v>998</v>
      </c>
      <c r="C58" s="224" t="s">
        <v>1005</v>
      </c>
      <c r="D58" s="224" t="s">
        <v>1006</v>
      </c>
      <c r="E58" s="224" t="s">
        <v>1007</v>
      </c>
      <c r="F58" s="224" t="s">
        <v>192</v>
      </c>
      <c r="G58" s="225"/>
      <c r="H58" s="225" t="s">
        <v>849</v>
      </c>
      <c r="I58" s="222"/>
      <c r="J58" s="239"/>
    </row>
    <row r="59" spans="1:10" ht="51" hidden="1" x14ac:dyDescent="0.2">
      <c r="A59" s="230" t="s">
        <v>856</v>
      </c>
      <c r="B59" s="230" t="s">
        <v>1008</v>
      </c>
      <c r="C59" s="230" t="s">
        <v>1008</v>
      </c>
      <c r="D59" s="230"/>
      <c r="E59" s="230" t="s">
        <v>1008</v>
      </c>
      <c r="F59" s="227" t="s">
        <v>175</v>
      </c>
      <c r="G59" s="225" t="s">
        <v>1009</v>
      </c>
      <c r="H59" s="227" t="s">
        <v>854</v>
      </c>
      <c r="I59" s="228" t="s">
        <v>860</v>
      </c>
      <c r="J59" s="239"/>
    </row>
    <row r="60" spans="1:10" ht="27" hidden="1" customHeight="1" x14ac:dyDescent="0.2">
      <c r="A60" s="230" t="s">
        <v>856</v>
      </c>
      <c r="B60" s="230" t="s">
        <v>1010</v>
      </c>
      <c r="C60" s="230" t="s">
        <v>1010</v>
      </c>
      <c r="D60" s="227"/>
      <c r="E60" s="230" t="s">
        <v>1010</v>
      </c>
      <c r="F60" s="227" t="s">
        <v>175</v>
      </c>
      <c r="G60" s="225" t="s">
        <v>1011</v>
      </c>
      <c r="H60" s="227" t="s">
        <v>854</v>
      </c>
      <c r="I60" s="228" t="s">
        <v>860</v>
      </c>
    </row>
    <row r="61" spans="1:10" hidden="1" x14ac:dyDescent="0.2">
      <c r="A61" s="224" t="s">
        <v>866</v>
      </c>
      <c r="B61" s="224" t="s">
        <v>1012</v>
      </c>
      <c r="C61" s="224" t="s">
        <v>1013</v>
      </c>
      <c r="D61" s="224" t="s">
        <v>1014</v>
      </c>
      <c r="E61" s="224" t="s">
        <v>1015</v>
      </c>
      <c r="F61" s="224" t="s">
        <v>192</v>
      </c>
      <c r="G61" s="225" t="s">
        <v>226</v>
      </c>
      <c r="H61" s="225" t="s">
        <v>849</v>
      </c>
      <c r="I61" s="222"/>
    </row>
    <row r="62" spans="1:10" hidden="1" x14ac:dyDescent="0.2">
      <c r="A62" s="224" t="s">
        <v>866</v>
      </c>
      <c r="B62" s="224" t="s">
        <v>1012</v>
      </c>
      <c r="C62" s="224" t="s">
        <v>1016</v>
      </c>
      <c r="D62" s="224" t="s">
        <v>1017</v>
      </c>
      <c r="E62" s="224" t="s">
        <v>1018</v>
      </c>
      <c r="F62" s="224" t="s">
        <v>192</v>
      </c>
      <c r="G62" s="225" t="s">
        <v>1019</v>
      </c>
      <c r="H62" s="225" t="s">
        <v>849</v>
      </c>
      <c r="I62" s="222" t="s">
        <v>1020</v>
      </c>
    </row>
    <row r="63" spans="1:10" hidden="1" x14ac:dyDescent="0.2">
      <c r="A63" s="224" t="s">
        <v>866</v>
      </c>
      <c r="B63" s="224" t="s">
        <v>1012</v>
      </c>
      <c r="C63" s="224" t="s">
        <v>1016</v>
      </c>
      <c r="D63" s="224" t="s">
        <v>1021</v>
      </c>
      <c r="E63" s="224" t="s">
        <v>1018</v>
      </c>
      <c r="F63" s="224" t="s">
        <v>192</v>
      </c>
      <c r="G63" s="225" t="s">
        <v>1019</v>
      </c>
      <c r="H63" s="225" t="s">
        <v>849</v>
      </c>
      <c r="I63" s="222" t="s">
        <v>1020</v>
      </c>
    </row>
    <row r="64" spans="1:10" ht="51" hidden="1" x14ac:dyDescent="0.2">
      <c r="A64" s="226" t="s">
        <v>1022</v>
      </c>
      <c r="B64" s="243" t="s">
        <v>1023</v>
      </c>
      <c r="C64" s="225"/>
      <c r="D64" s="225"/>
      <c r="E64" s="243" t="s">
        <v>1023</v>
      </c>
      <c r="F64" s="227" t="s">
        <v>853</v>
      </c>
      <c r="G64" s="225"/>
      <c r="H64" s="227" t="s">
        <v>854</v>
      </c>
      <c r="I64" s="228" t="s">
        <v>855</v>
      </c>
    </row>
    <row r="65" spans="1:10" ht="51" hidden="1" x14ac:dyDescent="0.2">
      <c r="A65" s="233" t="s">
        <v>1022</v>
      </c>
      <c r="B65" s="233" t="s">
        <v>1023</v>
      </c>
      <c r="C65" s="225"/>
      <c r="D65" s="225"/>
      <c r="E65" s="233" t="s">
        <v>1023</v>
      </c>
      <c r="F65" s="227" t="s">
        <v>853</v>
      </c>
      <c r="G65" s="225"/>
      <c r="H65" s="227" t="s">
        <v>854</v>
      </c>
      <c r="I65" s="228" t="s">
        <v>855</v>
      </c>
    </row>
    <row r="66" spans="1:10" hidden="1" x14ac:dyDescent="0.2">
      <c r="A66" s="224" t="s">
        <v>844</v>
      </c>
      <c r="B66" s="224" t="s">
        <v>1024</v>
      </c>
      <c r="C66" s="224" t="s">
        <v>1024</v>
      </c>
      <c r="D66" s="225"/>
      <c r="E66" s="224" t="s">
        <v>257</v>
      </c>
      <c r="F66" s="224" t="s">
        <v>192</v>
      </c>
      <c r="G66" s="225" t="s">
        <v>258</v>
      </c>
      <c r="H66" s="225" t="s">
        <v>849</v>
      </c>
      <c r="I66" s="244" t="s">
        <v>1025</v>
      </c>
    </row>
    <row r="67" spans="1:10" hidden="1" x14ac:dyDescent="0.2">
      <c r="A67" s="224" t="s">
        <v>893</v>
      </c>
      <c r="B67" s="224" t="s">
        <v>1026</v>
      </c>
      <c r="C67" s="224" t="s">
        <v>1026</v>
      </c>
      <c r="D67" s="224" t="s">
        <v>1027</v>
      </c>
      <c r="E67" s="224" t="s">
        <v>1028</v>
      </c>
      <c r="F67" s="224" t="s">
        <v>192</v>
      </c>
      <c r="G67" s="225"/>
      <c r="H67" s="225" t="s">
        <v>849</v>
      </c>
      <c r="I67" s="222" t="s">
        <v>1029</v>
      </c>
    </row>
    <row r="68" spans="1:10" hidden="1" x14ac:dyDescent="0.2">
      <c r="A68" s="224" t="s">
        <v>893</v>
      </c>
      <c r="B68" s="224" t="s">
        <v>1026</v>
      </c>
      <c r="C68" s="224" t="s">
        <v>1026</v>
      </c>
      <c r="D68" s="224" t="s">
        <v>1030</v>
      </c>
      <c r="E68" s="224" t="s">
        <v>1031</v>
      </c>
      <c r="F68" s="224" t="s">
        <v>192</v>
      </c>
      <c r="G68" s="225"/>
      <c r="H68" s="225" t="s">
        <v>849</v>
      </c>
      <c r="I68" s="222"/>
    </row>
    <row r="69" spans="1:10" ht="38.25" hidden="1" x14ac:dyDescent="0.2">
      <c r="A69" s="231" t="s">
        <v>901</v>
      </c>
      <c r="B69" s="231" t="s">
        <v>1032</v>
      </c>
      <c r="C69" s="225"/>
      <c r="D69" s="225"/>
      <c r="E69" s="231" t="s">
        <v>1032</v>
      </c>
      <c r="F69" s="227" t="s">
        <v>254</v>
      </c>
      <c r="G69" s="225"/>
      <c r="H69" s="227" t="s">
        <v>854</v>
      </c>
      <c r="I69" s="222" t="s">
        <v>903</v>
      </c>
    </row>
    <row r="70" spans="1:10" ht="38.25" hidden="1" x14ac:dyDescent="0.2">
      <c r="A70" s="231" t="s">
        <v>901</v>
      </c>
      <c r="B70" s="231" t="s">
        <v>1032</v>
      </c>
      <c r="C70" s="225"/>
      <c r="D70" s="225"/>
      <c r="E70" s="231" t="s">
        <v>1032</v>
      </c>
      <c r="F70" s="227" t="s">
        <v>254</v>
      </c>
      <c r="G70" s="225"/>
      <c r="H70" s="227" t="s">
        <v>854</v>
      </c>
      <c r="I70" s="222" t="s">
        <v>903</v>
      </c>
    </row>
    <row r="71" spans="1:10" hidden="1" x14ac:dyDescent="0.2">
      <c r="A71" s="224" t="s">
        <v>866</v>
      </c>
      <c r="B71" s="224" t="s">
        <v>1033</v>
      </c>
      <c r="C71" s="224" t="s">
        <v>1033</v>
      </c>
      <c r="D71" s="224" t="s">
        <v>1034</v>
      </c>
      <c r="E71" s="224" t="s">
        <v>1035</v>
      </c>
      <c r="F71" s="224" t="s">
        <v>192</v>
      </c>
      <c r="G71" s="225" t="s">
        <v>1036</v>
      </c>
      <c r="H71" s="225" t="s">
        <v>849</v>
      </c>
      <c r="I71" s="222" t="s">
        <v>1037</v>
      </c>
    </row>
    <row r="72" spans="1:10" hidden="1" x14ac:dyDescent="0.2">
      <c r="A72" s="224" t="s">
        <v>866</v>
      </c>
      <c r="B72" s="224" t="s">
        <v>1038</v>
      </c>
      <c r="C72" s="224" t="s">
        <v>1039</v>
      </c>
      <c r="D72" s="224" t="s">
        <v>1040</v>
      </c>
      <c r="E72" s="224" t="s">
        <v>192</v>
      </c>
      <c r="F72" s="224" t="s">
        <v>192</v>
      </c>
      <c r="G72" s="225" t="s">
        <v>266</v>
      </c>
      <c r="H72" s="225" t="s">
        <v>849</v>
      </c>
      <c r="I72" s="222"/>
    </row>
    <row r="73" spans="1:10" hidden="1" x14ac:dyDescent="0.2">
      <c r="A73" s="224" t="s">
        <v>866</v>
      </c>
      <c r="B73" s="224" t="s">
        <v>1038</v>
      </c>
      <c r="C73" s="224" t="s">
        <v>1041</v>
      </c>
      <c r="D73" s="224" t="s">
        <v>1042</v>
      </c>
      <c r="E73" s="224" t="s">
        <v>293</v>
      </c>
      <c r="F73" s="224" t="s">
        <v>192</v>
      </c>
      <c r="G73" s="225" t="s">
        <v>294</v>
      </c>
      <c r="H73" s="225" t="s">
        <v>849</v>
      </c>
      <c r="I73" s="222"/>
    </row>
    <row r="74" spans="1:10" hidden="1" x14ac:dyDescent="0.2">
      <c r="A74" s="224" t="s">
        <v>866</v>
      </c>
      <c r="B74" s="224" t="s">
        <v>1043</v>
      </c>
      <c r="C74" s="224" t="s">
        <v>1044</v>
      </c>
      <c r="D74" s="224" t="s">
        <v>1045</v>
      </c>
      <c r="E74" s="224" t="s">
        <v>1046</v>
      </c>
      <c r="F74" s="224" t="s">
        <v>192</v>
      </c>
      <c r="G74" s="225" t="s">
        <v>1047</v>
      </c>
      <c r="H74" s="225" t="s">
        <v>849</v>
      </c>
      <c r="I74" s="245"/>
    </row>
    <row r="75" spans="1:10" hidden="1" x14ac:dyDescent="0.2">
      <c r="A75" s="224" t="s">
        <v>866</v>
      </c>
      <c r="B75" s="224" t="s">
        <v>1043</v>
      </c>
      <c r="C75" s="224" t="s">
        <v>1048</v>
      </c>
      <c r="D75" s="224"/>
      <c r="E75" s="224" t="s">
        <v>1049</v>
      </c>
      <c r="F75" s="224" t="s">
        <v>192</v>
      </c>
      <c r="G75" s="225" t="s">
        <v>1050</v>
      </c>
      <c r="H75" s="225" t="s">
        <v>849</v>
      </c>
      <c r="I75" s="245"/>
    </row>
    <row r="76" spans="1:10" hidden="1" x14ac:dyDescent="0.2">
      <c r="A76" s="224" t="s">
        <v>866</v>
      </c>
      <c r="B76" s="224" t="s">
        <v>1043</v>
      </c>
      <c r="C76" s="224" t="s">
        <v>1051</v>
      </c>
      <c r="D76" s="224" t="s">
        <v>1052</v>
      </c>
      <c r="E76" s="224" t="s">
        <v>1053</v>
      </c>
      <c r="F76" s="224" t="s">
        <v>192</v>
      </c>
      <c r="G76" s="225" t="s">
        <v>1054</v>
      </c>
      <c r="H76" s="225" t="s">
        <v>849</v>
      </c>
      <c r="I76" s="245"/>
      <c r="J76" s="240"/>
    </row>
    <row r="77" spans="1:10" ht="51" hidden="1" x14ac:dyDescent="0.2">
      <c r="A77" s="229" t="s">
        <v>856</v>
      </c>
      <c r="B77" s="229" t="s">
        <v>1055</v>
      </c>
      <c r="C77" s="229" t="s">
        <v>1055</v>
      </c>
      <c r="D77" s="227"/>
      <c r="E77" s="229" t="s">
        <v>1055</v>
      </c>
      <c r="F77" s="227" t="s">
        <v>175</v>
      </c>
      <c r="G77" s="225" t="s">
        <v>1056</v>
      </c>
      <c r="H77" s="227" t="s">
        <v>854</v>
      </c>
      <c r="I77" s="228" t="s">
        <v>860</v>
      </c>
      <c r="J77" s="239"/>
    </row>
    <row r="78" spans="1:10" hidden="1" x14ac:dyDescent="0.2">
      <c r="A78" s="224" t="s">
        <v>866</v>
      </c>
      <c r="B78" s="224" t="s">
        <v>1057</v>
      </c>
      <c r="C78" s="224" t="s">
        <v>1058</v>
      </c>
      <c r="D78" s="224" t="s">
        <v>1059</v>
      </c>
      <c r="E78" s="224" t="s">
        <v>1060</v>
      </c>
      <c r="F78" s="224" t="s">
        <v>192</v>
      </c>
      <c r="G78" s="225"/>
      <c r="H78" s="225" t="s">
        <v>849</v>
      </c>
      <c r="I78" s="245"/>
      <c r="J78" s="239"/>
    </row>
    <row r="79" spans="1:10" ht="51" hidden="1" x14ac:dyDescent="0.2">
      <c r="A79" s="238" t="s">
        <v>856</v>
      </c>
      <c r="B79" s="238" t="s">
        <v>1061</v>
      </c>
      <c r="C79" s="238" t="s">
        <v>1061</v>
      </c>
      <c r="D79" s="227"/>
      <c r="E79" s="238" t="s">
        <v>1061</v>
      </c>
      <c r="F79" s="227" t="s">
        <v>175</v>
      </c>
      <c r="G79" s="225" t="s">
        <v>1062</v>
      </c>
      <c r="H79" s="227" t="s">
        <v>854</v>
      </c>
      <c r="I79" s="228" t="s">
        <v>860</v>
      </c>
      <c r="J79" s="239"/>
    </row>
    <row r="80" spans="1:10" ht="51" hidden="1" x14ac:dyDescent="0.2">
      <c r="A80" s="235" t="s">
        <v>1063</v>
      </c>
      <c r="B80" s="235" t="s">
        <v>1064</v>
      </c>
      <c r="C80" s="225"/>
      <c r="D80" s="225"/>
      <c r="E80" s="235" t="s">
        <v>1064</v>
      </c>
      <c r="F80" s="227" t="s">
        <v>853</v>
      </c>
      <c r="G80" s="225" t="s">
        <v>1065</v>
      </c>
      <c r="H80" s="227" t="s">
        <v>854</v>
      </c>
      <c r="I80" s="228" t="s">
        <v>855</v>
      </c>
      <c r="J80" s="239"/>
    </row>
    <row r="81" spans="1:10" ht="51" hidden="1" x14ac:dyDescent="0.2">
      <c r="A81" s="246" t="s">
        <v>1066</v>
      </c>
      <c r="B81" s="229" t="s">
        <v>1067</v>
      </c>
      <c r="C81" s="229" t="s">
        <v>1067</v>
      </c>
      <c r="D81" s="227"/>
      <c r="E81" s="229" t="s">
        <v>1068</v>
      </c>
      <c r="F81" s="227" t="s">
        <v>175</v>
      </c>
      <c r="G81" s="225" t="s">
        <v>1069</v>
      </c>
      <c r="H81" s="227" t="s">
        <v>854</v>
      </c>
      <c r="I81" s="228" t="s">
        <v>860</v>
      </c>
      <c r="J81" s="239"/>
    </row>
    <row r="82" spans="1:10" ht="51" hidden="1" x14ac:dyDescent="0.2">
      <c r="A82" s="226" t="s">
        <v>1070</v>
      </c>
      <c r="B82" s="226" t="s">
        <v>1071</v>
      </c>
      <c r="C82" s="225"/>
      <c r="D82" s="225"/>
      <c r="E82" s="226" t="s">
        <v>1071</v>
      </c>
      <c r="F82" s="227" t="s">
        <v>853</v>
      </c>
      <c r="G82" s="225" t="s">
        <v>1072</v>
      </c>
      <c r="H82" s="227" t="s">
        <v>854</v>
      </c>
      <c r="I82" s="222" t="s">
        <v>855</v>
      </c>
      <c r="J82" s="239"/>
    </row>
    <row r="83" spans="1:10" ht="51" hidden="1" x14ac:dyDescent="0.2">
      <c r="A83" s="238" t="s">
        <v>1073</v>
      </c>
      <c r="B83" s="238" t="s">
        <v>1074</v>
      </c>
      <c r="C83" s="238" t="s">
        <v>1074</v>
      </c>
      <c r="D83" s="225"/>
      <c r="E83" s="238" t="s">
        <v>1074</v>
      </c>
      <c r="F83" s="227" t="s">
        <v>175</v>
      </c>
      <c r="G83" s="225" t="s">
        <v>1075</v>
      </c>
      <c r="H83" s="227" t="s">
        <v>854</v>
      </c>
      <c r="I83" s="228" t="s">
        <v>860</v>
      </c>
      <c r="J83" s="239"/>
    </row>
    <row r="84" spans="1:10" ht="38.25" hidden="1" x14ac:dyDescent="0.2">
      <c r="A84" s="231" t="s">
        <v>901</v>
      </c>
      <c r="B84" s="231" t="s">
        <v>1076</v>
      </c>
      <c r="C84" s="225"/>
      <c r="D84" s="225"/>
      <c r="E84" s="231" t="s">
        <v>1076</v>
      </c>
      <c r="F84" s="227" t="s">
        <v>254</v>
      </c>
      <c r="G84" s="225"/>
      <c r="H84" s="227" t="s">
        <v>854</v>
      </c>
      <c r="I84" s="222" t="s">
        <v>903</v>
      </c>
      <c r="J84" s="239"/>
    </row>
    <row r="85" spans="1:10" ht="25.5" hidden="1" x14ac:dyDescent="0.2">
      <c r="A85" s="231" t="s">
        <v>901</v>
      </c>
      <c r="B85" s="231" t="s">
        <v>1077</v>
      </c>
      <c r="C85" s="225"/>
      <c r="D85" s="225"/>
      <c r="E85" s="231" t="s">
        <v>1077</v>
      </c>
      <c r="F85" s="227" t="s">
        <v>254</v>
      </c>
      <c r="G85" s="225"/>
      <c r="H85" s="227" t="s">
        <v>854</v>
      </c>
      <c r="I85" s="222" t="s">
        <v>1078</v>
      </c>
      <c r="J85" s="239"/>
    </row>
    <row r="86" spans="1:10" hidden="1" x14ac:dyDescent="0.2">
      <c r="A86" s="247" t="s">
        <v>922</v>
      </c>
      <c r="B86" s="247" t="s">
        <v>1079</v>
      </c>
      <c r="C86" s="247" t="s">
        <v>1079</v>
      </c>
      <c r="D86" s="225"/>
      <c r="E86" s="247" t="s">
        <v>1079</v>
      </c>
      <c r="F86" s="227" t="s">
        <v>222</v>
      </c>
      <c r="G86" s="225" t="s">
        <v>1080</v>
      </c>
      <c r="H86" s="227" t="s">
        <v>854</v>
      </c>
      <c r="I86" s="222"/>
      <c r="J86" s="239"/>
    </row>
    <row r="87" spans="1:10" ht="51" hidden="1" x14ac:dyDescent="0.2">
      <c r="A87" s="229" t="s">
        <v>962</v>
      </c>
      <c r="B87" s="229" t="s">
        <v>1081</v>
      </c>
      <c r="C87" s="229" t="s">
        <v>1081</v>
      </c>
      <c r="D87" s="227"/>
      <c r="E87" s="229" t="s">
        <v>1081</v>
      </c>
      <c r="F87" s="227" t="s">
        <v>175</v>
      </c>
      <c r="G87" s="225" t="s">
        <v>1082</v>
      </c>
      <c r="H87" s="227" t="s">
        <v>854</v>
      </c>
      <c r="I87" s="228" t="s">
        <v>860</v>
      </c>
      <c r="J87" s="239"/>
    </row>
    <row r="88" spans="1:10" ht="51" hidden="1" x14ac:dyDescent="0.2">
      <c r="A88" s="248" t="s">
        <v>1073</v>
      </c>
      <c r="B88" s="248" t="s">
        <v>1083</v>
      </c>
      <c r="C88" s="248" t="s">
        <v>1083</v>
      </c>
      <c r="D88" s="227"/>
      <c r="E88" s="248" t="s">
        <v>1083</v>
      </c>
      <c r="F88" s="227" t="s">
        <v>175</v>
      </c>
      <c r="G88" s="225" t="s">
        <v>1084</v>
      </c>
      <c r="H88" s="227" t="s">
        <v>854</v>
      </c>
      <c r="I88" s="228" t="s">
        <v>860</v>
      </c>
      <c r="J88" s="239"/>
    </row>
    <row r="89" spans="1:10" hidden="1" x14ac:dyDescent="0.2">
      <c r="A89" s="224" t="s">
        <v>844</v>
      </c>
      <c r="B89" s="224" t="s">
        <v>1085</v>
      </c>
      <c r="C89" s="224" t="s">
        <v>1085</v>
      </c>
      <c r="D89" s="224" t="s">
        <v>1086</v>
      </c>
      <c r="E89" s="224" t="s">
        <v>1087</v>
      </c>
      <c r="F89" s="224" t="s">
        <v>192</v>
      </c>
      <c r="G89" s="225" t="s">
        <v>1088</v>
      </c>
      <c r="H89" s="225" t="s">
        <v>849</v>
      </c>
      <c r="I89" s="222"/>
      <c r="J89" s="239"/>
    </row>
    <row r="90" spans="1:10" hidden="1" x14ac:dyDescent="0.2">
      <c r="A90" s="224" t="s">
        <v>866</v>
      </c>
      <c r="B90" s="224" t="s">
        <v>1089</v>
      </c>
      <c r="C90" s="224" t="s">
        <v>1089</v>
      </c>
      <c r="D90" s="224" t="s">
        <v>1090</v>
      </c>
      <c r="E90" s="224" t="s">
        <v>1091</v>
      </c>
      <c r="F90" s="224" t="s">
        <v>192</v>
      </c>
      <c r="G90" s="225" t="s">
        <v>1092</v>
      </c>
      <c r="H90" s="225" t="s">
        <v>849</v>
      </c>
      <c r="I90" s="245"/>
      <c r="J90" s="239"/>
    </row>
    <row r="91" spans="1:10" hidden="1" x14ac:dyDescent="0.2">
      <c r="A91" s="224" t="s">
        <v>866</v>
      </c>
      <c r="B91" s="224" t="s">
        <v>1093</v>
      </c>
      <c r="C91" s="224" t="s">
        <v>1093</v>
      </c>
      <c r="D91" s="224" t="s">
        <v>1094</v>
      </c>
      <c r="E91" s="224" t="s">
        <v>1095</v>
      </c>
      <c r="F91" s="224" t="s">
        <v>192</v>
      </c>
      <c r="G91" s="225"/>
      <c r="H91" s="225" t="s">
        <v>849</v>
      </c>
      <c r="I91" s="245"/>
      <c r="J91" s="239"/>
    </row>
    <row r="92" spans="1:10" hidden="1" x14ac:dyDescent="0.2">
      <c r="A92" s="224" t="s">
        <v>866</v>
      </c>
      <c r="B92" s="224" t="s">
        <v>1093</v>
      </c>
      <c r="C92" s="224" t="s">
        <v>1093</v>
      </c>
      <c r="D92" s="224" t="s">
        <v>1096</v>
      </c>
      <c r="E92" s="224" t="s">
        <v>1095</v>
      </c>
      <c r="F92" s="224" t="s">
        <v>192</v>
      </c>
      <c r="G92" s="225"/>
      <c r="H92" s="225" t="s">
        <v>849</v>
      </c>
      <c r="I92" s="249"/>
    </row>
    <row r="93" spans="1:10" hidden="1" x14ac:dyDescent="0.2">
      <c r="A93" s="224" t="s">
        <v>866</v>
      </c>
      <c r="B93" s="224" t="s">
        <v>1097</v>
      </c>
      <c r="C93" s="224" t="s">
        <v>1097</v>
      </c>
      <c r="D93" s="224"/>
      <c r="E93" s="224" t="s">
        <v>1098</v>
      </c>
      <c r="F93" s="224" t="s">
        <v>192</v>
      </c>
      <c r="G93" s="225"/>
      <c r="H93" s="225" t="s">
        <v>849</v>
      </c>
      <c r="I93" s="245" t="s">
        <v>1099</v>
      </c>
    </row>
    <row r="94" spans="1:10" ht="51" hidden="1" x14ac:dyDescent="0.2">
      <c r="A94" s="230" t="s">
        <v>856</v>
      </c>
      <c r="B94" s="230" t="s">
        <v>1100</v>
      </c>
      <c r="C94" s="230" t="s">
        <v>1100</v>
      </c>
      <c r="D94" s="227"/>
      <c r="E94" s="230" t="s">
        <v>1100</v>
      </c>
      <c r="F94" s="227" t="s">
        <v>175</v>
      </c>
      <c r="G94" s="225" t="s">
        <v>1101</v>
      </c>
      <c r="H94" s="227" t="s">
        <v>854</v>
      </c>
      <c r="I94" s="228" t="s">
        <v>860</v>
      </c>
    </row>
    <row r="95" spans="1:10" ht="38.25" hidden="1" x14ac:dyDescent="0.2">
      <c r="A95" s="250" t="s">
        <v>901</v>
      </c>
      <c r="B95" s="250" t="s">
        <v>1102</v>
      </c>
      <c r="C95" s="225"/>
      <c r="D95" s="225"/>
      <c r="E95" s="250" t="s">
        <v>1103</v>
      </c>
      <c r="F95" s="227" t="s">
        <v>254</v>
      </c>
      <c r="G95" s="225" t="s">
        <v>1104</v>
      </c>
      <c r="H95" s="227" t="s">
        <v>854</v>
      </c>
      <c r="I95" s="222" t="s">
        <v>903</v>
      </c>
    </row>
    <row r="96" spans="1:10" ht="38.25" hidden="1" x14ac:dyDescent="0.2">
      <c r="A96" s="231" t="s">
        <v>901</v>
      </c>
      <c r="B96" s="231" t="s">
        <v>1105</v>
      </c>
      <c r="C96" s="225"/>
      <c r="D96" s="225"/>
      <c r="E96" s="231" t="s">
        <v>1105</v>
      </c>
      <c r="F96" s="227" t="s">
        <v>254</v>
      </c>
      <c r="G96" s="225"/>
      <c r="H96" s="227" t="s">
        <v>854</v>
      </c>
      <c r="I96" s="222" t="s">
        <v>903</v>
      </c>
    </row>
    <row r="97" spans="1:9" ht="51" hidden="1" x14ac:dyDescent="0.2">
      <c r="A97" s="233" t="s">
        <v>979</v>
      </c>
      <c r="B97" s="233" t="s">
        <v>1106</v>
      </c>
      <c r="C97" s="225"/>
      <c r="D97" s="225" t="s">
        <v>1107</v>
      </c>
      <c r="E97" s="233" t="s">
        <v>1106</v>
      </c>
      <c r="F97" s="227" t="s">
        <v>853</v>
      </c>
      <c r="G97" s="225" t="s">
        <v>1108</v>
      </c>
      <c r="H97" s="227" t="s">
        <v>854</v>
      </c>
      <c r="I97" s="228" t="s">
        <v>855</v>
      </c>
    </row>
    <row r="98" spans="1:9" hidden="1" x14ac:dyDescent="0.2">
      <c r="A98" s="224" t="s">
        <v>866</v>
      </c>
      <c r="B98" s="224" t="s">
        <v>1109</v>
      </c>
      <c r="C98" s="224" t="s">
        <v>1110</v>
      </c>
      <c r="D98" s="224" t="s">
        <v>1111</v>
      </c>
      <c r="E98" s="224" t="s">
        <v>1112</v>
      </c>
      <c r="F98" s="224" t="s">
        <v>192</v>
      </c>
      <c r="G98" s="225"/>
      <c r="H98" s="225" t="s">
        <v>849</v>
      </c>
      <c r="I98" s="245"/>
    </row>
    <row r="99" spans="1:9" ht="51" hidden="1" x14ac:dyDescent="0.2">
      <c r="A99" s="230" t="s">
        <v>856</v>
      </c>
      <c r="B99" s="230" t="s">
        <v>1113</v>
      </c>
      <c r="C99" s="230" t="s">
        <v>1113</v>
      </c>
      <c r="D99" s="227"/>
      <c r="E99" s="230" t="s">
        <v>1113</v>
      </c>
      <c r="F99" s="227" t="s">
        <v>175</v>
      </c>
      <c r="G99" s="225" t="s">
        <v>1114</v>
      </c>
      <c r="H99" s="227" t="s">
        <v>854</v>
      </c>
      <c r="I99" s="228" t="s">
        <v>860</v>
      </c>
    </row>
    <row r="100" spans="1:9" hidden="1" x14ac:dyDescent="0.2">
      <c r="A100" s="224" t="s">
        <v>866</v>
      </c>
      <c r="B100" s="230" t="s">
        <v>1115</v>
      </c>
      <c r="C100" s="230" t="s">
        <v>1115</v>
      </c>
      <c r="D100" s="230" t="s">
        <v>1116</v>
      </c>
      <c r="E100" s="230" t="s">
        <v>1115</v>
      </c>
      <c r="F100" s="224" t="s">
        <v>192</v>
      </c>
      <c r="G100" s="225" t="s">
        <v>1117</v>
      </c>
      <c r="H100" s="225" t="s">
        <v>849</v>
      </c>
      <c r="I100" s="222" t="s">
        <v>1020</v>
      </c>
    </row>
    <row r="101" spans="1:9" hidden="1" x14ac:dyDescent="0.2">
      <c r="A101" s="224" t="s">
        <v>866</v>
      </c>
      <c r="B101" s="230" t="s">
        <v>1115</v>
      </c>
      <c r="C101" s="230" t="s">
        <v>1115</v>
      </c>
      <c r="D101" s="230" t="s">
        <v>1118</v>
      </c>
      <c r="E101" s="230" t="s">
        <v>1115</v>
      </c>
      <c r="F101" s="224" t="s">
        <v>192</v>
      </c>
      <c r="G101" s="225" t="s">
        <v>1117</v>
      </c>
      <c r="H101" s="225" t="s">
        <v>849</v>
      </c>
      <c r="I101" s="222" t="s">
        <v>1020</v>
      </c>
    </row>
    <row r="102" spans="1:9" hidden="1" x14ac:dyDescent="0.2">
      <c r="A102" s="224" t="s">
        <v>866</v>
      </c>
      <c r="B102" s="224" t="s">
        <v>1119</v>
      </c>
      <c r="C102" s="224" t="s">
        <v>1119</v>
      </c>
      <c r="D102" s="224" t="s">
        <v>1120</v>
      </c>
      <c r="E102" s="224" t="s">
        <v>1121</v>
      </c>
      <c r="F102" s="224" t="s">
        <v>192</v>
      </c>
      <c r="G102" s="225"/>
      <c r="H102" s="225" t="s">
        <v>849</v>
      </c>
      <c r="I102" s="222" t="s">
        <v>1020</v>
      </c>
    </row>
    <row r="103" spans="1:9" hidden="1" x14ac:dyDescent="0.2">
      <c r="A103" s="224" t="s">
        <v>866</v>
      </c>
      <c r="B103" s="224" t="s">
        <v>1119</v>
      </c>
      <c r="C103" s="224" t="s">
        <v>1122</v>
      </c>
      <c r="D103" s="224"/>
      <c r="E103" s="224" t="s">
        <v>1123</v>
      </c>
      <c r="F103" s="224" t="s">
        <v>192</v>
      </c>
      <c r="G103" s="225"/>
      <c r="H103" s="225" t="s">
        <v>849</v>
      </c>
      <c r="I103" s="222" t="s">
        <v>1020</v>
      </c>
    </row>
    <row r="104" spans="1:9" hidden="1" x14ac:dyDescent="0.2">
      <c r="A104" s="224" t="s">
        <v>866</v>
      </c>
      <c r="B104" s="224" t="s">
        <v>1119</v>
      </c>
      <c r="C104" s="224" t="s">
        <v>1124</v>
      </c>
      <c r="D104" s="224"/>
      <c r="E104" s="224" t="s">
        <v>1125</v>
      </c>
      <c r="F104" s="224" t="s">
        <v>192</v>
      </c>
      <c r="G104" s="225"/>
      <c r="H104" s="225" t="s">
        <v>849</v>
      </c>
      <c r="I104" s="222" t="s">
        <v>1020</v>
      </c>
    </row>
    <row r="105" spans="1:9" hidden="1" x14ac:dyDescent="0.2">
      <c r="A105" s="233" t="s">
        <v>922</v>
      </c>
      <c r="B105" s="233" t="s">
        <v>1126</v>
      </c>
      <c r="C105" s="233" t="s">
        <v>1126</v>
      </c>
      <c r="D105" s="225"/>
      <c r="E105" s="233" t="s">
        <v>1126</v>
      </c>
      <c r="F105" s="227" t="s">
        <v>222</v>
      </c>
      <c r="G105" s="225" t="s">
        <v>1127</v>
      </c>
      <c r="H105" s="227" t="s">
        <v>854</v>
      </c>
      <c r="I105" s="222"/>
    </row>
    <row r="106" spans="1:9" hidden="1" x14ac:dyDescent="0.2">
      <c r="A106" s="235" t="s">
        <v>1128</v>
      </c>
      <c r="B106" s="235" t="s">
        <v>1129</v>
      </c>
      <c r="C106" s="225"/>
      <c r="D106" s="225"/>
      <c r="E106" s="235" t="s">
        <v>1129</v>
      </c>
      <c r="F106" s="227" t="s">
        <v>254</v>
      </c>
      <c r="G106" s="225"/>
      <c r="H106" s="227" t="s">
        <v>854</v>
      </c>
      <c r="I106" s="222" t="s">
        <v>1130</v>
      </c>
    </row>
    <row r="107" spans="1:9" ht="51" hidden="1" x14ac:dyDescent="0.2">
      <c r="A107" s="230" t="s">
        <v>856</v>
      </c>
      <c r="B107" s="230" t="s">
        <v>1131</v>
      </c>
      <c r="C107" s="230" t="s">
        <v>1131</v>
      </c>
      <c r="D107" s="227"/>
      <c r="E107" s="230" t="s">
        <v>1131</v>
      </c>
      <c r="F107" s="227" t="s">
        <v>175</v>
      </c>
      <c r="G107" s="225" t="s">
        <v>1132</v>
      </c>
      <c r="H107" s="227" t="s">
        <v>854</v>
      </c>
      <c r="I107" s="228" t="s">
        <v>860</v>
      </c>
    </row>
    <row r="108" spans="1:9" ht="38.25" hidden="1" x14ac:dyDescent="0.2">
      <c r="A108" s="224" t="s">
        <v>866</v>
      </c>
      <c r="B108" s="224" t="s">
        <v>1133</v>
      </c>
      <c r="C108" s="224" t="s">
        <v>1134</v>
      </c>
      <c r="D108" s="224" t="s">
        <v>1135</v>
      </c>
      <c r="E108" s="224" t="s">
        <v>1136</v>
      </c>
      <c r="F108" s="224" t="s">
        <v>192</v>
      </c>
      <c r="G108" s="225" t="s">
        <v>1137</v>
      </c>
      <c r="H108" s="225" t="s">
        <v>849</v>
      </c>
      <c r="I108" s="222" t="s">
        <v>1138</v>
      </c>
    </row>
    <row r="109" spans="1:9" hidden="1" x14ac:dyDescent="0.2">
      <c r="A109" s="224" t="s">
        <v>866</v>
      </c>
      <c r="B109" s="224" t="s">
        <v>1133</v>
      </c>
      <c r="C109" s="224" t="s">
        <v>1133</v>
      </c>
      <c r="D109" s="224" t="s">
        <v>1139</v>
      </c>
      <c r="E109" s="224" t="s">
        <v>1133</v>
      </c>
      <c r="F109" s="224" t="s">
        <v>192</v>
      </c>
      <c r="G109" s="225" t="s">
        <v>1140</v>
      </c>
      <c r="H109" s="225" t="s">
        <v>849</v>
      </c>
      <c r="I109" s="222"/>
    </row>
    <row r="110" spans="1:9" ht="38.25" hidden="1" x14ac:dyDescent="0.2">
      <c r="A110" s="224" t="s">
        <v>866</v>
      </c>
      <c r="B110" s="224" t="s">
        <v>1133</v>
      </c>
      <c r="C110" s="224" t="s">
        <v>1133</v>
      </c>
      <c r="D110" s="224" t="s">
        <v>1141</v>
      </c>
      <c r="E110" s="224" t="s">
        <v>1133</v>
      </c>
      <c r="F110" s="224" t="s">
        <v>192</v>
      </c>
      <c r="G110" s="225" t="s">
        <v>1140</v>
      </c>
      <c r="H110" s="225" t="s">
        <v>849</v>
      </c>
      <c r="I110" s="245" t="s">
        <v>1138</v>
      </c>
    </row>
    <row r="111" spans="1:9" hidden="1" x14ac:dyDescent="0.2">
      <c r="A111" s="224" t="s">
        <v>866</v>
      </c>
      <c r="B111" s="224" t="s">
        <v>1133</v>
      </c>
      <c r="C111" s="224" t="s">
        <v>1133</v>
      </c>
      <c r="D111" s="224" t="s">
        <v>1142</v>
      </c>
      <c r="E111" s="224" t="s">
        <v>1133</v>
      </c>
      <c r="F111" s="224" t="s">
        <v>192</v>
      </c>
      <c r="G111" s="225" t="s">
        <v>1140</v>
      </c>
      <c r="H111" s="225" t="s">
        <v>849</v>
      </c>
      <c r="I111" s="222"/>
    </row>
    <row r="112" spans="1:9" hidden="1" x14ac:dyDescent="0.2">
      <c r="A112" s="224" t="s">
        <v>866</v>
      </c>
      <c r="B112" s="224" t="s">
        <v>1143</v>
      </c>
      <c r="C112" s="224" t="s">
        <v>1144</v>
      </c>
      <c r="D112" s="224" t="s">
        <v>1145</v>
      </c>
      <c r="E112" s="224" t="s">
        <v>1146</v>
      </c>
      <c r="F112" s="224" t="s">
        <v>192</v>
      </c>
      <c r="G112" s="225" t="s">
        <v>1147</v>
      </c>
      <c r="H112" s="225" t="s">
        <v>849</v>
      </c>
      <c r="I112" s="222"/>
    </row>
    <row r="113" spans="1:9" hidden="1" x14ac:dyDescent="0.2">
      <c r="A113" s="224" t="s">
        <v>866</v>
      </c>
      <c r="B113" s="224" t="s">
        <v>1143</v>
      </c>
      <c r="C113" s="224" t="s">
        <v>1148</v>
      </c>
      <c r="D113" s="224"/>
      <c r="E113" s="224" t="s">
        <v>1149</v>
      </c>
      <c r="F113" s="224" t="s">
        <v>192</v>
      </c>
      <c r="G113" s="225"/>
      <c r="H113" s="225" t="s">
        <v>849</v>
      </c>
      <c r="I113" s="222"/>
    </row>
    <row r="114" spans="1:9" ht="25.5" hidden="1" x14ac:dyDescent="0.2">
      <c r="A114" s="224" t="s">
        <v>866</v>
      </c>
      <c r="B114" s="224" t="s">
        <v>1143</v>
      </c>
      <c r="C114" s="224" t="s">
        <v>1150</v>
      </c>
      <c r="D114" s="224"/>
      <c r="E114" s="625" t="s">
        <v>191</v>
      </c>
      <c r="F114" s="224" t="s">
        <v>192</v>
      </c>
      <c r="G114" s="225"/>
      <c r="H114" s="225" t="s">
        <v>849</v>
      </c>
      <c r="I114" s="624" t="s">
        <v>1151</v>
      </c>
    </row>
    <row r="115" spans="1:9" hidden="1" x14ac:dyDescent="0.2">
      <c r="A115" s="224" t="s">
        <v>866</v>
      </c>
      <c r="B115" s="224" t="s">
        <v>1143</v>
      </c>
      <c r="C115" s="224" t="s">
        <v>1152</v>
      </c>
      <c r="D115" s="224"/>
      <c r="E115" s="224" t="s">
        <v>1153</v>
      </c>
      <c r="F115" s="224" t="s">
        <v>192</v>
      </c>
      <c r="G115" s="225"/>
      <c r="H115" s="225" t="s">
        <v>849</v>
      </c>
      <c r="I115" s="222"/>
    </row>
    <row r="116" spans="1:9" hidden="1" x14ac:dyDescent="0.2">
      <c r="A116" s="224" t="s">
        <v>866</v>
      </c>
      <c r="B116" s="224" t="s">
        <v>1143</v>
      </c>
      <c r="C116" s="224" t="s">
        <v>1154</v>
      </c>
      <c r="D116" s="224"/>
      <c r="E116" s="224" t="s">
        <v>1155</v>
      </c>
      <c r="F116" s="224" t="s">
        <v>192</v>
      </c>
      <c r="G116" s="225"/>
      <c r="H116" s="225" t="s">
        <v>849</v>
      </c>
      <c r="I116" s="222"/>
    </row>
    <row r="117" spans="1:9" ht="38.25" hidden="1" x14ac:dyDescent="0.2">
      <c r="A117" s="231" t="s">
        <v>901</v>
      </c>
      <c r="B117" s="231" t="s">
        <v>1156</v>
      </c>
      <c r="C117" s="225"/>
      <c r="D117" s="225"/>
      <c r="E117" s="231" t="s">
        <v>1156</v>
      </c>
      <c r="F117" s="227" t="s">
        <v>254</v>
      </c>
      <c r="G117" s="225"/>
      <c r="H117" s="227" t="s">
        <v>854</v>
      </c>
      <c r="I117" s="222" t="s">
        <v>903</v>
      </c>
    </row>
    <row r="118" spans="1:9" ht="51" hidden="1" x14ac:dyDescent="0.2">
      <c r="A118" s="225"/>
      <c r="B118" s="225"/>
      <c r="C118" s="225" t="s">
        <v>178</v>
      </c>
      <c r="D118" s="225"/>
      <c r="E118" s="225" t="s">
        <v>178</v>
      </c>
      <c r="F118" s="225" t="s">
        <v>1157</v>
      </c>
      <c r="G118" s="225" t="s">
        <v>179</v>
      </c>
      <c r="H118" s="225" t="s">
        <v>854</v>
      </c>
      <c r="I118" s="222" t="s">
        <v>1158</v>
      </c>
    </row>
    <row r="119" spans="1:9" hidden="1" x14ac:dyDescent="0.2">
      <c r="A119" s="225"/>
      <c r="B119" s="225"/>
      <c r="C119" s="225" t="s">
        <v>1159</v>
      </c>
      <c r="D119" s="225"/>
      <c r="E119" s="225" t="s">
        <v>1159</v>
      </c>
      <c r="F119" s="225" t="s">
        <v>1157</v>
      </c>
      <c r="G119" s="225" t="s">
        <v>1160</v>
      </c>
      <c r="H119" s="225" t="s">
        <v>849</v>
      </c>
      <c r="I119" s="222"/>
    </row>
    <row r="120" spans="1:9" ht="63.75" hidden="1" x14ac:dyDescent="0.2">
      <c r="A120" s="225"/>
      <c r="B120" s="225"/>
      <c r="C120" s="225" t="s">
        <v>222</v>
      </c>
      <c r="D120" s="225"/>
      <c r="E120" s="225" t="s">
        <v>222</v>
      </c>
      <c r="F120" s="225" t="s">
        <v>1157</v>
      </c>
      <c r="G120" s="225" t="s">
        <v>1161</v>
      </c>
      <c r="H120" s="225" t="s">
        <v>854</v>
      </c>
      <c r="I120" s="222" t="s">
        <v>1162</v>
      </c>
    </row>
    <row r="121" spans="1:9" ht="51" hidden="1" x14ac:dyDescent="0.2">
      <c r="A121" s="225"/>
      <c r="B121" s="225"/>
      <c r="C121" s="225" t="s">
        <v>175</v>
      </c>
      <c r="D121" s="225"/>
      <c r="E121" s="225" t="s">
        <v>175</v>
      </c>
      <c r="F121" s="225" t="s">
        <v>1157</v>
      </c>
      <c r="G121" s="225" t="s">
        <v>263</v>
      </c>
      <c r="H121" s="225" t="s">
        <v>854</v>
      </c>
      <c r="I121" s="228" t="s">
        <v>860</v>
      </c>
    </row>
    <row r="122" spans="1:9" hidden="1" x14ac:dyDescent="0.2">
      <c r="A122" s="225"/>
      <c r="B122" s="225"/>
      <c r="C122" s="225" t="s">
        <v>1163</v>
      </c>
      <c r="D122" s="225"/>
      <c r="E122" s="225" t="s">
        <v>1163</v>
      </c>
      <c r="F122" s="225" t="s">
        <v>205</v>
      </c>
      <c r="G122" s="225" t="s">
        <v>264</v>
      </c>
      <c r="H122" s="225" t="s">
        <v>849</v>
      </c>
      <c r="I122" s="222"/>
    </row>
    <row r="123" spans="1:9" ht="38.25" hidden="1" x14ac:dyDescent="0.2">
      <c r="A123" s="225"/>
      <c r="B123" s="225"/>
      <c r="C123" s="225" t="s">
        <v>254</v>
      </c>
      <c r="D123" s="225"/>
      <c r="E123" s="225" t="s">
        <v>254</v>
      </c>
      <c r="F123" s="225" t="s">
        <v>1157</v>
      </c>
      <c r="G123" s="225" t="s">
        <v>255</v>
      </c>
      <c r="H123" s="225" t="s">
        <v>854</v>
      </c>
      <c r="I123" s="222" t="s">
        <v>903</v>
      </c>
    </row>
    <row r="124" spans="1:9" ht="51" hidden="1" x14ac:dyDescent="0.2">
      <c r="A124" s="225"/>
      <c r="B124" s="225"/>
      <c r="C124" s="225" t="s">
        <v>853</v>
      </c>
      <c r="D124" s="225"/>
      <c r="E124" s="225" t="s">
        <v>853</v>
      </c>
      <c r="F124" s="225" t="s">
        <v>1157</v>
      </c>
      <c r="G124" s="225" t="s">
        <v>1164</v>
      </c>
      <c r="H124" s="225" t="s">
        <v>854</v>
      </c>
      <c r="I124" s="228" t="s">
        <v>855</v>
      </c>
    </row>
    <row r="125" spans="1:9" ht="25.5" hidden="1" x14ac:dyDescent="0.2">
      <c r="A125" s="225"/>
      <c r="B125" s="225"/>
      <c r="C125" s="225" t="s">
        <v>287</v>
      </c>
      <c r="D125" s="225"/>
      <c r="E125" s="225" t="s">
        <v>287</v>
      </c>
      <c r="F125" s="225" t="s">
        <v>1157</v>
      </c>
      <c r="G125" s="225" t="s">
        <v>288</v>
      </c>
      <c r="H125" s="225" t="s">
        <v>849</v>
      </c>
      <c r="I125" s="222" t="s">
        <v>1165</v>
      </c>
    </row>
    <row r="126" spans="1:9" hidden="1" x14ac:dyDescent="0.2">
      <c r="A126" s="225"/>
      <c r="B126" s="225"/>
      <c r="C126" s="225" t="s">
        <v>293</v>
      </c>
      <c r="D126" s="225"/>
      <c r="E126" s="225" t="s">
        <v>293</v>
      </c>
      <c r="F126" s="225" t="s">
        <v>1157</v>
      </c>
      <c r="G126" s="225" t="s">
        <v>294</v>
      </c>
      <c r="H126" s="225" t="s">
        <v>849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6E16A919-9CBA-4B23-950E-C22CA03125B6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94222432-AE5A-47AF-A4C7-8983D9D23F53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A9F6952B-5278-406B-8CF9-AF99026D8CAC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D1F48470-B8AF-40FB-B451-222F762E7D02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6" t="s">
        <v>1166</v>
      </c>
      <c r="B1" s="707" t="s">
        <v>1167</v>
      </c>
      <c r="C1" s="707" t="s">
        <v>1168</v>
      </c>
      <c r="D1" s="707" t="s">
        <v>1169</v>
      </c>
    </row>
    <row r="2" spans="1:4" ht="47.45" customHeight="1" thickBot="1" x14ac:dyDescent="0.25">
      <c r="A2" s="708" t="s">
        <v>1170</v>
      </c>
      <c r="B2" s="505" t="s">
        <v>1171</v>
      </c>
      <c r="C2" s="505" t="s">
        <v>1172</v>
      </c>
      <c r="D2" s="505" t="s">
        <v>1173</v>
      </c>
    </row>
    <row r="3" spans="1:4" ht="15.75" thickBot="1" x14ac:dyDescent="0.25">
      <c r="A3" s="1147" t="s">
        <v>1174</v>
      </c>
      <c r="B3" s="1147" t="s">
        <v>1175</v>
      </c>
      <c r="C3" s="505" t="s">
        <v>1172</v>
      </c>
      <c r="D3" s="505" t="s">
        <v>1176</v>
      </c>
    </row>
    <row r="4" spans="1:4" ht="15.75" thickBot="1" x14ac:dyDescent="0.25">
      <c r="A4" s="1148"/>
      <c r="B4" s="1148"/>
      <c r="C4" s="505" t="s">
        <v>1172</v>
      </c>
      <c r="D4" s="505" t="s">
        <v>1177</v>
      </c>
    </row>
    <row r="5" spans="1:4" ht="15.75" thickBot="1" x14ac:dyDescent="0.25">
      <c r="A5" s="1148"/>
      <c r="B5" s="1148"/>
      <c r="C5" s="505" t="s">
        <v>1172</v>
      </c>
      <c r="D5" s="505" t="s">
        <v>1178</v>
      </c>
    </row>
    <row r="6" spans="1:4" ht="15.75" thickBot="1" x14ac:dyDescent="0.25">
      <c r="A6" s="1148"/>
      <c r="B6" s="1148"/>
      <c r="C6" s="505" t="s">
        <v>1172</v>
      </c>
      <c r="D6" s="505" t="s">
        <v>1179</v>
      </c>
    </row>
    <row r="7" spans="1:4" ht="15.75" thickBot="1" x14ac:dyDescent="0.25">
      <c r="A7" s="1148"/>
      <c r="B7" s="1148"/>
      <c r="C7" s="505" t="s">
        <v>1172</v>
      </c>
      <c r="D7" s="505" t="s">
        <v>1180</v>
      </c>
    </row>
    <row r="8" spans="1:4" ht="15.75" thickBot="1" x14ac:dyDescent="0.25">
      <c r="A8" s="1148"/>
      <c r="B8" s="1148"/>
      <c r="C8" s="505" t="s">
        <v>1172</v>
      </c>
      <c r="D8" s="505" t="s">
        <v>1181</v>
      </c>
    </row>
    <row r="9" spans="1:4" ht="15.75" thickBot="1" x14ac:dyDescent="0.25">
      <c r="A9" s="1148"/>
      <c r="B9" s="1148"/>
      <c r="C9" s="505" t="s">
        <v>1172</v>
      </c>
      <c r="D9" s="505" t="s">
        <v>1182</v>
      </c>
    </row>
    <row r="10" spans="1:4" ht="15.75" thickBot="1" x14ac:dyDescent="0.25">
      <c r="A10" s="1148"/>
      <c r="B10" s="1148"/>
      <c r="C10" s="505" t="s">
        <v>1183</v>
      </c>
      <c r="D10" s="505" t="s">
        <v>1184</v>
      </c>
    </row>
    <row r="11" spans="1:4" ht="15.75" thickBot="1" x14ac:dyDescent="0.25">
      <c r="A11" s="1148"/>
      <c r="B11" s="1148"/>
      <c r="C11" s="505" t="s">
        <v>1172</v>
      </c>
      <c r="D11" s="505" t="s">
        <v>1185</v>
      </c>
    </row>
    <row r="12" spans="1:4" ht="15.75" thickBot="1" x14ac:dyDescent="0.25">
      <c r="A12" s="1149"/>
      <c r="B12" s="1149"/>
      <c r="C12" s="505" t="s">
        <v>1172</v>
      </c>
      <c r="D12" s="505" t="s">
        <v>1186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1187</v>
      </c>
      <c r="H2" s="608" t="s">
        <v>304</v>
      </c>
    </row>
    <row r="3" spans="1:8" ht="15.75" customHeight="1" x14ac:dyDescent="0.2"/>
    <row r="4" spans="1:8" ht="16.5" customHeight="1" x14ac:dyDescent="0.2">
      <c r="B4" s="146"/>
      <c r="C4" s="147" t="s">
        <v>1188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500</v>
      </c>
      <c r="C6" s="162" t="s">
        <v>1189</v>
      </c>
      <c r="D6" s="332" t="s">
        <v>1190</v>
      </c>
      <c r="E6" s="163" t="s">
        <v>1191</v>
      </c>
      <c r="F6" s="163" t="s">
        <v>1192</v>
      </c>
      <c r="G6" s="590" t="s">
        <v>1193</v>
      </c>
      <c r="H6" s="462" t="s">
        <v>1194</v>
      </c>
    </row>
    <row r="7" spans="1:8" s="146" customFormat="1" ht="24.75" customHeight="1" x14ac:dyDescent="0.2">
      <c r="A7" s="366"/>
      <c r="B7" s="389"/>
      <c r="C7" s="680"/>
      <c r="D7" s="332" t="s">
        <v>1195</v>
      </c>
      <c r="E7" s="163" t="s">
        <v>159</v>
      </c>
      <c r="F7" s="163" t="s">
        <v>142</v>
      </c>
      <c r="G7" s="590"/>
      <c r="H7" s="462"/>
    </row>
    <row r="8" spans="1:8" ht="15.75" hidden="1" customHeight="1" x14ac:dyDescent="0.2">
      <c r="A8" s="365" t="s">
        <v>1196</v>
      </c>
      <c r="B8" s="359" t="s">
        <v>1197</v>
      </c>
      <c r="C8" s="356" t="s">
        <v>1198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1199</v>
      </c>
      <c r="B9" s="359" t="s">
        <v>1197</v>
      </c>
      <c r="C9" s="356" t="s">
        <v>1200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1199</v>
      </c>
      <c r="B10" s="359" t="s">
        <v>1197</v>
      </c>
      <c r="C10" s="356" t="s">
        <v>1201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1202</v>
      </c>
      <c r="B11" s="430" t="s">
        <v>1203</v>
      </c>
      <c r="C11" s="356" t="s">
        <v>1204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1199</v>
      </c>
      <c r="B12" s="359" t="s">
        <v>1197</v>
      </c>
      <c r="C12" s="356" t="s">
        <v>1205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1206</v>
      </c>
      <c r="B13" s="364" t="s">
        <v>1207</v>
      </c>
      <c r="C13" s="411" t="s">
        <v>1208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1197</v>
      </c>
      <c r="C14" s="356" t="s">
        <v>1209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1197</v>
      </c>
      <c r="C15" s="320" t="s">
        <v>1210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1197</v>
      </c>
      <c r="C16" s="320" t="s">
        <v>1211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1197</v>
      </c>
      <c r="C17" s="320" t="s">
        <v>1212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1197</v>
      </c>
      <c r="C18" s="320" t="s">
        <v>1213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1197</v>
      </c>
      <c r="C19" s="320" t="s">
        <v>1214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1197</v>
      </c>
      <c r="C20" s="320" t="s">
        <v>1215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368</v>
      </c>
      <c r="C21" s="482" t="s">
        <v>1216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1197</v>
      </c>
      <c r="C22" s="320" t="s">
        <v>1217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1197</v>
      </c>
      <c r="C23" s="320" t="s">
        <v>1218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1197</v>
      </c>
      <c r="C24" s="320" t="s">
        <v>1219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1197</v>
      </c>
      <c r="C25" s="320" t="s">
        <v>1220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1221</v>
      </c>
      <c r="B26" s="216" t="s">
        <v>368</v>
      </c>
      <c r="C26" s="320" t="s">
        <v>1222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1206</v>
      </c>
      <c r="B27" s="153" t="s">
        <v>1223</v>
      </c>
      <c r="C27" s="320" t="s">
        <v>1224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1206</v>
      </c>
      <c r="B28" s="153" t="s">
        <v>1223</v>
      </c>
      <c r="C28" s="320" t="s">
        <v>1225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1223</v>
      </c>
      <c r="C29" s="320" t="s">
        <v>1226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1223</v>
      </c>
      <c r="C30" s="320" t="s">
        <v>1227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1223</v>
      </c>
      <c r="C31" s="320" t="s">
        <v>1228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1229</v>
      </c>
      <c r="B32" s="429" t="s">
        <v>1230</v>
      </c>
      <c r="C32" s="320" t="s">
        <v>1231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1223</v>
      </c>
      <c r="C33" s="320" t="s">
        <v>1232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1223</v>
      </c>
      <c r="C34" s="320" t="s">
        <v>1233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1223</v>
      </c>
      <c r="C35" s="320" t="s">
        <v>1234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1223</v>
      </c>
      <c r="C36" s="320" t="s">
        <v>1235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1223</v>
      </c>
      <c r="C37" s="320" t="s">
        <v>1236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1223</v>
      </c>
      <c r="C38" s="320" t="s">
        <v>1237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1229</v>
      </c>
      <c r="B39" s="153" t="s">
        <v>1238</v>
      </c>
      <c r="C39" s="320" t="s">
        <v>1239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1229</v>
      </c>
      <c r="B40" s="153" t="s">
        <v>1238</v>
      </c>
      <c r="C40" s="320" t="s">
        <v>1240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1241</v>
      </c>
      <c r="B41" s="153" t="s">
        <v>584</v>
      </c>
      <c r="C41" s="320" t="s">
        <v>1242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1241</v>
      </c>
      <c r="B42" s="164" t="s">
        <v>584</v>
      </c>
      <c r="C42" s="155" t="s">
        <v>1243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1241</v>
      </c>
      <c r="B43" s="153" t="s">
        <v>584</v>
      </c>
      <c r="C43" s="320" t="s">
        <v>1244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1241</v>
      </c>
      <c r="B44" s="153" t="s">
        <v>584</v>
      </c>
      <c r="C44" s="320" t="s">
        <v>1245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1241</v>
      </c>
      <c r="B45" s="153" t="s">
        <v>584</v>
      </c>
      <c r="C45" s="320" t="s">
        <v>1246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584</v>
      </c>
      <c r="C46" s="320" t="s">
        <v>1247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584</v>
      </c>
      <c r="C47" s="320" t="s">
        <v>1248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584</v>
      </c>
      <c r="C48" s="320" t="s">
        <v>1249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1250</v>
      </c>
      <c r="B49" s="429" t="s">
        <v>1251</v>
      </c>
      <c r="C49" s="320" t="s">
        <v>1252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1253</v>
      </c>
      <c r="B50" s="580" t="s">
        <v>368</v>
      </c>
      <c r="C50" s="320" t="s">
        <v>1254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1255</v>
      </c>
      <c r="B51" s="429" t="s">
        <v>1230</v>
      </c>
      <c r="C51" s="320" t="s">
        <v>1256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1255</v>
      </c>
      <c r="B52" s="429" t="s">
        <v>1230</v>
      </c>
      <c r="C52" s="320" t="s">
        <v>1257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1255</v>
      </c>
      <c r="B53" s="429" t="s">
        <v>1230</v>
      </c>
      <c r="C53" s="320" t="s">
        <v>1258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1259</v>
      </c>
      <c r="B54" s="429" t="s">
        <v>1230</v>
      </c>
      <c r="C54" s="320" t="s">
        <v>1260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1261</v>
      </c>
      <c r="B55" s="429" t="s">
        <v>1230</v>
      </c>
      <c r="C55" s="320" t="s">
        <v>1262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1230</v>
      </c>
      <c r="C56" s="320" t="s">
        <v>1263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1230</v>
      </c>
      <c r="C57" s="320" t="s">
        <v>1264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1230</v>
      </c>
      <c r="C58" s="320" t="s">
        <v>1265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1230</v>
      </c>
      <c r="C59" s="320" t="s">
        <v>1266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1230</v>
      </c>
      <c r="C60" s="320" t="s">
        <v>1267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1230</v>
      </c>
      <c r="C61" s="320" t="s">
        <v>1268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1230</v>
      </c>
      <c r="C62" s="320" t="s">
        <v>1269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1230</v>
      </c>
      <c r="C63" s="320" t="s">
        <v>1270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1230</v>
      </c>
      <c r="C64" s="320" t="s">
        <v>1271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1230</v>
      </c>
      <c r="C65" s="320" t="s">
        <v>1272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1230</v>
      </c>
      <c r="C66" s="320" t="s">
        <v>1273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1230</v>
      </c>
      <c r="C67" s="320" t="s">
        <v>1274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1230</v>
      </c>
      <c r="C68" s="320" t="s">
        <v>1275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1276</v>
      </c>
      <c r="B69" s="580" t="s">
        <v>1277</v>
      </c>
      <c r="C69" s="320" t="s">
        <v>1278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1279</v>
      </c>
      <c r="B70" s="580" t="s">
        <v>1277</v>
      </c>
      <c r="C70" s="320" t="s">
        <v>1280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1281</v>
      </c>
      <c r="B71" s="429" t="s">
        <v>1282</v>
      </c>
      <c r="C71" s="320" t="s">
        <v>1283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1281</v>
      </c>
      <c r="B72" s="429" t="s">
        <v>1282</v>
      </c>
      <c r="C72" s="320" t="s">
        <v>1284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1285</v>
      </c>
      <c r="B73" s="580" t="s">
        <v>368</v>
      </c>
      <c r="C73" s="320" t="s">
        <v>1286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1281</v>
      </c>
      <c r="B74" s="429" t="s">
        <v>1282</v>
      </c>
      <c r="C74" s="320" t="s">
        <v>1287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1281</v>
      </c>
      <c r="B75" s="429" t="s">
        <v>1282</v>
      </c>
      <c r="C75" s="320" t="s">
        <v>1288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1281</v>
      </c>
      <c r="B76" s="429" t="s">
        <v>1282</v>
      </c>
      <c r="C76" s="320" t="s">
        <v>1289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1282</v>
      </c>
      <c r="C77" s="320" t="s">
        <v>1290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1282</v>
      </c>
      <c r="C78" s="320" t="s">
        <v>1291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1282</v>
      </c>
      <c r="C79" s="320" t="s">
        <v>1292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1282</v>
      </c>
      <c r="C80" s="320" t="s">
        <v>1293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1282</v>
      </c>
      <c r="C81" s="320" t="s">
        <v>1294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1282</v>
      </c>
      <c r="C82" s="320" t="s">
        <v>1295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1282</v>
      </c>
      <c r="C83" s="320" t="s">
        <v>1296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1282</v>
      </c>
      <c r="C84" s="320" t="s">
        <v>1297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4" t="s">
        <v>1298</v>
      </c>
    </row>
    <row r="85" spans="1:9" ht="15.75" hidden="1" customHeight="1" x14ac:dyDescent="0.2">
      <c r="B85" s="429" t="s">
        <v>1282</v>
      </c>
      <c r="C85" s="320" t="s">
        <v>1299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1282</v>
      </c>
      <c r="C86" s="320" t="s">
        <v>1300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1282</v>
      </c>
      <c r="C87" s="320" t="s">
        <v>1301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1282</v>
      </c>
      <c r="C88" s="320" t="s">
        <v>1302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1282</v>
      </c>
      <c r="C89" s="320" t="s">
        <v>1303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1304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1305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1306</v>
      </c>
      <c r="D93" s="406" t="s">
        <v>1190</v>
      </c>
      <c r="E93" s="163" t="s">
        <v>141</v>
      </c>
      <c r="F93" s="163" t="s">
        <v>1307</v>
      </c>
      <c r="G93" s="169"/>
    </row>
    <row r="94" spans="1:9" s="146" customFormat="1" ht="18" hidden="1" customHeight="1" x14ac:dyDescent="0.2">
      <c r="A94" s="210"/>
      <c r="B94" s="152" t="s">
        <v>310</v>
      </c>
      <c r="C94" s="152" t="s">
        <v>311</v>
      </c>
      <c r="D94" s="351"/>
      <c r="E94" s="332" t="s">
        <v>159</v>
      </c>
      <c r="F94" s="332" t="s">
        <v>142</v>
      </c>
      <c r="G94" s="169"/>
    </row>
    <row r="95" spans="1:9" s="146" customFormat="1" ht="18" hidden="1" customHeight="1" x14ac:dyDescent="0.2">
      <c r="A95" s="210" t="s">
        <v>1308</v>
      </c>
      <c r="B95" s="153" t="s">
        <v>1309</v>
      </c>
      <c r="C95" s="320" t="s">
        <v>1310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1311</v>
      </c>
      <c r="B96" s="216" t="s">
        <v>344</v>
      </c>
      <c r="C96" s="320" t="s">
        <v>1310</v>
      </c>
      <c r="D96" s="154">
        <f t="shared" ref="D96" si="143">D95+7</f>
        <v>43533</v>
      </c>
      <c r="E96" s="154"/>
      <c r="F96" s="154"/>
      <c r="G96" s="162" t="s">
        <v>1312</v>
      </c>
    </row>
    <row r="97" spans="1:12" s="146" customFormat="1" ht="17.25" hidden="1" customHeight="1" x14ac:dyDescent="0.2">
      <c r="A97" s="365"/>
      <c r="B97" s="156" t="s">
        <v>1313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1314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1315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1306</v>
      </c>
      <c r="D103" s="406" t="s">
        <v>1190</v>
      </c>
      <c r="E103" s="163" t="s">
        <v>141</v>
      </c>
      <c r="F103" s="163" t="s">
        <v>1307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310</v>
      </c>
      <c r="C104" s="152" t="s">
        <v>311</v>
      </c>
      <c r="D104" s="351"/>
      <c r="E104" s="332" t="s">
        <v>159</v>
      </c>
      <c r="F104" s="332" t="s">
        <v>142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1316</v>
      </c>
      <c r="C105" s="320" t="s">
        <v>1317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1318</v>
      </c>
      <c r="C106" s="320" t="s">
        <v>1319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1320</v>
      </c>
      <c r="B107" s="153" t="s">
        <v>1321</v>
      </c>
      <c r="C107" s="320" t="s">
        <v>1322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1318</v>
      </c>
      <c r="C108" s="320" t="s">
        <v>1323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1313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1304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447</v>
      </c>
      <c r="C112" s="193"/>
      <c r="D112" s="193"/>
      <c r="E112" s="194"/>
      <c r="F112" s="195" t="s">
        <v>1324</v>
      </c>
      <c r="G112" s="195"/>
      <c r="H112" s="193"/>
      <c r="I112" s="193"/>
      <c r="J112" s="195" t="s">
        <v>449</v>
      </c>
      <c r="K112" s="195"/>
      <c r="L112" s="195"/>
    </row>
    <row r="113" spans="2:12" s="159" customFormat="1" ht="15.75" customHeight="1" x14ac:dyDescent="0.2">
      <c r="B113" s="197" t="s">
        <v>450</v>
      </c>
      <c r="C113" s="193"/>
      <c r="D113" s="198" t="s">
        <v>451</v>
      </c>
      <c r="E113" s="199"/>
      <c r="F113" s="197" t="s">
        <v>452</v>
      </c>
      <c r="G113" s="193"/>
      <c r="H113" s="198" t="s">
        <v>453</v>
      </c>
      <c r="I113" s="193"/>
      <c r="J113" s="197" t="s">
        <v>454</v>
      </c>
      <c r="K113" s="193"/>
      <c r="L113" s="198" t="s">
        <v>455</v>
      </c>
    </row>
    <row r="114" spans="2:12" s="159" customFormat="1" ht="15.75" customHeight="1" x14ac:dyDescent="0.2">
      <c r="B114" s="417" t="s">
        <v>456</v>
      </c>
      <c r="C114" s="202"/>
      <c r="D114" s="573" t="s">
        <v>457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461</v>
      </c>
      <c r="K114" s="202" t="s">
        <v>1325</v>
      </c>
      <c r="L114" s="203" t="s">
        <v>462</v>
      </c>
    </row>
    <row r="115" spans="2:12" s="159" customFormat="1" ht="15.75" customHeight="1" x14ac:dyDescent="0.2">
      <c r="B115" s="417" t="s">
        <v>463</v>
      </c>
      <c r="C115" s="202"/>
      <c r="D115" s="573" t="s">
        <v>464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468</v>
      </c>
      <c r="K115" s="202" t="s">
        <v>1326</v>
      </c>
      <c r="L115" s="203" t="s">
        <v>469</v>
      </c>
    </row>
    <row r="116" spans="2:12" s="159" customFormat="1" ht="15.75" customHeight="1" x14ac:dyDescent="0.2">
      <c r="B116" s="201" t="s">
        <v>1327</v>
      </c>
      <c r="C116" s="202"/>
      <c r="D116" s="203" t="s">
        <v>1328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1329</v>
      </c>
      <c r="K116" s="202" t="s">
        <v>1330</v>
      </c>
      <c r="L116" s="203" t="s">
        <v>1331</v>
      </c>
    </row>
    <row r="117" spans="2:12" s="159" customFormat="1" ht="15.75" customHeight="1" x14ac:dyDescent="0.2">
      <c r="B117" s="201" t="s">
        <v>477</v>
      </c>
      <c r="C117" s="202"/>
      <c r="D117" s="203" t="s">
        <v>478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482</v>
      </c>
      <c r="K117" s="202" t="s">
        <v>1332</v>
      </c>
      <c r="L117" s="203" t="s">
        <v>483</v>
      </c>
    </row>
    <row r="118" spans="2:12" s="159" customFormat="1" ht="15.75" customHeight="1" x14ac:dyDescent="0.2">
      <c r="B118" s="417" t="s">
        <v>484</v>
      </c>
      <c r="C118" s="202"/>
      <c r="D118" s="573" t="s">
        <v>485</v>
      </c>
      <c r="E118" s="197"/>
      <c r="F118" s="201"/>
      <c r="G118" s="202"/>
      <c r="H118" s="203"/>
      <c r="I118" s="193"/>
      <c r="J118" s="201" t="s">
        <v>489</v>
      </c>
      <c r="K118" s="202" t="s">
        <v>1333</v>
      </c>
      <c r="L118" s="203" t="s">
        <v>490</v>
      </c>
    </row>
    <row r="119" spans="2:12" s="159" customFormat="1" ht="15.75" customHeight="1" x14ac:dyDescent="0.2">
      <c r="B119" s="417" t="s">
        <v>1334</v>
      </c>
      <c r="C119" s="202"/>
      <c r="D119" s="573" t="s">
        <v>1335</v>
      </c>
      <c r="E119" s="197"/>
      <c r="F119" s="201"/>
      <c r="G119" s="202"/>
      <c r="H119" s="203"/>
      <c r="I119" s="193"/>
      <c r="J119" s="201" t="s">
        <v>1336</v>
      </c>
      <c r="K119" s="202" t="s">
        <v>1337</v>
      </c>
      <c r="L119" s="203" t="s">
        <v>1338</v>
      </c>
    </row>
    <row r="120" spans="2:12" s="159" customFormat="1" ht="15.75" customHeight="1" x14ac:dyDescent="0.2">
      <c r="B120" s="417" t="s">
        <v>1339</v>
      </c>
      <c r="C120" s="202"/>
      <c r="D120" s="573" t="s">
        <v>1340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1341</v>
      </c>
      <c r="C123" s="193" t="s">
        <v>1342</v>
      </c>
      <c r="D123" s="205"/>
      <c r="E123" s="193"/>
      <c r="F123" s="193" t="s">
        <v>1343</v>
      </c>
      <c r="G123" s="206" t="s">
        <v>1344</v>
      </c>
      <c r="H123" s="196"/>
      <c r="I123" s="193"/>
      <c r="J123" s="193" t="s">
        <v>1343</v>
      </c>
      <c r="K123" s="193" t="s">
        <v>1345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844</v>
      </c>
      <c r="B2" s="498" t="s">
        <v>845</v>
      </c>
      <c r="C2" s="498" t="s">
        <v>845</v>
      </c>
      <c r="D2" s="498" t="s">
        <v>846</v>
      </c>
      <c r="E2" s="498" t="s">
        <v>847</v>
      </c>
      <c r="F2" s="498" t="s">
        <v>192</v>
      </c>
      <c r="G2" s="499" t="s">
        <v>848</v>
      </c>
      <c r="H2" s="499" t="s">
        <v>849</v>
      </c>
      <c r="I2" s="500" t="s">
        <v>850</v>
      </c>
    </row>
    <row r="3" spans="1:10" ht="51" hidden="1" x14ac:dyDescent="0.2">
      <c r="A3" s="226" t="s">
        <v>851</v>
      </c>
      <c r="B3" s="226" t="s">
        <v>852</v>
      </c>
      <c r="C3" s="225"/>
      <c r="D3" s="225"/>
      <c r="E3" s="226" t="s">
        <v>852</v>
      </c>
      <c r="F3" s="227" t="s">
        <v>853</v>
      </c>
      <c r="G3" s="225"/>
      <c r="H3" s="227" t="s">
        <v>854</v>
      </c>
      <c r="I3" s="228" t="s">
        <v>855</v>
      </c>
    </row>
    <row r="4" spans="1:10" ht="51" hidden="1" x14ac:dyDescent="0.2">
      <c r="A4" s="229" t="s">
        <v>856</v>
      </c>
      <c r="B4" s="229" t="s">
        <v>857</v>
      </c>
      <c r="C4" s="229" t="s">
        <v>857</v>
      </c>
      <c r="D4" s="230"/>
      <c r="E4" s="229" t="s">
        <v>858</v>
      </c>
      <c r="F4" s="227" t="s">
        <v>175</v>
      </c>
      <c r="G4" s="225" t="s">
        <v>859</v>
      </c>
      <c r="H4" s="227" t="s">
        <v>854</v>
      </c>
      <c r="I4" s="228" t="s">
        <v>860</v>
      </c>
    </row>
    <row r="5" spans="1:10" ht="51" hidden="1" x14ac:dyDescent="0.2">
      <c r="A5" s="229" t="s">
        <v>856</v>
      </c>
      <c r="B5" s="229" t="s">
        <v>861</v>
      </c>
      <c r="C5" s="229" t="s">
        <v>861</v>
      </c>
      <c r="D5" s="230"/>
      <c r="E5" s="229" t="s">
        <v>862</v>
      </c>
      <c r="F5" s="227" t="s">
        <v>175</v>
      </c>
      <c r="G5" s="225" t="s">
        <v>863</v>
      </c>
      <c r="H5" s="227" t="s">
        <v>854</v>
      </c>
      <c r="I5" s="228" t="s">
        <v>860</v>
      </c>
    </row>
    <row r="6" spans="1:10" ht="51" hidden="1" x14ac:dyDescent="0.2">
      <c r="A6" s="229" t="s">
        <v>864</v>
      </c>
      <c r="B6" s="229" t="s">
        <v>865</v>
      </c>
      <c r="C6" s="229" t="s">
        <v>865</v>
      </c>
      <c r="D6" s="227"/>
      <c r="E6" s="229" t="s">
        <v>865</v>
      </c>
      <c r="F6" s="227" t="s">
        <v>175</v>
      </c>
      <c r="G6" s="225" t="s">
        <v>174</v>
      </c>
      <c r="H6" s="227" t="s">
        <v>854</v>
      </c>
      <c r="I6" s="228" t="s">
        <v>860</v>
      </c>
    </row>
    <row r="7" spans="1:10" hidden="1" x14ac:dyDescent="0.2">
      <c r="A7" s="224" t="s">
        <v>866</v>
      </c>
      <c r="B7" s="224" t="s">
        <v>867</v>
      </c>
      <c r="C7" s="224" t="s">
        <v>868</v>
      </c>
      <c r="D7" s="224" t="s">
        <v>869</v>
      </c>
      <c r="E7" s="224" t="s">
        <v>870</v>
      </c>
      <c r="F7" s="224" t="s">
        <v>192</v>
      </c>
      <c r="G7" s="225" t="s">
        <v>871</v>
      </c>
      <c r="H7" s="225" t="s">
        <v>849</v>
      </c>
      <c r="I7" s="222"/>
    </row>
    <row r="8" spans="1:10" hidden="1" x14ac:dyDescent="0.2">
      <c r="A8" s="224" t="s">
        <v>866</v>
      </c>
      <c r="B8" s="224" t="s">
        <v>867</v>
      </c>
      <c r="C8" s="224" t="s">
        <v>872</v>
      </c>
      <c r="D8" s="224" t="s">
        <v>873</v>
      </c>
      <c r="E8" s="224" t="s">
        <v>874</v>
      </c>
      <c r="F8" s="224" t="s">
        <v>192</v>
      </c>
      <c r="G8" s="225"/>
      <c r="H8" s="225" t="s">
        <v>849</v>
      </c>
      <c r="I8" s="222" t="s">
        <v>875</v>
      </c>
    </row>
    <row r="9" spans="1:10" hidden="1" x14ac:dyDescent="0.2">
      <c r="A9" s="224" t="s">
        <v>844</v>
      </c>
      <c r="B9" s="224" t="s">
        <v>876</v>
      </c>
      <c r="C9" s="224" t="s">
        <v>876</v>
      </c>
      <c r="D9" s="224" t="s">
        <v>877</v>
      </c>
      <c r="E9" s="224" t="s">
        <v>878</v>
      </c>
      <c r="F9" s="224" t="s">
        <v>192</v>
      </c>
      <c r="G9" s="225" t="s">
        <v>879</v>
      </c>
      <c r="H9" s="225" t="s">
        <v>849</v>
      </c>
      <c r="I9" s="222" t="s">
        <v>850</v>
      </c>
    </row>
    <row r="10" spans="1:10" hidden="1" x14ac:dyDescent="0.2">
      <c r="A10" s="333" t="s">
        <v>866</v>
      </c>
      <c r="B10" s="333" t="s">
        <v>880</v>
      </c>
      <c r="C10" s="333" t="s">
        <v>881</v>
      </c>
      <c r="D10" s="333" t="s">
        <v>882</v>
      </c>
      <c r="E10" s="333" t="s">
        <v>883</v>
      </c>
      <c r="F10" s="333" t="s">
        <v>192</v>
      </c>
      <c r="G10" s="334" t="s">
        <v>884</v>
      </c>
      <c r="H10" s="334" t="s">
        <v>849</v>
      </c>
      <c r="I10" s="335" t="s">
        <v>850</v>
      </c>
      <c r="J10" s="223" t="s">
        <v>885</v>
      </c>
    </row>
    <row r="11" spans="1:10" hidden="1" x14ac:dyDescent="0.2">
      <c r="A11" s="333" t="s">
        <v>866</v>
      </c>
      <c r="B11" s="333" t="s">
        <v>880</v>
      </c>
      <c r="C11" s="333" t="s">
        <v>886</v>
      </c>
      <c r="D11" s="333" t="s">
        <v>887</v>
      </c>
      <c r="E11" s="333" t="s">
        <v>888</v>
      </c>
      <c r="F11" s="333" t="s">
        <v>192</v>
      </c>
      <c r="G11" s="334" t="s">
        <v>889</v>
      </c>
      <c r="H11" s="334" t="s">
        <v>849</v>
      </c>
      <c r="I11" s="335" t="s">
        <v>850</v>
      </c>
      <c r="J11" s="223" t="s">
        <v>885</v>
      </c>
    </row>
    <row r="12" spans="1:10" hidden="1" x14ac:dyDescent="0.2">
      <c r="A12" s="224" t="s">
        <v>866</v>
      </c>
      <c r="B12" s="224" t="s">
        <v>880</v>
      </c>
      <c r="C12" s="224" t="s">
        <v>890</v>
      </c>
      <c r="D12" s="224"/>
      <c r="E12" s="224" t="s">
        <v>891</v>
      </c>
      <c r="F12" s="224" t="s">
        <v>192</v>
      </c>
      <c r="G12" s="225"/>
      <c r="H12" s="225" t="s">
        <v>849</v>
      </c>
      <c r="I12" s="222" t="s">
        <v>892</v>
      </c>
    </row>
    <row r="13" spans="1:10" hidden="1" x14ac:dyDescent="0.2">
      <c r="A13" s="224" t="s">
        <v>893</v>
      </c>
      <c r="B13" s="224" t="s">
        <v>894</v>
      </c>
      <c r="C13" s="224" t="s">
        <v>894</v>
      </c>
      <c r="D13" s="224" t="s">
        <v>895</v>
      </c>
      <c r="E13" s="224" t="s">
        <v>896</v>
      </c>
      <c r="F13" s="224" t="s">
        <v>192</v>
      </c>
      <c r="G13" s="225"/>
      <c r="H13" s="225" t="s">
        <v>849</v>
      </c>
      <c r="I13" s="222"/>
    </row>
    <row r="14" spans="1:10" hidden="1" x14ac:dyDescent="0.2">
      <c r="A14" s="224" t="s">
        <v>866</v>
      </c>
      <c r="B14" s="224" t="s">
        <v>897</v>
      </c>
      <c r="C14" s="224" t="s">
        <v>897</v>
      </c>
      <c r="D14" s="224" t="s">
        <v>898</v>
      </c>
      <c r="E14" s="224" t="s">
        <v>899</v>
      </c>
      <c r="F14" s="224" t="s">
        <v>192</v>
      </c>
      <c r="G14" s="225" t="s">
        <v>900</v>
      </c>
      <c r="H14" s="225" t="s">
        <v>849</v>
      </c>
      <c r="I14" s="222"/>
    </row>
    <row r="15" spans="1:10" ht="38.25" hidden="1" x14ac:dyDescent="0.2">
      <c r="A15" s="231" t="s">
        <v>901</v>
      </c>
      <c r="B15" s="231" t="s">
        <v>902</v>
      </c>
      <c r="C15" s="225"/>
      <c r="D15" s="225"/>
      <c r="E15" s="231" t="s">
        <v>902</v>
      </c>
      <c r="F15" s="227" t="s">
        <v>254</v>
      </c>
      <c r="G15" s="225"/>
      <c r="H15" s="227" t="s">
        <v>854</v>
      </c>
      <c r="I15" s="222" t="s">
        <v>903</v>
      </c>
    </row>
    <row r="16" spans="1:10" hidden="1" x14ac:dyDescent="0.2">
      <c r="A16" s="224" t="s">
        <v>866</v>
      </c>
      <c r="B16" s="224" t="s">
        <v>904</v>
      </c>
      <c r="C16" s="224" t="s">
        <v>905</v>
      </c>
      <c r="D16" s="224"/>
      <c r="E16" s="224" t="s">
        <v>906</v>
      </c>
      <c r="F16" s="224" t="s">
        <v>192</v>
      </c>
      <c r="G16" s="225" t="s">
        <v>907</v>
      </c>
      <c r="H16" s="225" t="s">
        <v>849</v>
      </c>
      <c r="I16" s="222" t="s">
        <v>908</v>
      </c>
    </row>
    <row r="17" spans="1:10" hidden="1" x14ac:dyDescent="0.2">
      <c r="A17" s="224" t="s">
        <v>866</v>
      </c>
      <c r="B17" s="224" t="s">
        <v>904</v>
      </c>
      <c r="C17" s="224" t="s">
        <v>909</v>
      </c>
      <c r="D17" s="224" t="s">
        <v>910</v>
      </c>
      <c r="E17" s="224" t="s">
        <v>911</v>
      </c>
      <c r="F17" s="224" t="s">
        <v>192</v>
      </c>
      <c r="G17" s="225" t="s">
        <v>216</v>
      </c>
      <c r="H17" s="225" t="s">
        <v>849</v>
      </c>
      <c r="I17" s="222"/>
    </row>
    <row r="18" spans="1:10" hidden="1" x14ac:dyDescent="0.2">
      <c r="A18" s="224" t="s">
        <v>866</v>
      </c>
      <c r="B18" s="224" t="s">
        <v>904</v>
      </c>
      <c r="C18" s="224" t="s">
        <v>912</v>
      </c>
      <c r="D18" s="224" t="s">
        <v>913</v>
      </c>
      <c r="E18" s="224" t="s">
        <v>914</v>
      </c>
      <c r="F18" s="224" t="s">
        <v>192</v>
      </c>
      <c r="G18" s="225" t="s">
        <v>915</v>
      </c>
      <c r="H18" s="225" t="s">
        <v>849</v>
      </c>
      <c r="I18" s="222" t="s">
        <v>916</v>
      </c>
    </row>
    <row r="19" spans="1:10" hidden="1" x14ac:dyDescent="0.2">
      <c r="A19" s="224" t="s">
        <v>917</v>
      </c>
      <c r="B19" s="224" t="s">
        <v>918</v>
      </c>
      <c r="C19" s="224" t="s">
        <v>918</v>
      </c>
      <c r="D19" s="224" t="s">
        <v>919</v>
      </c>
      <c r="E19" s="224" t="s">
        <v>920</v>
      </c>
      <c r="F19" s="224" t="s">
        <v>192</v>
      </c>
      <c r="G19" s="225" t="s">
        <v>921</v>
      </c>
      <c r="H19" s="225" t="s">
        <v>849</v>
      </c>
      <c r="I19" s="222"/>
    </row>
    <row r="20" spans="1:10" hidden="1" x14ac:dyDescent="0.2">
      <c r="A20" s="232" t="s">
        <v>922</v>
      </c>
      <c r="B20" s="233" t="s">
        <v>923</v>
      </c>
      <c r="C20" s="233" t="s">
        <v>923</v>
      </c>
      <c r="D20" s="225"/>
      <c r="E20" s="233" t="s">
        <v>924</v>
      </c>
      <c r="F20" s="227" t="s">
        <v>222</v>
      </c>
      <c r="G20" s="225" t="s">
        <v>925</v>
      </c>
      <c r="H20" s="227" t="s">
        <v>854</v>
      </c>
      <c r="I20" s="222"/>
    </row>
    <row r="21" spans="1:10" ht="15" hidden="1" x14ac:dyDescent="0.2">
      <c r="A21" s="224" t="s">
        <v>866</v>
      </c>
      <c r="B21" s="224" t="s">
        <v>926</v>
      </c>
      <c r="C21" s="224" t="s">
        <v>926</v>
      </c>
      <c r="D21" s="224" t="s">
        <v>927</v>
      </c>
      <c r="E21" s="224" t="s">
        <v>928</v>
      </c>
      <c r="F21" s="224" t="s">
        <v>192</v>
      </c>
      <c r="G21" s="225" t="s">
        <v>929</v>
      </c>
      <c r="H21" s="225" t="s">
        <v>849</v>
      </c>
      <c r="I21" s="222"/>
      <c r="J21" s="234"/>
    </row>
    <row r="22" spans="1:10" ht="51" hidden="1" x14ac:dyDescent="0.2">
      <c r="A22" s="235" t="s">
        <v>930</v>
      </c>
      <c r="B22" s="235" t="s">
        <v>931</v>
      </c>
      <c r="C22" s="225"/>
      <c r="D22" s="225"/>
      <c r="E22" s="235" t="s">
        <v>931</v>
      </c>
      <c r="F22" s="227" t="s">
        <v>853</v>
      </c>
      <c r="G22" s="225" t="s">
        <v>932</v>
      </c>
      <c r="H22" s="227" t="s">
        <v>854</v>
      </c>
      <c r="I22" s="228" t="s">
        <v>855</v>
      </c>
      <c r="J22" s="234"/>
    </row>
    <row r="23" spans="1:10" ht="15" hidden="1" x14ac:dyDescent="0.2">
      <c r="A23" s="224" t="s">
        <v>866</v>
      </c>
      <c r="B23" s="224" t="s">
        <v>933</v>
      </c>
      <c r="C23" s="224" t="s">
        <v>933</v>
      </c>
      <c r="D23" s="224" t="s">
        <v>934</v>
      </c>
      <c r="E23" s="224" t="s">
        <v>935</v>
      </c>
      <c r="F23" s="224" t="s">
        <v>192</v>
      </c>
      <c r="G23" s="225"/>
      <c r="H23" s="225" t="s">
        <v>849</v>
      </c>
      <c r="I23" s="222"/>
      <c r="J23" s="234"/>
    </row>
    <row r="24" spans="1:10" ht="15" hidden="1" x14ac:dyDescent="0.2">
      <c r="A24" s="224" t="s">
        <v>866</v>
      </c>
      <c r="B24" s="224" t="s">
        <v>933</v>
      </c>
      <c r="C24" s="224" t="s">
        <v>933</v>
      </c>
      <c r="D24" s="224" t="s">
        <v>936</v>
      </c>
      <c r="E24" s="224" t="s">
        <v>935</v>
      </c>
      <c r="F24" s="224" t="s">
        <v>192</v>
      </c>
      <c r="G24" s="225"/>
      <c r="H24" s="225" t="s">
        <v>849</v>
      </c>
      <c r="I24" s="222"/>
      <c r="J24" s="236"/>
    </row>
    <row r="25" spans="1:10" ht="15" hidden="1" x14ac:dyDescent="0.2">
      <c r="A25" s="224" t="s">
        <v>866</v>
      </c>
      <c r="B25" s="224" t="s">
        <v>937</v>
      </c>
      <c r="C25" s="224" t="s">
        <v>938</v>
      </c>
      <c r="D25" s="224" t="s">
        <v>939</v>
      </c>
      <c r="E25" s="224" t="s">
        <v>940</v>
      </c>
      <c r="F25" s="224" t="s">
        <v>192</v>
      </c>
      <c r="G25" s="225" t="s">
        <v>941</v>
      </c>
      <c r="H25" s="225" t="s">
        <v>849</v>
      </c>
      <c r="I25" s="222" t="s">
        <v>942</v>
      </c>
      <c r="J25" s="234"/>
    </row>
    <row r="26" spans="1:10" ht="15" hidden="1" x14ac:dyDescent="0.2">
      <c r="A26" s="224" t="s">
        <v>866</v>
      </c>
      <c r="B26" s="224" t="s">
        <v>937</v>
      </c>
      <c r="C26" s="224" t="s">
        <v>938</v>
      </c>
      <c r="D26" s="224" t="s">
        <v>943</v>
      </c>
      <c r="E26" s="224" t="s">
        <v>940</v>
      </c>
      <c r="F26" s="224" t="s">
        <v>192</v>
      </c>
      <c r="G26" s="225" t="s">
        <v>941</v>
      </c>
      <c r="H26" s="225" t="s">
        <v>849</v>
      </c>
      <c r="I26" s="222" t="s">
        <v>942</v>
      </c>
      <c r="J26" s="234"/>
    </row>
    <row r="27" spans="1:10" hidden="1" x14ac:dyDescent="0.2">
      <c r="A27" s="224" t="s">
        <v>866</v>
      </c>
      <c r="B27" s="224" t="s">
        <v>937</v>
      </c>
      <c r="C27" s="224" t="s">
        <v>938</v>
      </c>
      <c r="D27" s="224" t="s">
        <v>944</v>
      </c>
      <c r="E27" s="224" t="s">
        <v>940</v>
      </c>
      <c r="F27" s="224" t="s">
        <v>192</v>
      </c>
      <c r="G27" s="225" t="s">
        <v>941</v>
      </c>
      <c r="H27" s="225" t="s">
        <v>849</v>
      </c>
      <c r="I27" s="222" t="s">
        <v>942</v>
      </c>
      <c r="J27" s="237"/>
    </row>
    <row r="28" spans="1:10" hidden="1" x14ac:dyDescent="0.2">
      <c r="A28" s="224" t="s">
        <v>866</v>
      </c>
      <c r="B28" s="224" t="s">
        <v>937</v>
      </c>
      <c r="C28" s="224" t="s">
        <v>938</v>
      </c>
      <c r="D28" s="230" t="s">
        <v>945</v>
      </c>
      <c r="E28" s="224" t="s">
        <v>940</v>
      </c>
      <c r="F28" s="224" t="s">
        <v>192</v>
      </c>
      <c r="G28" s="225" t="s">
        <v>941</v>
      </c>
      <c r="H28" s="225" t="s">
        <v>849</v>
      </c>
      <c r="I28" s="222" t="s">
        <v>942</v>
      </c>
      <c r="J28" s="237"/>
    </row>
    <row r="29" spans="1:10" hidden="1" x14ac:dyDescent="0.2">
      <c r="A29" s="224" t="s">
        <v>866</v>
      </c>
      <c r="B29" s="224" t="s">
        <v>937</v>
      </c>
      <c r="C29" s="224" t="s">
        <v>938</v>
      </c>
      <c r="D29" s="230" t="s">
        <v>946</v>
      </c>
      <c r="E29" s="224" t="s">
        <v>940</v>
      </c>
      <c r="F29" s="224" t="s">
        <v>192</v>
      </c>
      <c r="G29" s="225" t="s">
        <v>941</v>
      </c>
      <c r="H29" s="225" t="s">
        <v>849</v>
      </c>
      <c r="I29" s="222" t="s">
        <v>942</v>
      </c>
    </row>
    <row r="30" spans="1:10" hidden="1" x14ac:dyDescent="0.2">
      <c r="A30" s="224" t="s">
        <v>866</v>
      </c>
      <c r="B30" s="224" t="s">
        <v>937</v>
      </c>
      <c r="C30" s="224" t="s">
        <v>938</v>
      </c>
      <c r="D30" s="224" t="s">
        <v>947</v>
      </c>
      <c r="E30" s="224" t="s">
        <v>940</v>
      </c>
      <c r="F30" s="224" t="s">
        <v>192</v>
      </c>
      <c r="G30" s="225" t="s">
        <v>941</v>
      </c>
      <c r="H30" s="225" t="s">
        <v>849</v>
      </c>
      <c r="I30" s="222" t="s">
        <v>942</v>
      </c>
    </row>
    <row r="31" spans="1:10" hidden="1" x14ac:dyDescent="0.2">
      <c r="A31" s="224" t="s">
        <v>866</v>
      </c>
      <c r="B31" s="224" t="s">
        <v>937</v>
      </c>
      <c r="C31" s="224" t="s">
        <v>937</v>
      </c>
      <c r="D31" s="224" t="s">
        <v>937</v>
      </c>
      <c r="E31" s="224" t="s">
        <v>948</v>
      </c>
      <c r="F31" s="224" t="s">
        <v>192</v>
      </c>
      <c r="G31" s="225" t="s">
        <v>949</v>
      </c>
      <c r="H31" s="225" t="s">
        <v>849</v>
      </c>
      <c r="I31" s="222" t="s">
        <v>942</v>
      </c>
    </row>
    <row r="32" spans="1:10" hidden="1" x14ac:dyDescent="0.2">
      <c r="A32" s="224" t="s">
        <v>866</v>
      </c>
      <c r="B32" s="224" t="s">
        <v>937</v>
      </c>
      <c r="C32" s="224" t="s">
        <v>881</v>
      </c>
      <c r="D32" s="224" t="s">
        <v>950</v>
      </c>
      <c r="E32" s="224" t="s">
        <v>951</v>
      </c>
      <c r="F32" s="224" t="s">
        <v>192</v>
      </c>
      <c r="G32" s="225" t="s">
        <v>952</v>
      </c>
      <c r="H32" s="225" t="s">
        <v>849</v>
      </c>
      <c r="I32" s="222" t="s">
        <v>942</v>
      </c>
    </row>
    <row r="33" spans="1:10" hidden="1" x14ac:dyDescent="0.2">
      <c r="A33" s="224" t="s">
        <v>866</v>
      </c>
      <c r="B33" s="224" t="s">
        <v>937</v>
      </c>
      <c r="C33" s="224" t="s">
        <v>881</v>
      </c>
      <c r="D33" s="224" t="s">
        <v>953</v>
      </c>
      <c r="E33" s="224" t="s">
        <v>951</v>
      </c>
      <c r="F33" s="224" t="s">
        <v>192</v>
      </c>
      <c r="G33" s="225" t="s">
        <v>952</v>
      </c>
      <c r="H33" s="225" t="s">
        <v>849</v>
      </c>
      <c r="I33" s="222" t="s">
        <v>942</v>
      </c>
    </row>
    <row r="34" spans="1:10" hidden="1" x14ac:dyDescent="0.2">
      <c r="A34" s="224" t="s">
        <v>866</v>
      </c>
      <c r="B34" s="224" t="s">
        <v>937</v>
      </c>
      <c r="C34" s="224" t="s">
        <v>881</v>
      </c>
      <c r="D34" s="224" t="s">
        <v>954</v>
      </c>
      <c r="E34" s="224" t="s">
        <v>951</v>
      </c>
      <c r="F34" s="224" t="s">
        <v>192</v>
      </c>
      <c r="G34" s="225" t="s">
        <v>952</v>
      </c>
      <c r="H34" s="225" t="s">
        <v>849</v>
      </c>
      <c r="I34" s="222" t="s">
        <v>942</v>
      </c>
    </row>
    <row r="35" spans="1:10" hidden="1" x14ac:dyDescent="0.2">
      <c r="A35" s="224" t="s">
        <v>866</v>
      </c>
      <c r="B35" s="224" t="s">
        <v>937</v>
      </c>
      <c r="C35" s="224" t="s">
        <v>881</v>
      </c>
      <c r="D35" s="224" t="s">
        <v>955</v>
      </c>
      <c r="E35" s="224" t="s">
        <v>951</v>
      </c>
      <c r="F35" s="224" t="s">
        <v>192</v>
      </c>
      <c r="G35" s="225" t="s">
        <v>952</v>
      </c>
      <c r="H35" s="225" t="s">
        <v>849</v>
      </c>
      <c r="I35" s="222" t="s">
        <v>942</v>
      </c>
    </row>
    <row r="36" spans="1:10" hidden="1" x14ac:dyDescent="0.2">
      <c r="A36" s="224" t="s">
        <v>866</v>
      </c>
      <c r="B36" s="224" t="s">
        <v>937</v>
      </c>
      <c r="C36" s="224" t="s">
        <v>881</v>
      </c>
      <c r="D36" s="224" t="s">
        <v>956</v>
      </c>
      <c r="E36" s="224" t="s">
        <v>951</v>
      </c>
      <c r="F36" s="224" t="s">
        <v>192</v>
      </c>
      <c r="G36" s="225" t="s">
        <v>952</v>
      </c>
      <c r="H36" s="225" t="s">
        <v>849</v>
      </c>
      <c r="I36" s="222" t="s">
        <v>942</v>
      </c>
    </row>
    <row r="37" spans="1:10" hidden="1" x14ac:dyDescent="0.2">
      <c r="A37" s="224" t="s">
        <v>866</v>
      </c>
      <c r="B37" s="224" t="s">
        <v>937</v>
      </c>
      <c r="C37" s="224" t="s">
        <v>881</v>
      </c>
      <c r="D37" s="224" t="s">
        <v>957</v>
      </c>
      <c r="E37" s="224" t="s">
        <v>951</v>
      </c>
      <c r="F37" s="224" t="s">
        <v>192</v>
      </c>
      <c r="G37" s="225" t="s">
        <v>952</v>
      </c>
      <c r="H37" s="225" t="s">
        <v>849</v>
      </c>
      <c r="I37" s="222" t="s">
        <v>875</v>
      </c>
    </row>
    <row r="38" spans="1:10" hidden="1" x14ac:dyDescent="0.2">
      <c r="A38" s="224" t="s">
        <v>866</v>
      </c>
      <c r="B38" s="224" t="s">
        <v>937</v>
      </c>
      <c r="C38" s="224" t="s">
        <v>881</v>
      </c>
      <c r="D38" s="230" t="s">
        <v>958</v>
      </c>
      <c r="E38" s="224" t="s">
        <v>951</v>
      </c>
      <c r="F38" s="224" t="s">
        <v>192</v>
      </c>
      <c r="G38" s="225" t="s">
        <v>952</v>
      </c>
      <c r="H38" s="225" t="s">
        <v>849</v>
      </c>
      <c r="I38" s="222" t="s">
        <v>942</v>
      </c>
    </row>
    <row r="39" spans="1:10" hidden="1" x14ac:dyDescent="0.2">
      <c r="A39" s="224" t="s">
        <v>866</v>
      </c>
      <c r="B39" s="224" t="s">
        <v>937</v>
      </c>
      <c r="C39" s="224" t="s">
        <v>881</v>
      </c>
      <c r="D39" s="230" t="s">
        <v>959</v>
      </c>
      <c r="E39" s="224" t="s">
        <v>951</v>
      </c>
      <c r="F39" s="224" t="s">
        <v>192</v>
      </c>
      <c r="G39" s="225" t="s">
        <v>952</v>
      </c>
      <c r="H39" s="225" t="s">
        <v>849</v>
      </c>
      <c r="I39" s="222" t="s">
        <v>942</v>
      </c>
    </row>
    <row r="40" spans="1:10" ht="51" hidden="1" x14ac:dyDescent="0.2">
      <c r="A40" s="224" t="s">
        <v>866</v>
      </c>
      <c r="B40" s="224" t="s">
        <v>937</v>
      </c>
      <c r="C40" s="224" t="s">
        <v>881</v>
      </c>
      <c r="D40" s="224" t="s">
        <v>960</v>
      </c>
      <c r="E40" s="224" t="s">
        <v>951</v>
      </c>
      <c r="F40" s="224" t="s">
        <v>192</v>
      </c>
      <c r="G40" s="225" t="s">
        <v>952</v>
      </c>
      <c r="H40" s="225" t="s">
        <v>849</v>
      </c>
      <c r="I40" s="222" t="s">
        <v>961</v>
      </c>
    </row>
    <row r="41" spans="1:10" ht="51" hidden="1" x14ac:dyDescent="0.2">
      <c r="A41" s="238" t="s">
        <v>962</v>
      </c>
      <c r="B41" s="238" t="s">
        <v>963</v>
      </c>
      <c r="C41" s="238" t="s">
        <v>963</v>
      </c>
      <c r="D41" s="225"/>
      <c r="E41" s="238" t="s">
        <v>963</v>
      </c>
      <c r="F41" s="227" t="s">
        <v>175</v>
      </c>
      <c r="G41" s="225"/>
      <c r="H41" s="227" t="s">
        <v>854</v>
      </c>
      <c r="I41" s="228" t="s">
        <v>860</v>
      </c>
    </row>
    <row r="42" spans="1:10" hidden="1" x14ac:dyDescent="0.2">
      <c r="A42" s="224" t="s">
        <v>866</v>
      </c>
      <c r="B42" s="224" t="s">
        <v>964</v>
      </c>
      <c r="C42" s="224" t="s">
        <v>964</v>
      </c>
      <c r="D42" s="224" t="s">
        <v>965</v>
      </c>
      <c r="E42" s="224" t="s">
        <v>966</v>
      </c>
      <c r="F42" s="224" t="s">
        <v>192</v>
      </c>
      <c r="G42" s="225" t="s">
        <v>967</v>
      </c>
      <c r="H42" s="225" t="s">
        <v>849</v>
      </c>
      <c r="I42" s="222"/>
    </row>
    <row r="43" spans="1:10" hidden="1" x14ac:dyDescent="0.2">
      <c r="A43" s="224" t="s">
        <v>866</v>
      </c>
      <c r="B43" s="224" t="s">
        <v>964</v>
      </c>
      <c r="C43" s="224" t="s">
        <v>964</v>
      </c>
      <c r="D43" s="224" t="s">
        <v>968</v>
      </c>
      <c r="E43" s="224" t="s">
        <v>966</v>
      </c>
      <c r="F43" s="224" t="s">
        <v>192</v>
      </c>
      <c r="G43" s="225" t="s">
        <v>967</v>
      </c>
      <c r="H43" s="225" t="s">
        <v>849</v>
      </c>
      <c r="I43" s="222"/>
    </row>
    <row r="44" spans="1:10" ht="38.25" hidden="1" x14ac:dyDescent="0.2">
      <c r="A44" s="224" t="s">
        <v>866</v>
      </c>
      <c r="B44" s="224" t="s">
        <v>969</v>
      </c>
      <c r="C44" s="224" t="s">
        <v>969</v>
      </c>
      <c r="D44" s="224" t="s">
        <v>970</v>
      </c>
      <c r="E44" s="224" t="s">
        <v>971</v>
      </c>
      <c r="F44" s="224" t="s">
        <v>192</v>
      </c>
      <c r="G44" s="225" t="s">
        <v>972</v>
      </c>
      <c r="H44" s="225" t="s">
        <v>849</v>
      </c>
      <c r="I44" s="222" t="s">
        <v>973</v>
      </c>
      <c r="J44" s="239"/>
    </row>
    <row r="45" spans="1:10" ht="38.25" hidden="1" x14ac:dyDescent="0.2">
      <c r="A45" s="224" t="s">
        <v>866</v>
      </c>
      <c r="B45" s="224" t="s">
        <v>969</v>
      </c>
      <c r="C45" s="224" t="s">
        <v>969</v>
      </c>
      <c r="D45" s="224" t="s">
        <v>974</v>
      </c>
      <c r="E45" s="224" t="s">
        <v>971</v>
      </c>
      <c r="F45" s="224" t="s">
        <v>192</v>
      </c>
      <c r="G45" s="225" t="s">
        <v>972</v>
      </c>
      <c r="H45" s="225" t="s">
        <v>849</v>
      </c>
      <c r="I45" s="222" t="s">
        <v>973</v>
      </c>
      <c r="J45" s="239"/>
    </row>
    <row r="46" spans="1:10" ht="51" hidden="1" x14ac:dyDescent="0.2">
      <c r="A46" s="229" t="s">
        <v>856</v>
      </c>
      <c r="B46" s="229" t="s">
        <v>975</v>
      </c>
      <c r="C46" s="229" t="s">
        <v>975</v>
      </c>
      <c r="D46" s="230"/>
      <c r="E46" s="229" t="s">
        <v>975</v>
      </c>
      <c r="F46" s="227" t="s">
        <v>175</v>
      </c>
      <c r="G46" s="225" t="s">
        <v>976</v>
      </c>
      <c r="H46" s="227" t="s">
        <v>854</v>
      </c>
      <c r="I46" s="228" t="s">
        <v>860</v>
      </c>
      <c r="J46" s="239"/>
    </row>
    <row r="47" spans="1:10" ht="38.25" hidden="1" x14ac:dyDescent="0.2">
      <c r="A47" s="231" t="s">
        <v>901</v>
      </c>
      <c r="B47" s="231" t="s">
        <v>977</v>
      </c>
      <c r="C47" s="225"/>
      <c r="D47" s="225"/>
      <c r="E47" s="231" t="s">
        <v>977</v>
      </c>
      <c r="F47" s="227" t="s">
        <v>254</v>
      </c>
      <c r="G47" s="225"/>
      <c r="H47" s="227" t="s">
        <v>854</v>
      </c>
      <c r="I47" s="222" t="s">
        <v>903</v>
      </c>
      <c r="J47" s="239"/>
    </row>
    <row r="48" spans="1:10" ht="38.25" hidden="1" x14ac:dyDescent="0.2">
      <c r="A48" s="231" t="s">
        <v>901</v>
      </c>
      <c r="B48" s="231" t="s">
        <v>978</v>
      </c>
      <c r="C48" s="225"/>
      <c r="D48" s="225"/>
      <c r="E48" s="231" t="s">
        <v>978</v>
      </c>
      <c r="F48" s="227" t="s">
        <v>254</v>
      </c>
      <c r="G48" s="225"/>
      <c r="H48" s="227" t="s">
        <v>854</v>
      </c>
      <c r="I48" s="222" t="s">
        <v>903</v>
      </c>
      <c r="J48" s="239"/>
    </row>
    <row r="49" spans="1:10" ht="51" hidden="1" x14ac:dyDescent="0.2">
      <c r="A49" s="233" t="s">
        <v>979</v>
      </c>
      <c r="B49" s="233" t="s">
        <v>980</v>
      </c>
      <c r="C49" s="225"/>
      <c r="D49" s="225"/>
      <c r="E49" s="233" t="s">
        <v>980</v>
      </c>
      <c r="F49" s="227" t="s">
        <v>853</v>
      </c>
      <c r="G49" s="225"/>
      <c r="H49" s="227" t="s">
        <v>854</v>
      </c>
      <c r="I49" s="228" t="s">
        <v>855</v>
      </c>
      <c r="J49" s="239"/>
    </row>
    <row r="50" spans="1:10" ht="14.25" hidden="1" customHeight="1" x14ac:dyDescent="0.2">
      <c r="A50" s="238" t="s">
        <v>981</v>
      </c>
      <c r="B50" s="238" t="s">
        <v>982</v>
      </c>
      <c r="C50" s="238" t="s">
        <v>982</v>
      </c>
      <c r="D50" s="225"/>
      <c r="E50" s="238" t="s">
        <v>982</v>
      </c>
      <c r="F50" s="227" t="s">
        <v>175</v>
      </c>
      <c r="G50" s="225" t="s">
        <v>983</v>
      </c>
      <c r="H50" s="227" t="s">
        <v>854</v>
      </c>
      <c r="I50" s="228" t="s">
        <v>860</v>
      </c>
      <c r="J50" s="240"/>
    </row>
    <row r="51" spans="1:10" hidden="1" x14ac:dyDescent="0.2">
      <c r="A51" s="224" t="s">
        <v>866</v>
      </c>
      <c r="B51" s="224" t="s">
        <v>984</v>
      </c>
      <c r="C51" s="224" t="s">
        <v>985</v>
      </c>
      <c r="D51" s="224" t="s">
        <v>986</v>
      </c>
      <c r="E51" s="224" t="s">
        <v>987</v>
      </c>
      <c r="F51" s="224" t="s">
        <v>192</v>
      </c>
      <c r="G51" s="225" t="s">
        <v>988</v>
      </c>
      <c r="H51" s="225" t="s">
        <v>849</v>
      </c>
      <c r="I51" s="222"/>
      <c r="J51" s="239"/>
    </row>
    <row r="52" spans="1:10" ht="51" hidden="1" x14ac:dyDescent="0.2">
      <c r="A52" s="229" t="s">
        <v>856</v>
      </c>
      <c r="B52" s="229" t="s">
        <v>989</v>
      </c>
      <c r="C52" s="229" t="s">
        <v>989</v>
      </c>
      <c r="D52" s="227"/>
      <c r="E52" s="229" t="s">
        <v>989</v>
      </c>
      <c r="F52" s="227" t="s">
        <v>175</v>
      </c>
      <c r="G52" s="225" t="s">
        <v>990</v>
      </c>
      <c r="H52" s="227" t="s">
        <v>854</v>
      </c>
      <c r="I52" s="228" t="s">
        <v>860</v>
      </c>
      <c r="J52" s="239"/>
    </row>
    <row r="53" spans="1:10" ht="38.25" hidden="1" x14ac:dyDescent="0.2">
      <c r="A53" s="241" t="s">
        <v>856</v>
      </c>
      <c r="B53" s="242" t="s">
        <v>991</v>
      </c>
      <c r="C53" s="242" t="s">
        <v>991</v>
      </c>
      <c r="D53" s="225"/>
      <c r="E53" s="242" t="s">
        <v>992</v>
      </c>
      <c r="F53" s="227" t="s">
        <v>254</v>
      </c>
      <c r="G53" s="225" t="s">
        <v>993</v>
      </c>
      <c r="H53" s="227" t="s">
        <v>854</v>
      </c>
      <c r="I53" s="222" t="s">
        <v>903</v>
      </c>
      <c r="J53" s="239"/>
    </row>
    <row r="54" spans="1:10" ht="38.25" hidden="1" x14ac:dyDescent="0.2">
      <c r="A54" s="231" t="s">
        <v>901</v>
      </c>
      <c r="B54" s="231" t="s">
        <v>994</v>
      </c>
      <c r="C54" s="225"/>
      <c r="D54" s="225"/>
      <c r="E54" s="231" t="s">
        <v>994</v>
      </c>
      <c r="F54" s="227" t="s">
        <v>254</v>
      </c>
      <c r="G54" s="225"/>
      <c r="H54" s="227" t="s">
        <v>854</v>
      </c>
      <c r="I54" s="222" t="s">
        <v>903</v>
      </c>
      <c r="J54" s="239"/>
    </row>
    <row r="55" spans="1:10" hidden="1" x14ac:dyDescent="0.2">
      <c r="A55" s="224" t="s">
        <v>866</v>
      </c>
      <c r="B55" s="224" t="s">
        <v>995</v>
      </c>
      <c r="C55" s="224" t="s">
        <v>996</v>
      </c>
      <c r="D55" s="224"/>
      <c r="E55" s="224" t="s">
        <v>997</v>
      </c>
      <c r="F55" s="224" t="s">
        <v>192</v>
      </c>
      <c r="G55" s="225"/>
      <c r="H55" s="225" t="s">
        <v>849</v>
      </c>
      <c r="I55" s="222"/>
      <c r="J55" s="239"/>
    </row>
    <row r="56" spans="1:10" hidden="1" x14ac:dyDescent="0.2">
      <c r="A56" s="224" t="s">
        <v>866</v>
      </c>
      <c r="B56" s="224" t="s">
        <v>998</v>
      </c>
      <c r="C56" s="224" t="s">
        <v>982</v>
      </c>
      <c r="D56" s="224" t="s">
        <v>999</v>
      </c>
      <c r="E56" s="224" t="s">
        <v>1000</v>
      </c>
      <c r="F56" s="224" t="s">
        <v>192</v>
      </c>
      <c r="G56" s="225" t="s">
        <v>983</v>
      </c>
      <c r="H56" s="225" t="s">
        <v>849</v>
      </c>
      <c r="I56" s="222"/>
      <c r="J56" s="239"/>
    </row>
    <row r="57" spans="1:10" hidden="1" x14ac:dyDescent="0.2">
      <c r="A57" s="224" t="s">
        <v>866</v>
      </c>
      <c r="B57" s="224" t="s">
        <v>998</v>
      </c>
      <c r="C57" s="224" t="s">
        <v>1001</v>
      </c>
      <c r="D57" s="224" t="s">
        <v>1002</v>
      </c>
      <c r="E57" s="224" t="s">
        <v>1003</v>
      </c>
      <c r="F57" s="224" t="s">
        <v>192</v>
      </c>
      <c r="G57" s="225" t="s">
        <v>1004</v>
      </c>
      <c r="H57" s="225" t="s">
        <v>849</v>
      </c>
      <c r="I57" s="222"/>
      <c r="J57" s="239"/>
    </row>
    <row r="58" spans="1:10" hidden="1" x14ac:dyDescent="0.2">
      <c r="A58" s="224" t="s">
        <v>866</v>
      </c>
      <c r="B58" s="224" t="s">
        <v>998</v>
      </c>
      <c r="C58" s="224" t="s">
        <v>1005</v>
      </c>
      <c r="D58" s="224" t="s">
        <v>1006</v>
      </c>
      <c r="E58" s="224" t="s">
        <v>1007</v>
      </c>
      <c r="F58" s="224" t="s">
        <v>192</v>
      </c>
      <c r="G58" s="225"/>
      <c r="H58" s="225" t="s">
        <v>849</v>
      </c>
      <c r="I58" s="222"/>
      <c r="J58" s="239"/>
    </row>
    <row r="59" spans="1:10" ht="51" hidden="1" x14ac:dyDescent="0.2">
      <c r="A59" s="230" t="s">
        <v>856</v>
      </c>
      <c r="B59" s="230" t="s">
        <v>1008</v>
      </c>
      <c r="C59" s="230" t="s">
        <v>1008</v>
      </c>
      <c r="D59" s="230"/>
      <c r="E59" s="230" t="s">
        <v>1008</v>
      </c>
      <c r="F59" s="227" t="s">
        <v>175</v>
      </c>
      <c r="G59" s="225" t="s">
        <v>1009</v>
      </c>
      <c r="H59" s="227" t="s">
        <v>854</v>
      </c>
      <c r="I59" s="228" t="s">
        <v>860</v>
      </c>
      <c r="J59" s="239"/>
    </row>
    <row r="60" spans="1:10" ht="51" hidden="1" x14ac:dyDescent="0.2">
      <c r="A60" s="230" t="s">
        <v>856</v>
      </c>
      <c r="B60" s="230" t="s">
        <v>1010</v>
      </c>
      <c r="C60" s="230" t="s">
        <v>1010</v>
      </c>
      <c r="D60" s="227"/>
      <c r="E60" s="230" t="s">
        <v>1010</v>
      </c>
      <c r="F60" s="227" t="s">
        <v>175</v>
      </c>
      <c r="G60" s="225" t="s">
        <v>1011</v>
      </c>
      <c r="H60" s="227" t="s">
        <v>854</v>
      </c>
      <c r="I60" s="228" t="s">
        <v>860</v>
      </c>
    </row>
    <row r="61" spans="1:10" hidden="1" x14ac:dyDescent="0.2">
      <c r="A61" s="224" t="s">
        <v>866</v>
      </c>
      <c r="B61" s="224" t="s">
        <v>1012</v>
      </c>
      <c r="C61" s="224" t="s">
        <v>1013</v>
      </c>
      <c r="D61" s="224" t="s">
        <v>1014</v>
      </c>
      <c r="E61" s="224" t="s">
        <v>1015</v>
      </c>
      <c r="F61" s="224" t="s">
        <v>192</v>
      </c>
      <c r="G61" s="225" t="s">
        <v>226</v>
      </c>
      <c r="H61" s="225" t="s">
        <v>849</v>
      </c>
      <c r="I61" s="222"/>
    </row>
    <row r="62" spans="1:10" hidden="1" x14ac:dyDescent="0.2">
      <c r="A62" s="224" t="s">
        <v>866</v>
      </c>
      <c r="B62" s="224" t="s">
        <v>1012</v>
      </c>
      <c r="C62" s="224" t="s">
        <v>1016</v>
      </c>
      <c r="D62" s="224" t="s">
        <v>1017</v>
      </c>
      <c r="E62" s="224" t="s">
        <v>1018</v>
      </c>
      <c r="F62" s="224" t="s">
        <v>192</v>
      </c>
      <c r="G62" s="225" t="s">
        <v>1019</v>
      </c>
      <c r="H62" s="225" t="s">
        <v>849</v>
      </c>
      <c r="I62" s="222" t="s">
        <v>1020</v>
      </c>
    </row>
    <row r="63" spans="1:10" hidden="1" x14ac:dyDescent="0.2">
      <c r="A63" s="224" t="s">
        <v>866</v>
      </c>
      <c r="B63" s="224" t="s">
        <v>1012</v>
      </c>
      <c r="C63" s="224" t="s">
        <v>1016</v>
      </c>
      <c r="D63" s="224" t="s">
        <v>1021</v>
      </c>
      <c r="E63" s="224" t="s">
        <v>1018</v>
      </c>
      <c r="F63" s="224" t="s">
        <v>192</v>
      </c>
      <c r="G63" s="225" t="s">
        <v>1019</v>
      </c>
      <c r="H63" s="225" t="s">
        <v>849</v>
      </c>
      <c r="I63" s="222" t="s">
        <v>1020</v>
      </c>
    </row>
    <row r="64" spans="1:10" ht="51" hidden="1" x14ac:dyDescent="0.2">
      <c r="A64" s="226" t="s">
        <v>1022</v>
      </c>
      <c r="B64" s="243" t="s">
        <v>1023</v>
      </c>
      <c r="C64" s="225"/>
      <c r="D64" s="225"/>
      <c r="E64" s="243" t="s">
        <v>1023</v>
      </c>
      <c r="F64" s="227" t="s">
        <v>853</v>
      </c>
      <c r="G64" s="225"/>
      <c r="H64" s="227" t="s">
        <v>854</v>
      </c>
      <c r="I64" s="228" t="s">
        <v>855</v>
      </c>
    </row>
    <row r="65" spans="1:10" ht="51" hidden="1" x14ac:dyDescent="0.2">
      <c r="A65" s="233" t="s">
        <v>1022</v>
      </c>
      <c r="B65" s="233" t="s">
        <v>1023</v>
      </c>
      <c r="C65" s="225"/>
      <c r="D65" s="225"/>
      <c r="E65" s="233" t="s">
        <v>1023</v>
      </c>
      <c r="F65" s="227" t="s">
        <v>853</v>
      </c>
      <c r="G65" s="225"/>
      <c r="H65" s="227" t="s">
        <v>854</v>
      </c>
      <c r="I65" s="228" t="s">
        <v>855</v>
      </c>
    </row>
    <row r="66" spans="1:10" hidden="1" x14ac:dyDescent="0.2">
      <c r="A66" s="224" t="s">
        <v>844</v>
      </c>
      <c r="B66" s="224" t="s">
        <v>1024</v>
      </c>
      <c r="C66" s="224" t="s">
        <v>1024</v>
      </c>
      <c r="D66" s="225"/>
      <c r="E66" s="224" t="s">
        <v>257</v>
      </c>
      <c r="F66" s="224" t="s">
        <v>192</v>
      </c>
      <c r="G66" s="225" t="s">
        <v>258</v>
      </c>
      <c r="H66" s="225" t="s">
        <v>849</v>
      </c>
      <c r="I66" s="244" t="s">
        <v>1025</v>
      </c>
    </row>
    <row r="67" spans="1:10" hidden="1" x14ac:dyDescent="0.2">
      <c r="A67" s="224" t="s">
        <v>893</v>
      </c>
      <c r="B67" s="224" t="s">
        <v>1026</v>
      </c>
      <c r="C67" s="224" t="s">
        <v>1026</v>
      </c>
      <c r="D67" s="224" t="s">
        <v>1027</v>
      </c>
      <c r="E67" s="224" t="s">
        <v>1028</v>
      </c>
      <c r="F67" s="224" t="s">
        <v>192</v>
      </c>
      <c r="G67" s="225"/>
      <c r="H67" s="225" t="s">
        <v>849</v>
      </c>
      <c r="I67" s="222" t="s">
        <v>1029</v>
      </c>
    </row>
    <row r="68" spans="1:10" hidden="1" x14ac:dyDescent="0.2">
      <c r="A68" s="224" t="s">
        <v>893</v>
      </c>
      <c r="B68" s="224" t="s">
        <v>1026</v>
      </c>
      <c r="C68" s="224" t="s">
        <v>1026</v>
      </c>
      <c r="D68" s="224" t="s">
        <v>1030</v>
      </c>
      <c r="E68" s="224" t="s">
        <v>1031</v>
      </c>
      <c r="F68" s="224" t="s">
        <v>192</v>
      </c>
      <c r="G68" s="225"/>
      <c r="H68" s="225" t="s">
        <v>849</v>
      </c>
      <c r="I68" s="222"/>
    </row>
    <row r="69" spans="1:10" ht="38.25" hidden="1" x14ac:dyDescent="0.2">
      <c r="A69" s="231" t="s">
        <v>901</v>
      </c>
      <c r="B69" s="231" t="s">
        <v>1032</v>
      </c>
      <c r="C69" s="225"/>
      <c r="D69" s="225"/>
      <c r="E69" s="231" t="s">
        <v>1032</v>
      </c>
      <c r="F69" s="227" t="s">
        <v>254</v>
      </c>
      <c r="G69" s="225"/>
      <c r="H69" s="227" t="s">
        <v>854</v>
      </c>
      <c r="I69" s="222" t="s">
        <v>903</v>
      </c>
    </row>
    <row r="70" spans="1:10" ht="38.25" hidden="1" x14ac:dyDescent="0.2">
      <c r="A70" s="231" t="s">
        <v>901</v>
      </c>
      <c r="B70" s="231" t="s">
        <v>1032</v>
      </c>
      <c r="C70" s="225"/>
      <c r="D70" s="225"/>
      <c r="E70" s="231" t="s">
        <v>1032</v>
      </c>
      <c r="F70" s="227" t="s">
        <v>254</v>
      </c>
      <c r="G70" s="225"/>
      <c r="H70" s="227" t="s">
        <v>854</v>
      </c>
      <c r="I70" s="222" t="s">
        <v>903</v>
      </c>
    </row>
    <row r="71" spans="1:10" hidden="1" x14ac:dyDescent="0.2">
      <c r="A71" s="224" t="s">
        <v>866</v>
      </c>
      <c r="B71" s="224" t="s">
        <v>1033</v>
      </c>
      <c r="C71" s="224" t="s">
        <v>1033</v>
      </c>
      <c r="D71" s="224" t="s">
        <v>1034</v>
      </c>
      <c r="E71" s="224" t="s">
        <v>1035</v>
      </c>
      <c r="F71" s="224" t="s">
        <v>192</v>
      </c>
      <c r="G71" s="225" t="s">
        <v>1036</v>
      </c>
      <c r="H71" s="225" t="s">
        <v>849</v>
      </c>
      <c r="I71" s="222" t="s">
        <v>1037</v>
      </c>
    </row>
    <row r="72" spans="1:10" hidden="1" x14ac:dyDescent="0.2">
      <c r="A72" s="224" t="s">
        <v>866</v>
      </c>
      <c r="B72" s="224" t="s">
        <v>1038</v>
      </c>
      <c r="C72" s="224" t="s">
        <v>1039</v>
      </c>
      <c r="D72" s="224" t="s">
        <v>1040</v>
      </c>
      <c r="E72" s="224" t="s">
        <v>192</v>
      </c>
      <c r="F72" s="224" t="s">
        <v>192</v>
      </c>
      <c r="G72" s="225" t="s">
        <v>266</v>
      </c>
      <c r="H72" s="225" t="s">
        <v>849</v>
      </c>
      <c r="I72" s="222"/>
    </row>
    <row r="73" spans="1:10" hidden="1" x14ac:dyDescent="0.2">
      <c r="A73" s="224" t="s">
        <v>866</v>
      </c>
      <c r="B73" s="224" t="s">
        <v>1038</v>
      </c>
      <c r="C73" s="224" t="s">
        <v>1041</v>
      </c>
      <c r="D73" s="224" t="s">
        <v>1042</v>
      </c>
      <c r="E73" s="224" t="s">
        <v>293</v>
      </c>
      <c r="F73" s="224" t="s">
        <v>192</v>
      </c>
      <c r="G73" s="225" t="s">
        <v>294</v>
      </c>
      <c r="H73" s="225" t="s">
        <v>849</v>
      </c>
      <c r="I73" s="222"/>
    </row>
    <row r="74" spans="1:10" hidden="1" x14ac:dyDescent="0.2">
      <c r="A74" s="224" t="s">
        <v>866</v>
      </c>
      <c r="B74" s="224" t="s">
        <v>1043</v>
      </c>
      <c r="C74" s="224" t="s">
        <v>1044</v>
      </c>
      <c r="D74" s="224" t="s">
        <v>1045</v>
      </c>
      <c r="E74" s="224" t="s">
        <v>1046</v>
      </c>
      <c r="F74" s="224" t="s">
        <v>192</v>
      </c>
      <c r="G74" s="225" t="s">
        <v>1047</v>
      </c>
      <c r="H74" s="225" t="s">
        <v>849</v>
      </c>
      <c r="I74" s="245"/>
    </row>
    <row r="75" spans="1:10" hidden="1" x14ac:dyDescent="0.2">
      <c r="A75" s="224" t="s">
        <v>866</v>
      </c>
      <c r="B75" s="224" t="s">
        <v>1043</v>
      </c>
      <c r="C75" s="224" t="s">
        <v>1048</v>
      </c>
      <c r="D75" s="224"/>
      <c r="E75" s="224" t="s">
        <v>1049</v>
      </c>
      <c r="F75" s="224" t="s">
        <v>192</v>
      </c>
      <c r="G75" s="225" t="s">
        <v>1050</v>
      </c>
      <c r="H75" s="225" t="s">
        <v>849</v>
      </c>
      <c r="I75" s="245"/>
    </row>
    <row r="76" spans="1:10" hidden="1" x14ac:dyDescent="0.2">
      <c r="A76" s="224" t="s">
        <v>866</v>
      </c>
      <c r="B76" s="224" t="s">
        <v>1043</v>
      </c>
      <c r="C76" s="224" t="s">
        <v>1051</v>
      </c>
      <c r="D76" s="224" t="s">
        <v>1052</v>
      </c>
      <c r="E76" s="224" t="s">
        <v>1053</v>
      </c>
      <c r="F76" s="224" t="s">
        <v>192</v>
      </c>
      <c r="G76" s="225" t="s">
        <v>1054</v>
      </c>
      <c r="H76" s="225" t="s">
        <v>849</v>
      </c>
      <c r="I76" s="245"/>
      <c r="J76" s="240"/>
    </row>
    <row r="77" spans="1:10" ht="51" hidden="1" x14ac:dyDescent="0.2">
      <c r="A77" s="229" t="s">
        <v>856</v>
      </c>
      <c r="B77" s="229" t="s">
        <v>1055</v>
      </c>
      <c r="C77" s="229" t="s">
        <v>1055</v>
      </c>
      <c r="D77" s="227"/>
      <c r="E77" s="229" t="s">
        <v>1055</v>
      </c>
      <c r="F77" s="227" t="s">
        <v>175</v>
      </c>
      <c r="G77" s="225" t="s">
        <v>1056</v>
      </c>
      <c r="H77" s="227" t="s">
        <v>854</v>
      </c>
      <c r="I77" s="228" t="s">
        <v>860</v>
      </c>
      <c r="J77" s="239"/>
    </row>
    <row r="78" spans="1:10" hidden="1" x14ac:dyDescent="0.2">
      <c r="A78" s="224" t="s">
        <v>866</v>
      </c>
      <c r="B78" s="224" t="s">
        <v>1057</v>
      </c>
      <c r="C78" s="224" t="s">
        <v>1058</v>
      </c>
      <c r="D78" s="224" t="s">
        <v>1059</v>
      </c>
      <c r="E78" s="224" t="s">
        <v>1060</v>
      </c>
      <c r="F78" s="224" t="s">
        <v>192</v>
      </c>
      <c r="G78" s="225"/>
      <c r="H78" s="225" t="s">
        <v>849</v>
      </c>
      <c r="I78" s="245"/>
      <c r="J78" s="239"/>
    </row>
    <row r="79" spans="1:10" ht="51" hidden="1" x14ac:dyDescent="0.2">
      <c r="A79" s="238" t="s">
        <v>856</v>
      </c>
      <c r="B79" s="238" t="s">
        <v>1061</v>
      </c>
      <c r="C79" s="238" t="s">
        <v>1061</v>
      </c>
      <c r="D79" s="227"/>
      <c r="E79" s="238" t="s">
        <v>1061</v>
      </c>
      <c r="F79" s="227" t="s">
        <v>175</v>
      </c>
      <c r="G79" s="225" t="s">
        <v>1062</v>
      </c>
      <c r="H79" s="227" t="s">
        <v>854</v>
      </c>
      <c r="I79" s="228" t="s">
        <v>860</v>
      </c>
      <c r="J79" s="239"/>
    </row>
    <row r="80" spans="1:10" ht="51" hidden="1" x14ac:dyDescent="0.2">
      <c r="A80" s="235" t="s">
        <v>1063</v>
      </c>
      <c r="B80" s="235" t="s">
        <v>1064</v>
      </c>
      <c r="C80" s="225"/>
      <c r="D80" s="225"/>
      <c r="E80" s="235" t="s">
        <v>1064</v>
      </c>
      <c r="F80" s="227" t="s">
        <v>853</v>
      </c>
      <c r="G80" s="225" t="s">
        <v>1065</v>
      </c>
      <c r="H80" s="227" t="s">
        <v>854</v>
      </c>
      <c r="I80" s="228" t="s">
        <v>855</v>
      </c>
      <c r="J80" s="239"/>
    </row>
    <row r="81" spans="1:10" ht="51" hidden="1" x14ac:dyDescent="0.2">
      <c r="A81" s="246" t="s">
        <v>1066</v>
      </c>
      <c r="B81" s="229" t="s">
        <v>1067</v>
      </c>
      <c r="C81" s="229" t="s">
        <v>1067</v>
      </c>
      <c r="D81" s="227"/>
      <c r="E81" s="229" t="s">
        <v>1068</v>
      </c>
      <c r="F81" s="227" t="s">
        <v>175</v>
      </c>
      <c r="G81" s="225" t="s">
        <v>1069</v>
      </c>
      <c r="H81" s="227" t="s">
        <v>854</v>
      </c>
      <c r="I81" s="228" t="s">
        <v>860</v>
      </c>
      <c r="J81" s="239"/>
    </row>
    <row r="82" spans="1:10" ht="51" hidden="1" x14ac:dyDescent="0.2">
      <c r="A82" s="226" t="s">
        <v>1070</v>
      </c>
      <c r="B82" s="226" t="s">
        <v>1071</v>
      </c>
      <c r="C82" s="225"/>
      <c r="D82" s="225"/>
      <c r="E82" s="226" t="s">
        <v>1071</v>
      </c>
      <c r="F82" s="227" t="s">
        <v>853</v>
      </c>
      <c r="G82" s="225" t="s">
        <v>1072</v>
      </c>
      <c r="H82" s="227" t="s">
        <v>854</v>
      </c>
      <c r="I82" s="222" t="s">
        <v>855</v>
      </c>
      <c r="J82" s="239"/>
    </row>
    <row r="83" spans="1:10" ht="51" hidden="1" x14ac:dyDescent="0.2">
      <c r="A83" s="238" t="s">
        <v>1073</v>
      </c>
      <c r="B83" s="238" t="s">
        <v>1074</v>
      </c>
      <c r="C83" s="238" t="s">
        <v>1074</v>
      </c>
      <c r="D83" s="225"/>
      <c r="E83" s="238" t="s">
        <v>1074</v>
      </c>
      <c r="F83" s="227" t="s">
        <v>175</v>
      </c>
      <c r="G83" s="225" t="s">
        <v>1075</v>
      </c>
      <c r="H83" s="227" t="s">
        <v>854</v>
      </c>
      <c r="I83" s="228" t="s">
        <v>860</v>
      </c>
      <c r="J83" s="239"/>
    </row>
    <row r="84" spans="1:10" ht="38.25" hidden="1" x14ac:dyDescent="0.2">
      <c r="A84" s="231" t="s">
        <v>901</v>
      </c>
      <c r="B84" s="231" t="s">
        <v>1076</v>
      </c>
      <c r="C84" s="225"/>
      <c r="D84" s="225"/>
      <c r="E84" s="231" t="s">
        <v>1076</v>
      </c>
      <c r="F84" s="227" t="s">
        <v>254</v>
      </c>
      <c r="G84" s="225"/>
      <c r="H84" s="227" t="s">
        <v>854</v>
      </c>
      <c r="I84" s="222" t="s">
        <v>903</v>
      </c>
      <c r="J84" s="239"/>
    </row>
    <row r="85" spans="1:10" ht="25.5" hidden="1" x14ac:dyDescent="0.2">
      <c r="A85" s="231" t="s">
        <v>901</v>
      </c>
      <c r="B85" s="231" t="s">
        <v>1077</v>
      </c>
      <c r="C85" s="225"/>
      <c r="D85" s="225"/>
      <c r="E85" s="231" t="s">
        <v>1077</v>
      </c>
      <c r="F85" s="227" t="s">
        <v>254</v>
      </c>
      <c r="G85" s="225"/>
      <c r="H85" s="227" t="s">
        <v>854</v>
      </c>
      <c r="I85" s="222" t="s">
        <v>1078</v>
      </c>
      <c r="J85" s="239"/>
    </row>
    <row r="86" spans="1:10" hidden="1" x14ac:dyDescent="0.2">
      <c r="A86" s="247" t="s">
        <v>922</v>
      </c>
      <c r="B86" s="247" t="s">
        <v>1079</v>
      </c>
      <c r="C86" s="247" t="s">
        <v>1079</v>
      </c>
      <c r="D86" s="225"/>
      <c r="E86" s="247" t="s">
        <v>1079</v>
      </c>
      <c r="F86" s="227" t="s">
        <v>222</v>
      </c>
      <c r="G86" s="225" t="s">
        <v>1080</v>
      </c>
      <c r="H86" s="227" t="s">
        <v>854</v>
      </c>
      <c r="I86" s="222"/>
      <c r="J86" s="239"/>
    </row>
    <row r="87" spans="1:10" ht="51" hidden="1" x14ac:dyDescent="0.2">
      <c r="A87" s="229" t="s">
        <v>962</v>
      </c>
      <c r="B87" s="229" t="s">
        <v>1081</v>
      </c>
      <c r="C87" s="229" t="s">
        <v>1081</v>
      </c>
      <c r="D87" s="227"/>
      <c r="E87" s="229" t="s">
        <v>1081</v>
      </c>
      <c r="F87" s="227" t="s">
        <v>175</v>
      </c>
      <c r="G87" s="225" t="s">
        <v>1082</v>
      </c>
      <c r="H87" s="227" t="s">
        <v>854</v>
      </c>
      <c r="I87" s="228" t="s">
        <v>860</v>
      </c>
      <c r="J87" s="239"/>
    </row>
    <row r="88" spans="1:10" ht="51" hidden="1" x14ac:dyDescent="0.2">
      <c r="A88" s="248" t="s">
        <v>1073</v>
      </c>
      <c r="B88" s="248" t="s">
        <v>1083</v>
      </c>
      <c r="C88" s="248" t="s">
        <v>1083</v>
      </c>
      <c r="D88" s="227"/>
      <c r="E88" s="248" t="s">
        <v>1083</v>
      </c>
      <c r="F88" s="227" t="s">
        <v>175</v>
      </c>
      <c r="G88" s="225" t="s">
        <v>1084</v>
      </c>
      <c r="H88" s="227" t="s">
        <v>854</v>
      </c>
      <c r="I88" s="228" t="s">
        <v>860</v>
      </c>
      <c r="J88" s="239"/>
    </row>
    <row r="89" spans="1:10" hidden="1" x14ac:dyDescent="0.2">
      <c r="A89" s="224" t="s">
        <v>844</v>
      </c>
      <c r="B89" s="224" t="s">
        <v>1085</v>
      </c>
      <c r="C89" s="224" t="s">
        <v>1085</v>
      </c>
      <c r="D89" s="224" t="s">
        <v>1086</v>
      </c>
      <c r="E89" s="224" t="s">
        <v>1087</v>
      </c>
      <c r="F89" s="224" t="s">
        <v>192</v>
      </c>
      <c r="G89" s="225" t="s">
        <v>1088</v>
      </c>
      <c r="H89" s="225" t="s">
        <v>849</v>
      </c>
      <c r="I89" s="222"/>
      <c r="J89" s="239"/>
    </row>
    <row r="90" spans="1:10" hidden="1" x14ac:dyDescent="0.2">
      <c r="A90" s="224" t="s">
        <v>866</v>
      </c>
      <c r="B90" s="224" t="s">
        <v>1089</v>
      </c>
      <c r="C90" s="224" t="s">
        <v>1089</v>
      </c>
      <c r="D90" s="224" t="s">
        <v>1090</v>
      </c>
      <c r="E90" s="224" t="s">
        <v>1091</v>
      </c>
      <c r="F90" s="224" t="s">
        <v>192</v>
      </c>
      <c r="G90" s="225" t="s">
        <v>1092</v>
      </c>
      <c r="H90" s="225" t="s">
        <v>849</v>
      </c>
      <c r="I90" s="245"/>
      <c r="J90" s="239"/>
    </row>
    <row r="91" spans="1:10" hidden="1" x14ac:dyDescent="0.2">
      <c r="A91" s="224" t="s">
        <v>866</v>
      </c>
      <c r="B91" s="224" t="s">
        <v>1093</v>
      </c>
      <c r="C91" s="224" t="s">
        <v>1093</v>
      </c>
      <c r="D91" s="224" t="s">
        <v>1094</v>
      </c>
      <c r="E91" s="224" t="s">
        <v>1095</v>
      </c>
      <c r="F91" s="224" t="s">
        <v>192</v>
      </c>
      <c r="G91" s="225"/>
      <c r="H91" s="225" t="s">
        <v>849</v>
      </c>
      <c r="I91" s="245"/>
      <c r="J91" s="239"/>
    </row>
    <row r="92" spans="1:10" hidden="1" x14ac:dyDescent="0.2">
      <c r="A92" s="224" t="s">
        <v>866</v>
      </c>
      <c r="B92" s="224" t="s">
        <v>1093</v>
      </c>
      <c r="C92" s="224" t="s">
        <v>1093</v>
      </c>
      <c r="D92" s="224" t="s">
        <v>1096</v>
      </c>
      <c r="E92" s="224" t="s">
        <v>1095</v>
      </c>
      <c r="F92" s="224" t="s">
        <v>192</v>
      </c>
      <c r="G92" s="225"/>
      <c r="H92" s="225" t="s">
        <v>849</v>
      </c>
      <c r="I92" s="249"/>
    </row>
    <row r="93" spans="1:10" hidden="1" x14ac:dyDescent="0.2">
      <c r="A93" s="224" t="s">
        <v>866</v>
      </c>
      <c r="B93" s="224" t="s">
        <v>1097</v>
      </c>
      <c r="C93" s="224" t="s">
        <v>1097</v>
      </c>
      <c r="D93" s="224"/>
      <c r="E93" s="224" t="s">
        <v>1098</v>
      </c>
      <c r="F93" s="224" t="s">
        <v>192</v>
      </c>
      <c r="G93" s="225"/>
      <c r="H93" s="225" t="s">
        <v>849</v>
      </c>
      <c r="I93" s="245" t="s">
        <v>1099</v>
      </c>
    </row>
    <row r="94" spans="1:10" ht="51" hidden="1" x14ac:dyDescent="0.2">
      <c r="A94" s="230" t="s">
        <v>856</v>
      </c>
      <c r="B94" s="230" t="s">
        <v>1100</v>
      </c>
      <c r="C94" s="230" t="s">
        <v>1100</v>
      </c>
      <c r="D94" s="227"/>
      <c r="E94" s="230" t="s">
        <v>1100</v>
      </c>
      <c r="F94" s="227" t="s">
        <v>175</v>
      </c>
      <c r="G94" s="225" t="s">
        <v>1101</v>
      </c>
      <c r="H94" s="227" t="s">
        <v>854</v>
      </c>
      <c r="I94" s="228" t="s">
        <v>860</v>
      </c>
    </row>
    <row r="95" spans="1:10" ht="38.25" hidden="1" x14ac:dyDescent="0.2">
      <c r="A95" s="250" t="s">
        <v>901</v>
      </c>
      <c r="B95" s="250" t="s">
        <v>1102</v>
      </c>
      <c r="C95" s="225"/>
      <c r="D95" s="225"/>
      <c r="E95" s="250" t="s">
        <v>1103</v>
      </c>
      <c r="F95" s="227" t="s">
        <v>254</v>
      </c>
      <c r="G95" s="225" t="s">
        <v>1104</v>
      </c>
      <c r="H95" s="227" t="s">
        <v>854</v>
      </c>
      <c r="I95" s="222" t="s">
        <v>903</v>
      </c>
    </row>
    <row r="96" spans="1:10" ht="38.25" hidden="1" x14ac:dyDescent="0.2">
      <c r="A96" s="231" t="s">
        <v>901</v>
      </c>
      <c r="B96" s="231" t="s">
        <v>1105</v>
      </c>
      <c r="C96" s="225"/>
      <c r="D96" s="225"/>
      <c r="E96" s="231" t="s">
        <v>1105</v>
      </c>
      <c r="F96" s="227" t="s">
        <v>254</v>
      </c>
      <c r="G96" s="225"/>
      <c r="H96" s="227" t="s">
        <v>854</v>
      </c>
      <c r="I96" s="222" t="s">
        <v>903</v>
      </c>
    </row>
    <row r="97" spans="1:9" ht="51" hidden="1" x14ac:dyDescent="0.2">
      <c r="A97" s="233" t="s">
        <v>979</v>
      </c>
      <c r="B97" s="233" t="s">
        <v>1106</v>
      </c>
      <c r="C97" s="225"/>
      <c r="D97" s="225" t="s">
        <v>1107</v>
      </c>
      <c r="E97" s="233" t="s">
        <v>1106</v>
      </c>
      <c r="F97" s="227" t="s">
        <v>853</v>
      </c>
      <c r="G97" s="225" t="s">
        <v>1108</v>
      </c>
      <c r="H97" s="227" t="s">
        <v>854</v>
      </c>
      <c r="I97" s="228" t="s">
        <v>855</v>
      </c>
    </row>
    <row r="98" spans="1:9" hidden="1" x14ac:dyDescent="0.2">
      <c r="A98" s="224" t="s">
        <v>866</v>
      </c>
      <c r="B98" s="224" t="s">
        <v>1109</v>
      </c>
      <c r="C98" s="224" t="s">
        <v>1110</v>
      </c>
      <c r="D98" s="224" t="s">
        <v>1111</v>
      </c>
      <c r="E98" s="224" t="s">
        <v>1112</v>
      </c>
      <c r="F98" s="224" t="s">
        <v>192</v>
      </c>
      <c r="G98" s="225"/>
      <c r="H98" s="225" t="s">
        <v>849</v>
      </c>
      <c r="I98" s="245"/>
    </row>
    <row r="99" spans="1:9" ht="51" hidden="1" x14ac:dyDescent="0.2">
      <c r="A99" s="230" t="s">
        <v>856</v>
      </c>
      <c r="B99" s="230" t="s">
        <v>1113</v>
      </c>
      <c r="C99" s="230" t="s">
        <v>1113</v>
      </c>
      <c r="D99" s="227"/>
      <c r="E99" s="230" t="s">
        <v>1113</v>
      </c>
      <c r="F99" s="227" t="s">
        <v>175</v>
      </c>
      <c r="G99" s="225" t="s">
        <v>1114</v>
      </c>
      <c r="H99" s="227" t="s">
        <v>854</v>
      </c>
      <c r="I99" s="228" t="s">
        <v>860</v>
      </c>
    </row>
    <row r="100" spans="1:9" hidden="1" x14ac:dyDescent="0.2">
      <c r="A100" s="224" t="s">
        <v>866</v>
      </c>
      <c r="B100" s="230" t="s">
        <v>1115</v>
      </c>
      <c r="C100" s="230" t="s">
        <v>1115</v>
      </c>
      <c r="D100" s="230" t="s">
        <v>1116</v>
      </c>
      <c r="E100" s="230" t="s">
        <v>1115</v>
      </c>
      <c r="F100" s="224" t="s">
        <v>192</v>
      </c>
      <c r="G100" s="225" t="s">
        <v>1117</v>
      </c>
      <c r="H100" s="225" t="s">
        <v>849</v>
      </c>
      <c r="I100" s="222" t="s">
        <v>1020</v>
      </c>
    </row>
    <row r="101" spans="1:9" hidden="1" x14ac:dyDescent="0.2">
      <c r="A101" s="224" t="s">
        <v>866</v>
      </c>
      <c r="B101" s="230" t="s">
        <v>1115</v>
      </c>
      <c r="C101" s="230" t="s">
        <v>1115</v>
      </c>
      <c r="D101" s="230" t="s">
        <v>1118</v>
      </c>
      <c r="E101" s="230" t="s">
        <v>1115</v>
      </c>
      <c r="F101" s="224" t="s">
        <v>192</v>
      </c>
      <c r="G101" s="225" t="s">
        <v>1117</v>
      </c>
      <c r="H101" s="225" t="s">
        <v>849</v>
      </c>
      <c r="I101" s="222" t="s">
        <v>1020</v>
      </c>
    </row>
    <row r="102" spans="1:9" hidden="1" x14ac:dyDescent="0.2">
      <c r="A102" s="224" t="s">
        <v>866</v>
      </c>
      <c r="B102" s="224" t="s">
        <v>1119</v>
      </c>
      <c r="C102" s="224" t="s">
        <v>1119</v>
      </c>
      <c r="D102" s="224" t="s">
        <v>1120</v>
      </c>
      <c r="E102" s="224" t="s">
        <v>1121</v>
      </c>
      <c r="F102" s="224" t="s">
        <v>192</v>
      </c>
      <c r="G102" s="225"/>
      <c r="H102" s="225" t="s">
        <v>849</v>
      </c>
      <c r="I102" s="222" t="s">
        <v>1020</v>
      </c>
    </row>
    <row r="103" spans="1:9" hidden="1" x14ac:dyDescent="0.2">
      <c r="A103" s="224" t="s">
        <v>866</v>
      </c>
      <c r="B103" s="224" t="s">
        <v>1119</v>
      </c>
      <c r="C103" s="224" t="s">
        <v>1122</v>
      </c>
      <c r="D103" s="224"/>
      <c r="E103" s="224" t="s">
        <v>1123</v>
      </c>
      <c r="F103" s="224" t="s">
        <v>192</v>
      </c>
      <c r="G103" s="225"/>
      <c r="H103" s="225" t="s">
        <v>849</v>
      </c>
      <c r="I103" s="222" t="s">
        <v>1020</v>
      </c>
    </row>
    <row r="104" spans="1:9" hidden="1" x14ac:dyDescent="0.2">
      <c r="A104" s="224" t="s">
        <v>866</v>
      </c>
      <c r="B104" s="224" t="s">
        <v>1119</v>
      </c>
      <c r="C104" s="224" t="s">
        <v>1124</v>
      </c>
      <c r="D104" s="224"/>
      <c r="E104" s="224" t="s">
        <v>1125</v>
      </c>
      <c r="F104" s="224" t="s">
        <v>192</v>
      </c>
      <c r="G104" s="225"/>
      <c r="H104" s="225" t="s">
        <v>849</v>
      </c>
      <c r="I104" s="222" t="s">
        <v>1020</v>
      </c>
    </row>
    <row r="105" spans="1:9" hidden="1" x14ac:dyDescent="0.2">
      <c r="A105" s="233" t="s">
        <v>922</v>
      </c>
      <c r="B105" s="233" t="s">
        <v>1126</v>
      </c>
      <c r="C105" s="233" t="s">
        <v>1126</v>
      </c>
      <c r="D105" s="225"/>
      <c r="E105" s="233" t="s">
        <v>1126</v>
      </c>
      <c r="F105" s="227" t="s">
        <v>222</v>
      </c>
      <c r="G105" s="225" t="s">
        <v>1127</v>
      </c>
      <c r="H105" s="227" t="s">
        <v>854</v>
      </c>
      <c r="I105" s="222"/>
    </row>
    <row r="106" spans="1:9" hidden="1" x14ac:dyDescent="0.2">
      <c r="A106" s="494" t="s">
        <v>1128</v>
      </c>
      <c r="B106" s="494" t="s">
        <v>1129</v>
      </c>
      <c r="C106" s="495"/>
      <c r="D106" s="495"/>
      <c r="E106" s="494" t="s">
        <v>1129</v>
      </c>
      <c r="F106" s="496" t="s">
        <v>254</v>
      </c>
      <c r="G106" s="495"/>
      <c r="H106" s="496" t="s">
        <v>854</v>
      </c>
      <c r="I106" s="497" t="s">
        <v>1130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1346</v>
      </c>
      <c r="B108" s="498" t="s">
        <v>1133</v>
      </c>
      <c r="C108" s="498" t="s">
        <v>1134</v>
      </c>
      <c r="D108" s="498" t="s">
        <v>1135</v>
      </c>
      <c r="E108" s="498" t="s">
        <v>1136</v>
      </c>
      <c r="F108" s="498" t="s">
        <v>192</v>
      </c>
      <c r="G108" s="499" t="s">
        <v>1137</v>
      </c>
      <c r="H108" s="499" t="s">
        <v>849</v>
      </c>
      <c r="I108" s="500" t="s">
        <v>1138</v>
      </c>
    </row>
    <row r="109" spans="1:9" hidden="1" x14ac:dyDescent="0.2">
      <c r="A109" s="224" t="s">
        <v>866</v>
      </c>
      <c r="B109" s="224" t="s">
        <v>1133</v>
      </c>
      <c r="C109" s="224" t="s">
        <v>1133</v>
      </c>
      <c r="D109" s="224" t="s">
        <v>1139</v>
      </c>
      <c r="E109" s="224" t="s">
        <v>1133</v>
      </c>
      <c r="F109" s="224" t="s">
        <v>192</v>
      </c>
      <c r="G109" s="225" t="s">
        <v>1140</v>
      </c>
      <c r="H109" s="225" t="s">
        <v>849</v>
      </c>
      <c r="I109" s="222"/>
    </row>
    <row r="110" spans="1:9" ht="38.25" hidden="1" x14ac:dyDescent="0.2">
      <c r="A110" s="224" t="s">
        <v>866</v>
      </c>
      <c r="B110" s="224" t="s">
        <v>1133</v>
      </c>
      <c r="C110" s="224" t="s">
        <v>1133</v>
      </c>
      <c r="D110" s="224" t="s">
        <v>1141</v>
      </c>
      <c r="E110" s="224" t="s">
        <v>1133</v>
      </c>
      <c r="F110" s="224" t="s">
        <v>192</v>
      </c>
      <c r="G110" s="225" t="s">
        <v>1140</v>
      </c>
      <c r="H110" s="225" t="s">
        <v>849</v>
      </c>
      <c r="I110" s="245" t="s">
        <v>1138</v>
      </c>
    </row>
    <row r="111" spans="1:9" hidden="1" x14ac:dyDescent="0.2">
      <c r="A111" s="224" t="s">
        <v>866</v>
      </c>
      <c r="B111" s="224" t="s">
        <v>1133</v>
      </c>
      <c r="C111" s="224" t="s">
        <v>1133</v>
      </c>
      <c r="D111" s="224" t="s">
        <v>1142</v>
      </c>
      <c r="E111" s="224" t="s">
        <v>1133</v>
      </c>
      <c r="F111" s="224" t="s">
        <v>192</v>
      </c>
      <c r="G111" s="225" t="s">
        <v>1140</v>
      </c>
      <c r="H111" s="225" t="s">
        <v>849</v>
      </c>
      <c r="I111" s="222"/>
    </row>
    <row r="112" spans="1:9" hidden="1" x14ac:dyDescent="0.2">
      <c r="A112" s="224" t="s">
        <v>866</v>
      </c>
      <c r="B112" s="224" t="s">
        <v>1143</v>
      </c>
      <c r="C112" s="224" t="s">
        <v>1144</v>
      </c>
      <c r="D112" s="224" t="s">
        <v>1145</v>
      </c>
      <c r="E112" s="224" t="s">
        <v>1146</v>
      </c>
      <c r="F112" s="224" t="s">
        <v>192</v>
      </c>
      <c r="G112" s="225" t="s">
        <v>1147</v>
      </c>
      <c r="H112" s="225" t="s">
        <v>849</v>
      </c>
      <c r="I112" s="222"/>
    </row>
    <row r="113" spans="1:9" hidden="1" x14ac:dyDescent="0.2">
      <c r="A113" s="224" t="s">
        <v>866</v>
      </c>
      <c r="B113" s="224" t="s">
        <v>1143</v>
      </c>
      <c r="C113" s="224" t="s">
        <v>1148</v>
      </c>
      <c r="D113" s="224"/>
      <c r="E113" s="224" t="s">
        <v>1149</v>
      </c>
      <c r="F113" s="224" t="s">
        <v>192</v>
      </c>
      <c r="G113" s="225"/>
      <c r="H113" s="225" t="s">
        <v>849</v>
      </c>
      <c r="I113" s="222"/>
    </row>
    <row r="114" spans="1:9" hidden="1" x14ac:dyDescent="0.2">
      <c r="A114" s="224" t="s">
        <v>866</v>
      </c>
      <c r="B114" s="224" t="s">
        <v>1143</v>
      </c>
      <c r="C114" s="224" t="s">
        <v>1150</v>
      </c>
      <c r="D114" s="224"/>
      <c r="E114" s="224" t="s">
        <v>191</v>
      </c>
      <c r="F114" s="224" t="s">
        <v>192</v>
      </c>
      <c r="G114" s="225"/>
      <c r="H114" s="225" t="s">
        <v>849</v>
      </c>
      <c r="I114" s="222"/>
    </row>
    <row r="115" spans="1:9" hidden="1" x14ac:dyDescent="0.2">
      <c r="A115" s="224" t="s">
        <v>866</v>
      </c>
      <c r="B115" s="224" t="s">
        <v>1143</v>
      </c>
      <c r="C115" s="224" t="s">
        <v>1152</v>
      </c>
      <c r="D115" s="224"/>
      <c r="E115" s="224" t="s">
        <v>1153</v>
      </c>
      <c r="F115" s="224" t="s">
        <v>192</v>
      </c>
      <c r="G115" s="225"/>
      <c r="H115" s="225" t="s">
        <v>849</v>
      </c>
      <c r="I115" s="222"/>
    </row>
    <row r="116" spans="1:9" hidden="1" x14ac:dyDescent="0.2">
      <c r="A116" s="224" t="s">
        <v>866</v>
      </c>
      <c r="B116" s="224" t="s">
        <v>1143</v>
      </c>
      <c r="C116" s="224" t="s">
        <v>1154</v>
      </c>
      <c r="D116" s="224"/>
      <c r="E116" s="224" t="s">
        <v>1155</v>
      </c>
      <c r="F116" s="224" t="s">
        <v>192</v>
      </c>
      <c r="G116" s="225"/>
      <c r="H116" s="225" t="s">
        <v>849</v>
      </c>
      <c r="I116" s="222"/>
    </row>
    <row r="117" spans="1:9" ht="38.25" hidden="1" x14ac:dyDescent="0.2">
      <c r="A117" s="231" t="s">
        <v>901</v>
      </c>
      <c r="B117" s="231" t="s">
        <v>1156</v>
      </c>
      <c r="C117" s="225"/>
      <c r="D117" s="225"/>
      <c r="E117" s="231" t="s">
        <v>1156</v>
      </c>
      <c r="F117" s="227" t="s">
        <v>254</v>
      </c>
      <c r="G117" s="225"/>
      <c r="H117" s="227" t="s">
        <v>854</v>
      </c>
      <c r="I117" s="222" t="s">
        <v>903</v>
      </c>
    </row>
    <row r="118" spans="1:9" ht="51" hidden="1" x14ac:dyDescent="0.2">
      <c r="A118" s="225"/>
      <c r="B118" s="225"/>
      <c r="C118" s="225" t="s">
        <v>178</v>
      </c>
      <c r="D118" s="225"/>
      <c r="E118" s="225" t="s">
        <v>178</v>
      </c>
      <c r="F118" s="225" t="s">
        <v>1157</v>
      </c>
      <c r="G118" s="225" t="s">
        <v>179</v>
      </c>
      <c r="H118" s="225" t="s">
        <v>854</v>
      </c>
      <c r="I118" s="222" t="s">
        <v>1158</v>
      </c>
    </row>
    <row r="119" spans="1:9" hidden="1" x14ac:dyDescent="0.2">
      <c r="A119" s="225"/>
      <c r="B119" s="225"/>
      <c r="C119" s="225" t="s">
        <v>1159</v>
      </c>
      <c r="D119" s="225"/>
      <c r="E119" s="225" t="s">
        <v>1159</v>
      </c>
      <c r="F119" s="225" t="s">
        <v>1157</v>
      </c>
      <c r="G119" s="225" t="s">
        <v>1160</v>
      </c>
      <c r="H119" s="225" t="s">
        <v>849</v>
      </c>
      <c r="I119" s="222"/>
    </row>
    <row r="120" spans="1:9" ht="63.75" hidden="1" x14ac:dyDescent="0.2">
      <c r="A120" s="225"/>
      <c r="B120" s="225"/>
      <c r="C120" s="225" t="s">
        <v>222</v>
      </c>
      <c r="D120" s="225"/>
      <c r="E120" s="225" t="s">
        <v>222</v>
      </c>
      <c r="F120" s="225" t="s">
        <v>1157</v>
      </c>
      <c r="G120" s="225" t="s">
        <v>1161</v>
      </c>
      <c r="H120" s="225" t="s">
        <v>854</v>
      </c>
      <c r="I120" s="222" t="s">
        <v>1162</v>
      </c>
    </row>
    <row r="121" spans="1:9" ht="51" hidden="1" x14ac:dyDescent="0.2">
      <c r="A121" s="225"/>
      <c r="B121" s="225"/>
      <c r="C121" s="225" t="s">
        <v>175</v>
      </c>
      <c r="D121" s="225"/>
      <c r="E121" s="225" t="s">
        <v>175</v>
      </c>
      <c r="F121" s="225" t="s">
        <v>1157</v>
      </c>
      <c r="G121" s="225" t="s">
        <v>263</v>
      </c>
      <c r="H121" s="225" t="s">
        <v>854</v>
      </c>
      <c r="I121" s="228" t="s">
        <v>860</v>
      </c>
    </row>
    <row r="122" spans="1:9" hidden="1" x14ac:dyDescent="0.2">
      <c r="A122" s="225"/>
      <c r="B122" s="225"/>
      <c r="C122" s="225" t="s">
        <v>1163</v>
      </c>
      <c r="D122" s="225"/>
      <c r="E122" s="225" t="s">
        <v>1163</v>
      </c>
      <c r="F122" s="225" t="s">
        <v>205</v>
      </c>
      <c r="G122" s="225" t="s">
        <v>264</v>
      </c>
      <c r="H122" s="225" t="s">
        <v>849</v>
      </c>
      <c r="I122" s="222"/>
    </row>
    <row r="123" spans="1:9" ht="38.25" hidden="1" x14ac:dyDescent="0.2">
      <c r="A123" s="225"/>
      <c r="B123" s="225"/>
      <c r="C123" s="225" t="s">
        <v>254</v>
      </c>
      <c r="D123" s="225"/>
      <c r="E123" s="225" t="s">
        <v>254</v>
      </c>
      <c r="F123" s="225" t="s">
        <v>1157</v>
      </c>
      <c r="G123" s="225" t="s">
        <v>255</v>
      </c>
      <c r="H123" s="225" t="s">
        <v>854</v>
      </c>
      <c r="I123" s="222" t="s">
        <v>903</v>
      </c>
    </row>
    <row r="124" spans="1:9" ht="51" hidden="1" x14ac:dyDescent="0.2">
      <c r="A124" s="225"/>
      <c r="B124" s="225"/>
      <c r="C124" s="225" t="s">
        <v>853</v>
      </c>
      <c r="D124" s="225"/>
      <c r="E124" s="225" t="s">
        <v>853</v>
      </c>
      <c r="F124" s="225" t="s">
        <v>1157</v>
      </c>
      <c r="G124" s="225" t="s">
        <v>1164</v>
      </c>
      <c r="H124" s="225" t="s">
        <v>854</v>
      </c>
      <c r="I124" s="228" t="s">
        <v>855</v>
      </c>
    </row>
    <row r="125" spans="1:9" ht="25.5" hidden="1" x14ac:dyDescent="0.2">
      <c r="A125" s="225"/>
      <c r="B125" s="225"/>
      <c r="C125" s="225" t="s">
        <v>287</v>
      </c>
      <c r="D125" s="225"/>
      <c r="E125" s="225" t="s">
        <v>287</v>
      </c>
      <c r="F125" s="225" t="s">
        <v>1157</v>
      </c>
      <c r="G125" s="225" t="s">
        <v>288</v>
      </c>
      <c r="H125" s="225" t="s">
        <v>849</v>
      </c>
      <c r="I125" s="222" t="s">
        <v>1165</v>
      </c>
    </row>
    <row r="126" spans="1:9" ht="13.5" hidden="1" thickBot="1" x14ac:dyDescent="0.25">
      <c r="A126" s="225"/>
      <c r="B126" s="225"/>
      <c r="C126" s="225" t="s">
        <v>293</v>
      </c>
      <c r="D126" s="225"/>
      <c r="E126" s="225" t="s">
        <v>293</v>
      </c>
      <c r="F126" s="225" t="s">
        <v>1157</v>
      </c>
      <c r="G126" s="225" t="s">
        <v>294</v>
      </c>
      <c r="H126" s="225" t="s">
        <v>849</v>
      </c>
      <c r="I126" s="222"/>
    </row>
    <row r="127" spans="1:9" s="686" customFormat="1" ht="15" x14ac:dyDescent="0.2">
      <c r="A127" s="684" t="s">
        <v>1347</v>
      </c>
      <c r="B127" s="685"/>
      <c r="C127" s="685"/>
      <c r="D127" s="685"/>
      <c r="E127" s="685"/>
      <c r="F127" s="618"/>
      <c r="G127" s="618"/>
      <c r="I127" s="687"/>
    </row>
    <row r="128" spans="1:9" ht="24" customHeight="1" x14ac:dyDescent="0.2">
      <c r="A128" s="508" t="s">
        <v>1348</v>
      </c>
      <c r="B128"/>
      <c r="C128"/>
      <c r="D128"/>
      <c r="E128"/>
      <c r="F128"/>
      <c r="G128"/>
    </row>
    <row r="130" spans="1:7" ht="15" x14ac:dyDescent="0.2">
      <c r="A130" s="509" t="s">
        <v>1349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1350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1351</v>
      </c>
    </row>
    <row r="133" spans="1:7" ht="15.75" thickBot="1" x14ac:dyDescent="0.25">
      <c r="A133" s="503" t="s">
        <v>1352</v>
      </c>
      <c r="B133" s="504" t="s">
        <v>1353</v>
      </c>
      <c r="C133" s="504" t="s">
        <v>1354</v>
      </c>
      <c r="D133" s="505"/>
      <c r="E133" s="504"/>
      <c r="F133" s="504"/>
      <c r="G133" s="506"/>
    </row>
    <row r="134" spans="1:7" ht="15.75" thickBot="1" x14ac:dyDescent="0.25">
      <c r="A134" s="503" t="s">
        <v>1355</v>
      </c>
      <c r="B134" s="504" t="s">
        <v>1353</v>
      </c>
      <c r="C134" s="504" t="s">
        <v>1354</v>
      </c>
      <c r="D134" s="505"/>
      <c r="E134" s="504"/>
      <c r="F134" s="504"/>
      <c r="G134" s="506"/>
    </row>
    <row r="135" spans="1:7" ht="45.75" thickBot="1" x14ac:dyDescent="0.25">
      <c r="A135" s="503" t="s">
        <v>1356</v>
      </c>
      <c r="B135" s="532" t="s">
        <v>1354</v>
      </c>
      <c r="C135" s="504" t="s">
        <v>1353</v>
      </c>
      <c r="D135" s="505" t="s">
        <v>1357</v>
      </c>
      <c r="E135" s="504"/>
      <c r="F135" s="507"/>
      <c r="G135" s="505" t="s">
        <v>1358</v>
      </c>
    </row>
    <row r="136" spans="1:7" ht="45.75" thickBot="1" x14ac:dyDescent="0.25">
      <c r="A136" s="503" t="s">
        <v>1359</v>
      </c>
      <c r="B136" s="504" t="s">
        <v>1360</v>
      </c>
      <c r="C136" s="504"/>
      <c r="D136" s="506"/>
      <c r="E136" s="504"/>
      <c r="F136" s="507"/>
      <c r="G136" s="505" t="s">
        <v>1361</v>
      </c>
    </row>
    <row r="137" spans="1:7" ht="15.75" thickBot="1" x14ac:dyDescent="0.25">
      <c r="A137" s="503" t="s">
        <v>1362</v>
      </c>
      <c r="B137" s="532" t="s">
        <v>1354</v>
      </c>
      <c r="C137" s="504" t="s">
        <v>1363</v>
      </c>
      <c r="D137" s="505" t="s">
        <v>1360</v>
      </c>
      <c r="E137" s="504" t="s">
        <v>1353</v>
      </c>
      <c r="F137" s="507"/>
      <c r="G137" s="506"/>
    </row>
    <row r="138" spans="1:7" ht="15.75" thickBot="1" x14ac:dyDescent="0.25">
      <c r="A138" s="503" t="s">
        <v>1364</v>
      </c>
      <c r="B138" s="504" t="s">
        <v>1353</v>
      </c>
      <c r="C138" s="504" t="s">
        <v>1360</v>
      </c>
      <c r="D138" s="505"/>
      <c r="E138" s="504"/>
      <c r="F138" s="504"/>
      <c r="G138" s="506"/>
    </row>
    <row r="139" spans="1:7" ht="15.75" thickBot="1" x14ac:dyDescent="0.25">
      <c r="A139" s="503" t="s">
        <v>1365</v>
      </c>
      <c r="B139" s="504" t="s">
        <v>1354</v>
      </c>
      <c r="C139" s="504" t="s">
        <v>1363</v>
      </c>
      <c r="D139" s="505" t="s">
        <v>1353</v>
      </c>
      <c r="E139" s="504" t="s">
        <v>1360</v>
      </c>
      <c r="F139" s="507"/>
      <c r="G139" s="506"/>
    </row>
    <row r="140" spans="1:7" ht="15.75" thickBot="1" x14ac:dyDescent="0.25">
      <c r="A140" s="503" t="s">
        <v>1366</v>
      </c>
      <c r="B140" s="504" t="s">
        <v>1354</v>
      </c>
      <c r="C140" s="504" t="s">
        <v>1353</v>
      </c>
      <c r="D140" s="505" t="s">
        <v>1357</v>
      </c>
      <c r="E140" s="504" t="s">
        <v>1360</v>
      </c>
      <c r="F140" s="504"/>
      <c r="G140" s="506"/>
    </row>
    <row r="141" spans="1:7" ht="15.75" thickBot="1" x14ac:dyDescent="0.25">
      <c r="A141" s="503" t="s">
        <v>1367</v>
      </c>
      <c r="B141" s="504" t="s">
        <v>1354</v>
      </c>
      <c r="C141" s="504" t="s">
        <v>1368</v>
      </c>
      <c r="D141" s="505" t="s">
        <v>1369</v>
      </c>
      <c r="E141" s="504" t="s">
        <v>1357</v>
      </c>
      <c r="F141" s="507"/>
      <c r="G141" s="506"/>
    </row>
    <row r="142" spans="1:7" ht="15.75" thickBot="1" x14ac:dyDescent="0.25">
      <c r="A142" s="503" t="s">
        <v>1370</v>
      </c>
      <c r="B142" s="504" t="s">
        <v>1354</v>
      </c>
      <c r="C142" s="504" t="s">
        <v>1357</v>
      </c>
      <c r="D142" s="506"/>
      <c r="E142" s="504"/>
      <c r="F142" s="507"/>
      <c r="G142" s="506"/>
    </row>
    <row r="143" spans="1:7" ht="45.75" thickBot="1" x14ac:dyDescent="0.25">
      <c r="A143" s="503" t="s">
        <v>1371</v>
      </c>
      <c r="B143" s="504" t="s">
        <v>1354</v>
      </c>
      <c r="C143" s="504" t="s">
        <v>1372</v>
      </c>
      <c r="D143" s="505" t="s">
        <v>1357</v>
      </c>
      <c r="E143" s="504" t="s">
        <v>1353</v>
      </c>
      <c r="F143" s="504"/>
      <c r="G143" s="505" t="s">
        <v>1358</v>
      </c>
    </row>
    <row r="144" spans="1:7" ht="15.75" thickBot="1" x14ac:dyDescent="0.25">
      <c r="A144" s="503" t="s">
        <v>1373</v>
      </c>
      <c r="B144" s="504" t="s">
        <v>1374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1375</v>
      </c>
      <c r="B145" s="504" t="s">
        <v>1376</v>
      </c>
      <c r="C145" s="504" t="s">
        <v>1377</v>
      </c>
      <c r="D145" s="505" t="s">
        <v>1378</v>
      </c>
      <c r="E145" s="504" t="s">
        <v>1353</v>
      </c>
      <c r="F145" s="507"/>
      <c r="G145" s="505" t="s">
        <v>1379</v>
      </c>
    </row>
    <row r="146" spans="1:7" ht="15.75" thickBot="1" x14ac:dyDescent="0.25">
      <c r="A146" s="503" t="s">
        <v>1380</v>
      </c>
      <c r="B146" s="504" t="s">
        <v>1353</v>
      </c>
      <c r="C146" s="504" t="s">
        <v>1360</v>
      </c>
      <c r="D146" s="505"/>
      <c r="E146" s="504"/>
      <c r="F146" s="504"/>
      <c r="G146" s="505"/>
    </row>
    <row r="147" spans="1:7" ht="15.75" thickBot="1" x14ac:dyDescent="0.25">
      <c r="A147" s="503" t="s">
        <v>1381</v>
      </c>
      <c r="B147" s="504" t="s">
        <v>1376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1382</v>
      </c>
      <c r="B148" s="532" t="s">
        <v>1376</v>
      </c>
      <c r="C148" s="504" t="s">
        <v>1377</v>
      </c>
      <c r="D148" s="505" t="s">
        <v>1353</v>
      </c>
      <c r="E148" s="504" t="s">
        <v>1357</v>
      </c>
      <c r="F148" s="504"/>
      <c r="G148" s="505"/>
    </row>
    <row r="149" spans="1:7" ht="15.75" thickBot="1" x14ac:dyDescent="0.25">
      <c r="A149" s="503" t="s">
        <v>1383</v>
      </c>
      <c r="B149" s="504" t="s">
        <v>1376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1384</v>
      </c>
      <c r="B150" s="504" t="s">
        <v>1376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1385</v>
      </c>
      <c r="B151" s="504" t="s">
        <v>1377</v>
      </c>
      <c r="C151" s="504" t="s">
        <v>1353</v>
      </c>
      <c r="D151" s="505"/>
      <c r="E151" s="504"/>
      <c r="F151" s="507"/>
      <c r="G151" s="505"/>
    </row>
    <row r="152" spans="1:7" ht="15.75" thickBot="1" x14ac:dyDescent="0.25">
      <c r="A152" s="503" t="s">
        <v>1383</v>
      </c>
      <c r="B152" s="504" t="s">
        <v>1376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1384</v>
      </c>
      <c r="B153" s="504" t="s">
        <v>1376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1385</v>
      </c>
      <c r="B154" s="504" t="s">
        <v>1377</v>
      </c>
      <c r="C154" s="504" t="s">
        <v>1353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dc967d59-c0d0-4bb8-a8eb-088d0cd25af8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535b0945-f78d-45f4-960f-e8ba22bdeae1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 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2025-02-19T08:57:36Z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