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2035" documentId="8_{151B4468-43AB-4E30-9942-C477987364E3}" xr6:coauthVersionLast="47" xr6:coauthVersionMax="47" xr10:uidLastSave="{6E39A112-7269-4065-948F-B9271F091612}"/>
  <bookViews>
    <workbookView xWindow="-120" yWindow="-120" windowWidth="29040" windowHeight="15720" tabRatio="867" firstSheet="1" activeTab="18" xr2:uid="{00000000-000D-0000-FFFF-FFFF00000000}"/>
  </bookViews>
  <sheets>
    <sheet name="ROUTING" sheetId="1" state="hidden" r:id="rId1"/>
    <sheet name="HOME" sheetId="49" r:id="rId2"/>
    <sheet name="BENGAL" sheetId="43" r:id="rId3"/>
    <sheet name="BURMA" sheetId="47" r:id="rId4"/>
    <sheet name="CHINA PORT TERMINAL" sheetId="26" state="hidden" r:id="rId5"/>
    <sheet name="HCM" sheetId="54" state="hidden" r:id="rId6"/>
    <sheet name="THAI (SERVICE CLOSURE)" sheetId="6" state="hidden" r:id="rId7"/>
    <sheet name="OUTSIDE FEEDER" sheetId="41" state="hidden" r:id="rId8"/>
    <sheet name="PRD PORTS" sheetId="52" state="hidden" r:id="rId9"/>
    <sheet name="TH IMPORT SERVICE" sheetId="53" state="hidden" r:id="rId10"/>
    <sheet name="KAGUYA" sheetId="51" state="hidden" r:id="rId11"/>
    <sheet name="DOLPHIN" sheetId="48" r:id="rId12"/>
    <sheet name="LANG CO" sheetId="37" r:id="rId13"/>
    <sheet name="ORCHID" sheetId="5" r:id="rId14"/>
    <sheet name=" ORIGAMI" sheetId="7" r:id="rId15"/>
    <sheet name="PERTIWI" sheetId="44" r:id="rId16"/>
    <sheet name="SEAGULL" sheetId="8" r:id="rId17"/>
    <sheet name="NEW JAVA EX 1 &amp; 3" sheetId="4" state="hidden" r:id="rId18"/>
    <sheet name="SEAHORSE" sheetId="32" r:id="rId19"/>
    <sheet name="SHAPLA" sheetId="57" r:id="rId20"/>
    <sheet name="GOLDEN HORN" sheetId="45" r:id="rId21"/>
    <sheet name="ALBATROS" sheetId="14" state="hidden" r:id="rId22"/>
    <sheet name="EMERALD" sheetId="20" r:id="rId23"/>
    <sheet name="GRIFFIN" sheetId="38" state="hidden" r:id="rId24"/>
    <sheet name="NEW KIWI" sheetId="56" state="hidden" r:id="rId25"/>
    <sheet name="JADE EAST" sheetId="10" r:id="rId26"/>
    <sheet name="PHOENIX EAST" sheetId="13" state="hidden" r:id="rId27"/>
    <sheet name="IPANEMA" sheetId="21" state="hidden" r:id="rId28"/>
    <sheet name="SENTOSA SHIKA" sheetId="39" state="hidden" r:id="rId29"/>
    <sheet name="NEW MALACCA EX" sheetId="2" state="hidden" r:id="rId30"/>
    <sheet name="MALYNDO" sheetId="3" state="hidden" r:id="rId31"/>
    <sheet name="IN3" sheetId="36" state="hidden" r:id="rId32"/>
    <sheet name="IA3" sheetId="33" state="hidden" r:id="rId33"/>
    <sheet name="DRAGON" sheetId="9" state="hidden" r:id="rId34"/>
    <sheet name="KAMCHATKA" sheetId="42" state="hidden" r:id="rId35"/>
    <sheet name="LION" sheetId="12" state="hidden" r:id="rId36"/>
    <sheet name="SWAN" sheetId="16" state="hidden" r:id="rId37"/>
    <sheet name="SHOGUN" sheetId="17" state="hidden" r:id="rId38"/>
    <sheet name="AMERICA" sheetId="18" state="hidden" r:id="rId39"/>
    <sheet name="EMPIRE" sheetId="19" state="hidden" r:id="rId40"/>
    <sheet name="LION-JAGUAR" sheetId="15" state="hidden" r:id="rId41"/>
    <sheet name="RELAY SERVICE " sheetId="23" state="hidden" r:id="rId42"/>
    <sheet name="JAGUAR" sheetId="24" state="hidden" r:id="rId43"/>
    <sheet name="INGWE" sheetId="25" state="hidden" r:id="rId44"/>
    <sheet name="AFRICA" sheetId="22" state="hidden" r:id="rId45"/>
    <sheet name="AMERICA E" sheetId="40" state="hidden" r:id="rId46"/>
    <sheet name="INTRA-ASIA NETWORK UPGRADE " sheetId="50" state="hidden" r:id="rId47"/>
    <sheet name="MEKONG SVC" sheetId="28" state="hidden" r:id="rId48"/>
    <sheet name="SILK" sheetId="29" state="hidden" r:id="rId49"/>
    <sheet name="AFRICA EX" sheetId="55" state="hidden" r:id="rId50"/>
    <sheet name="TIGER EAST" sheetId="11" r:id="rId51"/>
    <sheet name="SIHANOUKVILLE" sheetId="58" state="hidden" r:id="rId52"/>
  </sheets>
  <definedNames>
    <definedName name="_xlnm._FilterDatabase" localSheetId="14" hidden="1">' ORIGAMI'!$A$5:$I$6</definedName>
    <definedName name="_xlnm._FilterDatabase" localSheetId="4" hidden="1">'CHINA PORT TERMINAL'!$A$1:$AA$126</definedName>
    <definedName name="_xlnm._FilterDatabase" localSheetId="33" hidden="1">DRAGON!#REF!</definedName>
    <definedName name="_xlnm._FilterDatabase" localSheetId="1" hidden="1">HOME!$A$13:$H$98</definedName>
    <definedName name="_xlnm._FilterDatabase" localSheetId="13" hidden="1">ORCHID!#REF!</definedName>
    <definedName name="_xlnm._FilterDatabase" localSheetId="7" hidden="1">'OUTSIDE FEEDER'!$A$1:$AA$126</definedName>
    <definedName name="_xlnm._FilterDatabase" localSheetId="0" hidden="1">ROUTING!$A$1:$G$28</definedName>
    <definedName name="_xlnm.Print_Area" localSheetId="2">BENGAL!$A$1:$L$239</definedName>
    <definedName name="_xlnm.Print_Area" localSheetId="3">BURMA!$A$1:$L$84</definedName>
    <definedName name="_xlnm.Print_Area" localSheetId="11">DOLPHIN!$A$1:$L$129</definedName>
    <definedName name="_xlnm.Print_Area" localSheetId="1">HOME!$A$2:$H$40</definedName>
    <definedName name="_xlnm.Print_Area" localSheetId="30">MALYNDO!$A$1:$N$40</definedName>
    <definedName name="_xlnm.Print_Area" localSheetId="17">'NEW JAVA EX 1 &amp; 3'!$A$1:$M$280</definedName>
    <definedName name="_xlnm.Print_Area" localSheetId="29">'NEW MALACCA EX'!$A$1:$L$117</definedName>
    <definedName name="_xlnm.Print_Area" localSheetId="13">ORCHID!$A$1:$K$6</definedName>
    <definedName name="_xlnm.Print_Area" localSheetId="15">PERTIWI!$A$1:$K$157</definedName>
    <definedName name="_xlnm.Print_Area" localSheetId="19">SHAPLA!$A$1:$L$155</definedName>
    <definedName name="_xlnm.Print_Area" localSheetId="36">SWAN!$A$1:$N$35</definedName>
    <definedName name="Z_03DD319B_D6A9_4830_871F_6D56EEAA4879_.wvu.FilterData" localSheetId="14" hidden="1">' ORIGAMI'!$A$5:$I$6</definedName>
    <definedName name="Z_03DD319B_D6A9_4830_871F_6D56EEAA4879_.wvu.FilterData" localSheetId="4" hidden="1">'CHINA PORT TERMINAL'!$A$1:$AA$126</definedName>
    <definedName name="Z_03DD319B_D6A9_4830_871F_6D56EEAA4879_.wvu.FilterData" localSheetId="13" hidden="1">ORCHID!#REF!</definedName>
    <definedName name="Z_03DD319B_D6A9_4830_871F_6D56EEAA4879_.wvu.FilterData" localSheetId="7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2" hidden="1">BENGAL!$A$1:$L$239</definedName>
    <definedName name="Z_03DD319B_D6A9_4830_871F_6D56EEAA4879_.wvu.PrintArea" localSheetId="3" hidden="1">BURMA!$A$1:$L$84</definedName>
    <definedName name="Z_03DD319B_D6A9_4830_871F_6D56EEAA4879_.wvu.PrintArea" localSheetId="11" hidden="1">DOLPHIN!$A$1:$L$129</definedName>
    <definedName name="Z_03DD319B_D6A9_4830_871F_6D56EEAA4879_.wvu.PrintArea" localSheetId="1" hidden="1">HOME!$A$2:$H$40</definedName>
    <definedName name="Z_03DD319B_D6A9_4830_871F_6D56EEAA4879_.wvu.PrintArea" localSheetId="30" hidden="1">MALYNDO!$A$1:$N$40</definedName>
    <definedName name="Z_03DD319B_D6A9_4830_871F_6D56EEAA4879_.wvu.PrintArea" localSheetId="17" hidden="1">'NEW JAVA EX 1 &amp; 3'!$A$1:$M$280</definedName>
    <definedName name="Z_03DD319B_D6A9_4830_871F_6D56EEAA4879_.wvu.PrintArea" localSheetId="29" hidden="1">'NEW MALACCA EX'!$A$1:$L$117</definedName>
    <definedName name="Z_03DD319B_D6A9_4830_871F_6D56EEAA4879_.wvu.PrintArea" localSheetId="13" hidden="1">ORCHID!$A$1:$K$6</definedName>
    <definedName name="Z_03DD319B_D6A9_4830_871F_6D56EEAA4879_.wvu.PrintArea" localSheetId="15" hidden="1">PERTIWI!$A$1:$K$157</definedName>
    <definedName name="Z_03DD319B_D6A9_4830_871F_6D56EEAA4879_.wvu.PrintArea" localSheetId="19" hidden="1">SHAPLA!$A$1:$L$155</definedName>
    <definedName name="Z_03DD319B_D6A9_4830_871F_6D56EEAA4879_.wvu.PrintArea" localSheetId="36" hidden="1">SWAN!$A$1:$N$35</definedName>
    <definedName name="Z_03DD319B_D6A9_4830_871F_6D56EEAA4879_.wvu.Rows" localSheetId="20" hidden="1">'GOLDEN HORN'!#REF!,'GOLDEN HORN'!#REF!,'GOLDEN HORN'!#REF!</definedName>
    <definedName name="Z_03DD319B_D6A9_4830_871F_6D56EEAA4879_.wvu.Rows" localSheetId="32" hidden="1">'IA3'!#REF!,'IA3'!#REF!,'IA3'!#REF!</definedName>
    <definedName name="Z_03DD319B_D6A9_4830_871F_6D56EEAA4879_.wvu.Rows" localSheetId="10" hidden="1">KAGUYA!#REF!,KAGUYA!#REF!,KAGUYA!#REF!</definedName>
    <definedName name="Z_03DD319B_D6A9_4830_871F_6D56EEAA4879_.wvu.Rows" localSheetId="34" hidden="1">KAMCHATKA!$6:$7,KAMCHATKA!#REF!,KAMCHATKA!#REF!</definedName>
    <definedName name="Z_03DD319B_D6A9_4830_871F_6D56EEAA4879_.wvu.Rows" localSheetId="12" hidden="1">'LANG CO'!#REF!</definedName>
    <definedName name="Z_03DD319B_D6A9_4830_871F_6D56EEAA4879_.wvu.Rows" localSheetId="24" hidden="1">'NEW KIWI'!#REF!</definedName>
    <definedName name="Z_03DD319B_D6A9_4830_871F_6D56EEAA4879_.wvu.Rows" localSheetId="0" hidden="1">ROUTING!$13:$14</definedName>
    <definedName name="Z_03DD319B_D6A9_4830_871F_6D56EEAA4879_.wvu.Rows" localSheetId="16" hidden="1">SEAGULL!#REF!,SEAGULL!#REF!,SEAGULL!#REF!</definedName>
    <definedName name="Z_03DD319B_D6A9_4830_871F_6D56EEAA4879_.wvu.Rows" localSheetId="18" hidden="1">SEAHORSE!#REF!,SEAHORSE!#REF!,SEAHORSE!#REF!</definedName>
    <definedName name="Z_03DD319B_D6A9_4830_871F_6D56EEAA4879_.wvu.Rows" localSheetId="6" hidden="1">'THAI (SERVICE CLOSURE)'!$100:$110</definedName>
    <definedName name="Z_081BDD81_EE06_4095_AD37_7E4189D26072_.wvu.FilterData" localSheetId="38" hidden="1">AMERICA!#REF!</definedName>
    <definedName name="Z_081BDD81_EE06_4095_AD37_7E4189D26072_.wvu.FilterData" localSheetId="39" hidden="1">EMPIRE!#REF!</definedName>
    <definedName name="Z_081BDD81_EE06_4095_AD37_7E4189D26072_.wvu.FilterData" localSheetId="13" hidden="1">ORCHID!#REF!</definedName>
    <definedName name="Z_081BDD81_EE06_4095_AD37_7E4189D26072_.wvu.FilterData" localSheetId="0" hidden="1">ROUTING!$A$1:$G$28</definedName>
    <definedName name="Z_081BDD81_EE06_4095_AD37_7E4189D26072_.wvu.PrintArea" localSheetId="2" hidden="1">BENGAL!$A$1:$L$239</definedName>
    <definedName name="Z_081BDD81_EE06_4095_AD37_7E4189D26072_.wvu.PrintArea" localSheetId="3" hidden="1">BURMA!$A$1:$L$84</definedName>
    <definedName name="Z_081BDD81_EE06_4095_AD37_7E4189D26072_.wvu.PrintArea" localSheetId="11" hidden="1">DOLPHIN!$A$1:$L$129</definedName>
    <definedName name="Z_081BDD81_EE06_4095_AD37_7E4189D26072_.wvu.PrintArea" localSheetId="1" hidden="1">HOME!$A$2:$H$40</definedName>
    <definedName name="Z_081BDD81_EE06_4095_AD37_7E4189D26072_.wvu.PrintArea" localSheetId="30" hidden="1">MALYNDO!$A$1:$N$40</definedName>
    <definedName name="Z_081BDD81_EE06_4095_AD37_7E4189D26072_.wvu.PrintArea" localSheetId="17" hidden="1">'NEW JAVA EX 1 &amp; 3'!$A$1:$M$280</definedName>
    <definedName name="Z_081BDD81_EE06_4095_AD37_7E4189D26072_.wvu.PrintArea" localSheetId="29" hidden="1">'NEW MALACCA EX'!$A$1:$L$117</definedName>
    <definedName name="Z_081BDD81_EE06_4095_AD37_7E4189D26072_.wvu.PrintArea" localSheetId="13" hidden="1">ORCHID!$A$1:$K$6</definedName>
    <definedName name="Z_081BDD81_EE06_4095_AD37_7E4189D26072_.wvu.PrintArea" localSheetId="15" hidden="1">PERTIWI!$A$1:$K$157</definedName>
    <definedName name="Z_081BDD81_EE06_4095_AD37_7E4189D26072_.wvu.PrintArea" localSheetId="19" hidden="1">SHAPLA!$A$1:$L$155</definedName>
    <definedName name="Z_081BDD81_EE06_4095_AD37_7E4189D26072_.wvu.PrintArea" localSheetId="36" hidden="1">SWAN!$A$1:$N$35</definedName>
    <definedName name="Z_081BDD81_EE06_4095_AD37_7E4189D26072_.wvu.Rows" localSheetId="0" hidden="1">ROUTING!$13:$14</definedName>
    <definedName name="Z_1BFD2ADD_60C4_4334_9BDE_E3C6DD17BEED_.wvu.FilterData" localSheetId="14" hidden="1">' ORIGAMI'!$A$5:$I$6</definedName>
    <definedName name="Z_1BFD2ADD_60C4_4334_9BDE_E3C6DD17BEED_.wvu.FilterData" localSheetId="4" hidden="1">'CHINA PORT TERMINAL'!$A$1:$AA$126</definedName>
    <definedName name="Z_1BFD2ADD_60C4_4334_9BDE_E3C6DD17BEED_.wvu.FilterData" localSheetId="13" hidden="1">ORCHID!#REF!</definedName>
    <definedName name="Z_1BFD2ADD_60C4_4334_9BDE_E3C6DD17BEED_.wvu.FilterData" localSheetId="7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2" hidden="1">BENGAL!$A$1:$L$239</definedName>
    <definedName name="Z_1BFD2ADD_60C4_4334_9BDE_E3C6DD17BEED_.wvu.PrintArea" localSheetId="3" hidden="1">BURMA!$A$1:$L$84</definedName>
    <definedName name="Z_1BFD2ADD_60C4_4334_9BDE_E3C6DD17BEED_.wvu.PrintArea" localSheetId="11" hidden="1">DOLPHIN!$A$1:$L$129</definedName>
    <definedName name="Z_1BFD2ADD_60C4_4334_9BDE_E3C6DD17BEED_.wvu.PrintArea" localSheetId="1" hidden="1">HOME!$A$2:$H$40</definedName>
    <definedName name="Z_1BFD2ADD_60C4_4334_9BDE_E3C6DD17BEED_.wvu.PrintArea" localSheetId="30" hidden="1">MALYNDO!$A$1:$N$40</definedName>
    <definedName name="Z_1BFD2ADD_60C4_4334_9BDE_E3C6DD17BEED_.wvu.PrintArea" localSheetId="17" hidden="1">'NEW JAVA EX 1 &amp; 3'!$A$1:$M$280</definedName>
    <definedName name="Z_1BFD2ADD_60C4_4334_9BDE_E3C6DD17BEED_.wvu.PrintArea" localSheetId="29" hidden="1">'NEW MALACCA EX'!$A$1:$L$117</definedName>
    <definedName name="Z_1BFD2ADD_60C4_4334_9BDE_E3C6DD17BEED_.wvu.PrintArea" localSheetId="13" hidden="1">ORCHID!$A$1:$K$6</definedName>
    <definedName name="Z_1BFD2ADD_60C4_4334_9BDE_E3C6DD17BEED_.wvu.PrintArea" localSheetId="15" hidden="1">PERTIWI!$A$1:$K$157</definedName>
    <definedName name="Z_1BFD2ADD_60C4_4334_9BDE_E3C6DD17BEED_.wvu.PrintArea" localSheetId="19" hidden="1">SHAPLA!$A$1:$L$155</definedName>
    <definedName name="Z_1BFD2ADD_60C4_4334_9BDE_E3C6DD17BEED_.wvu.PrintArea" localSheetId="36" hidden="1">SWAN!$A$1:$N$35</definedName>
    <definedName name="Z_1BFD2ADD_60C4_4334_9BDE_E3C6DD17BEED_.wvu.Rows" localSheetId="14" hidden="1">' ORIGAMI'!#REF!</definedName>
    <definedName name="Z_1BFD2ADD_60C4_4334_9BDE_E3C6DD17BEED_.wvu.Rows" localSheetId="20" hidden="1">'GOLDEN HORN'!#REF!,'GOLDEN HORN'!#REF!,'GOLDEN HORN'!#REF!</definedName>
    <definedName name="Z_1BFD2ADD_60C4_4334_9BDE_E3C6DD17BEED_.wvu.Rows" localSheetId="32" hidden="1">'IA3'!#REF!,'IA3'!#REF!,'IA3'!#REF!</definedName>
    <definedName name="Z_1BFD2ADD_60C4_4334_9BDE_E3C6DD17BEED_.wvu.Rows" localSheetId="10" hidden="1">KAGUYA!#REF!,KAGUYA!#REF!,KAGUYA!#REF!</definedName>
    <definedName name="Z_1BFD2ADD_60C4_4334_9BDE_E3C6DD17BEED_.wvu.Rows" localSheetId="34" hidden="1">KAMCHATKA!$6:$7,KAMCHATKA!#REF!,KAMCHATKA!#REF!</definedName>
    <definedName name="Z_1BFD2ADD_60C4_4334_9BDE_E3C6DD17BEED_.wvu.Rows" localSheetId="12" hidden="1">'LANG CO'!#REF!</definedName>
    <definedName name="Z_1BFD2ADD_60C4_4334_9BDE_E3C6DD17BEED_.wvu.Rows" localSheetId="17" hidden="1">'NEW JAVA EX 1 &amp; 3'!#REF!,'NEW JAVA EX 1 &amp; 3'!#REF!</definedName>
    <definedName name="Z_1BFD2ADD_60C4_4334_9BDE_E3C6DD17BEED_.wvu.Rows" localSheetId="24" hidden="1">'NEW KIWI'!#REF!</definedName>
    <definedName name="Z_1BFD2ADD_60C4_4334_9BDE_E3C6DD17BEED_.wvu.Rows" localSheetId="13" hidden="1">ORCHID!#REF!</definedName>
    <definedName name="Z_1BFD2ADD_60C4_4334_9BDE_E3C6DD17BEED_.wvu.Rows" localSheetId="0" hidden="1">ROUTING!$13:$14</definedName>
    <definedName name="Z_1BFD2ADD_60C4_4334_9BDE_E3C6DD17BEED_.wvu.Rows" localSheetId="16" hidden="1">SEAGULL!#REF!,SEAGULL!#REF!,SEAGULL!$236:$236</definedName>
    <definedName name="Z_1BFD2ADD_60C4_4334_9BDE_E3C6DD17BEED_.wvu.Rows" localSheetId="18" hidden="1">SEAHORSE!#REF!,SEAHORSE!#REF!,SEAHORSE!#REF!</definedName>
    <definedName name="Z_1BFD2ADD_60C4_4334_9BDE_E3C6DD17BEED_.wvu.Rows" localSheetId="6" hidden="1">'THAI (SERVICE CLOSURE)'!$100:$110</definedName>
    <definedName name="Z_1ECD3B71_3848_4973_92B4_4B4B149BC657_.wvu.FilterData" localSheetId="4" hidden="1">'CHINA PORT TERMINAL'!$A$1:$AA$126</definedName>
    <definedName name="Z_1ECD3B71_3848_4973_92B4_4B4B149BC657_.wvu.FilterData" localSheetId="13" hidden="1">ORCHID!#REF!</definedName>
    <definedName name="Z_1ECD3B71_3848_4973_92B4_4B4B149BC657_.wvu.FilterData" localSheetId="7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2" hidden="1">BENGAL!$A$1:$L$239</definedName>
    <definedName name="Z_1ECD3B71_3848_4973_92B4_4B4B149BC657_.wvu.PrintArea" localSheetId="3" hidden="1">BURMA!$A$1:$L$84</definedName>
    <definedName name="Z_1ECD3B71_3848_4973_92B4_4B4B149BC657_.wvu.PrintArea" localSheetId="11" hidden="1">DOLPHIN!$A$1:$L$129</definedName>
    <definedName name="Z_1ECD3B71_3848_4973_92B4_4B4B149BC657_.wvu.PrintArea" localSheetId="1" hidden="1">HOME!$A$2:$H$40</definedName>
    <definedName name="Z_1ECD3B71_3848_4973_92B4_4B4B149BC657_.wvu.PrintArea" localSheetId="30" hidden="1">MALYNDO!$A$1:$N$40</definedName>
    <definedName name="Z_1ECD3B71_3848_4973_92B4_4B4B149BC657_.wvu.PrintArea" localSheetId="17" hidden="1">'NEW JAVA EX 1 &amp; 3'!$A$1:$M$280</definedName>
    <definedName name="Z_1ECD3B71_3848_4973_92B4_4B4B149BC657_.wvu.PrintArea" localSheetId="29" hidden="1">'NEW MALACCA EX'!$A$1:$L$117</definedName>
    <definedName name="Z_1ECD3B71_3848_4973_92B4_4B4B149BC657_.wvu.PrintArea" localSheetId="13" hidden="1">ORCHID!$A$1:$K$6</definedName>
    <definedName name="Z_1ECD3B71_3848_4973_92B4_4B4B149BC657_.wvu.PrintArea" localSheetId="15" hidden="1">PERTIWI!$A$1:$K$157</definedName>
    <definedName name="Z_1ECD3B71_3848_4973_92B4_4B4B149BC657_.wvu.PrintArea" localSheetId="19" hidden="1">SHAPLA!$A$1:$L$155</definedName>
    <definedName name="Z_1ECD3B71_3848_4973_92B4_4B4B149BC657_.wvu.PrintArea" localSheetId="36" hidden="1">SWAN!$A$1:$N$35</definedName>
    <definedName name="Z_1ECD3B71_3848_4973_92B4_4B4B149BC657_.wvu.Rows" localSheetId="25" hidden="1">'JADE EAST'!#REF!</definedName>
    <definedName name="Z_1ECD3B71_3848_4973_92B4_4B4B149BC657_.wvu.Rows" localSheetId="12" hidden="1">'LANG CO'!#REF!</definedName>
    <definedName name="Z_1ECD3B71_3848_4973_92B4_4B4B149BC657_.wvu.Rows" localSheetId="35" hidden="1">LION!#REF!</definedName>
    <definedName name="Z_1ECD3B71_3848_4973_92B4_4B4B149BC657_.wvu.Rows" localSheetId="40" hidden="1">'LION-JAGUAR'!#REF!</definedName>
    <definedName name="Z_1ECD3B71_3848_4973_92B4_4B4B149BC657_.wvu.Rows" localSheetId="17" hidden="1">'NEW JAVA EX 1 &amp; 3'!#REF!</definedName>
    <definedName name="Z_1ECD3B71_3848_4973_92B4_4B4B149BC657_.wvu.Rows" localSheetId="24" hidden="1">'NEW KIWI'!#REF!</definedName>
    <definedName name="Z_1ECD3B71_3848_4973_92B4_4B4B149BC657_.wvu.Rows" localSheetId="0" hidden="1">ROUTING!$13:$14</definedName>
    <definedName name="Z_1ECD3B71_3848_4973_92B4_4B4B149BC657_.wvu.Rows" localSheetId="6" hidden="1">'THAI (SERVICE CLOSURE)'!$100:$110</definedName>
    <definedName name="Z_22B9931B_8CC1_495D_8ABF_4367F34C0DA0_.wvu.FilterData" localSheetId="38" hidden="1">AMERICA!#REF!</definedName>
    <definedName name="Z_22B9931B_8CC1_495D_8ABF_4367F34C0DA0_.wvu.FilterData" localSheetId="39" hidden="1">EMPIRE!#REF!</definedName>
    <definedName name="Z_22B9931B_8CC1_495D_8ABF_4367F34C0DA0_.wvu.FilterData" localSheetId="13" hidden="1">ORCHID!#REF!</definedName>
    <definedName name="Z_2EFCC4AA_DFFF_400E_B34F_BF7B9FA2A1FF_.wvu.FilterData" localSheetId="4" hidden="1">'CHINA PORT TERMINAL'!$A$1:$I$126</definedName>
    <definedName name="Z_2EFCC4AA_DFFF_400E_B34F_BF7B9FA2A1FF_.wvu.FilterData" localSheetId="13" hidden="1">ORCHID!#REF!</definedName>
    <definedName name="Z_2EFCC4AA_DFFF_400E_B34F_BF7B9FA2A1FF_.wvu.FilterData" localSheetId="7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2" hidden="1">BENGAL!$A$1:$L$239</definedName>
    <definedName name="Z_2EFCC4AA_DFFF_400E_B34F_BF7B9FA2A1FF_.wvu.PrintArea" localSheetId="3" hidden="1">BURMA!$A$1:$L$84</definedName>
    <definedName name="Z_2EFCC4AA_DFFF_400E_B34F_BF7B9FA2A1FF_.wvu.PrintArea" localSheetId="11" hidden="1">DOLPHIN!$A$1:$L$129</definedName>
    <definedName name="Z_2EFCC4AA_DFFF_400E_B34F_BF7B9FA2A1FF_.wvu.PrintArea" localSheetId="1" hidden="1">HOME!$A$2:$H$40</definedName>
    <definedName name="Z_2EFCC4AA_DFFF_400E_B34F_BF7B9FA2A1FF_.wvu.PrintArea" localSheetId="30" hidden="1">MALYNDO!$A$1:$N$40</definedName>
    <definedName name="Z_2EFCC4AA_DFFF_400E_B34F_BF7B9FA2A1FF_.wvu.PrintArea" localSheetId="17" hidden="1">'NEW JAVA EX 1 &amp; 3'!$A$1:$M$280</definedName>
    <definedName name="Z_2EFCC4AA_DFFF_400E_B34F_BF7B9FA2A1FF_.wvu.PrintArea" localSheetId="29" hidden="1">'NEW MALACCA EX'!$A$1:$L$117</definedName>
    <definedName name="Z_2EFCC4AA_DFFF_400E_B34F_BF7B9FA2A1FF_.wvu.PrintArea" localSheetId="13" hidden="1">ORCHID!$A$1:$K$6</definedName>
    <definedName name="Z_2EFCC4AA_DFFF_400E_B34F_BF7B9FA2A1FF_.wvu.PrintArea" localSheetId="15" hidden="1">PERTIWI!$A$1:$K$157</definedName>
    <definedName name="Z_2EFCC4AA_DFFF_400E_B34F_BF7B9FA2A1FF_.wvu.PrintArea" localSheetId="19" hidden="1">SHAPLA!$A$1:$L$155</definedName>
    <definedName name="Z_2EFCC4AA_DFFF_400E_B34F_BF7B9FA2A1FF_.wvu.PrintArea" localSheetId="36" hidden="1">SWAN!$A$1:$N$35</definedName>
    <definedName name="Z_2EFCC4AA_DFFF_400E_B34F_BF7B9FA2A1FF_.wvu.Rows" localSheetId="38" hidden="1">AMERICA!#REF!</definedName>
    <definedName name="Z_2EFCC4AA_DFFF_400E_B34F_BF7B9FA2A1FF_.wvu.Rows" localSheetId="0" hidden="1">ROUTING!$13:$14</definedName>
    <definedName name="Z_32E39B74_69D7_45CD_A7D0_50BEA0378E58_.wvu.FilterData" localSheetId="33" hidden="1">DRAGON!#REF!</definedName>
    <definedName name="Z_32E39B74_69D7_45CD_A7D0_50BEA0378E58_.wvu.FilterData" localSheetId="13" hidden="1">ORCHID!#REF!</definedName>
    <definedName name="Z_32E39B74_69D7_45CD_A7D0_50BEA0378E58_.wvu.FilterData" localSheetId="0" hidden="1">ROUTING!$A$1:$G$28</definedName>
    <definedName name="Z_32E39B74_69D7_45CD_A7D0_50BEA0378E58_.wvu.PrintArea" localSheetId="2" hidden="1">BENGAL!$A$1:$L$239</definedName>
    <definedName name="Z_32E39B74_69D7_45CD_A7D0_50BEA0378E58_.wvu.PrintArea" localSheetId="3" hidden="1">BURMA!$A$1:$L$84</definedName>
    <definedName name="Z_32E39B74_69D7_45CD_A7D0_50BEA0378E58_.wvu.PrintArea" localSheetId="11" hidden="1">DOLPHIN!$A$1:$L$129</definedName>
    <definedName name="Z_32E39B74_69D7_45CD_A7D0_50BEA0378E58_.wvu.PrintArea" localSheetId="1" hidden="1">HOME!$A$2:$H$40</definedName>
    <definedName name="Z_32E39B74_69D7_45CD_A7D0_50BEA0378E58_.wvu.PrintArea" localSheetId="30" hidden="1">MALYNDO!$A$1:$N$40</definedName>
    <definedName name="Z_32E39B74_69D7_45CD_A7D0_50BEA0378E58_.wvu.PrintArea" localSheetId="17" hidden="1">'NEW JAVA EX 1 &amp; 3'!$A$1:$M$281</definedName>
    <definedName name="Z_32E39B74_69D7_45CD_A7D0_50BEA0378E58_.wvu.PrintArea" localSheetId="29" hidden="1">'NEW MALACCA EX'!$A$1:$L$117</definedName>
    <definedName name="Z_32E39B74_69D7_45CD_A7D0_50BEA0378E58_.wvu.PrintArea" localSheetId="13" hidden="1">ORCHID!$A$1:$K$6</definedName>
    <definedName name="Z_32E39B74_69D7_45CD_A7D0_50BEA0378E58_.wvu.PrintArea" localSheetId="15" hidden="1">PERTIWI!$A$1:$K$157</definedName>
    <definedName name="Z_32E39B74_69D7_45CD_A7D0_50BEA0378E58_.wvu.PrintArea" localSheetId="19" hidden="1">SHAPLA!$A$1:$L$155</definedName>
    <definedName name="Z_32E39B74_69D7_45CD_A7D0_50BEA0378E58_.wvu.PrintArea" localSheetId="36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4" hidden="1">'CHINA PORT TERMINAL'!$A$1:$I$126</definedName>
    <definedName name="Z_3485952D_0C31_4884_9EDF_552F3D1B124B_.wvu.FilterData" localSheetId="13" hidden="1">ORCHID!#REF!</definedName>
    <definedName name="Z_3485952D_0C31_4884_9EDF_552F3D1B124B_.wvu.FilterData" localSheetId="7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2" hidden="1">BENGAL!$A$1:$L$239</definedName>
    <definedName name="Z_3485952D_0C31_4884_9EDF_552F3D1B124B_.wvu.PrintArea" localSheetId="3" hidden="1">BURMA!$A$1:$L$84</definedName>
    <definedName name="Z_3485952D_0C31_4884_9EDF_552F3D1B124B_.wvu.PrintArea" localSheetId="11" hidden="1">DOLPHIN!$A$1:$L$129</definedName>
    <definedName name="Z_3485952D_0C31_4884_9EDF_552F3D1B124B_.wvu.PrintArea" localSheetId="1" hidden="1">HOME!$A$2:$H$40</definedName>
    <definedName name="Z_3485952D_0C31_4884_9EDF_552F3D1B124B_.wvu.PrintArea" localSheetId="30" hidden="1">MALYNDO!$A$1:$N$40</definedName>
    <definedName name="Z_3485952D_0C31_4884_9EDF_552F3D1B124B_.wvu.PrintArea" localSheetId="17" hidden="1">'NEW JAVA EX 1 &amp; 3'!$A$1:$M$280</definedName>
    <definedName name="Z_3485952D_0C31_4884_9EDF_552F3D1B124B_.wvu.PrintArea" localSheetId="29" hidden="1">'NEW MALACCA EX'!$A$1:$L$117</definedName>
    <definedName name="Z_3485952D_0C31_4884_9EDF_552F3D1B124B_.wvu.PrintArea" localSheetId="13" hidden="1">ORCHID!$A$1:$K$6</definedName>
    <definedName name="Z_3485952D_0C31_4884_9EDF_552F3D1B124B_.wvu.PrintArea" localSheetId="15" hidden="1">PERTIWI!$A$1:$K$157</definedName>
    <definedName name="Z_3485952D_0C31_4884_9EDF_552F3D1B124B_.wvu.PrintArea" localSheetId="19" hidden="1">SHAPLA!$A$1:$L$155</definedName>
    <definedName name="Z_3485952D_0C31_4884_9EDF_552F3D1B124B_.wvu.PrintArea" localSheetId="36" hidden="1">SWAN!$A$1:$N$35</definedName>
    <definedName name="Z_3485952D_0C31_4884_9EDF_552F3D1B124B_.wvu.Rows" localSheetId="0" hidden="1">ROUTING!$13:$14</definedName>
    <definedName name="Z_353A8EAC_2D07_4AFC_B91B_ACF6B1ABF55E_.wvu.FilterData" localSheetId="38" hidden="1">AMERICA!#REF!</definedName>
    <definedName name="Z_353A8EAC_2D07_4AFC_B91B_ACF6B1ABF55E_.wvu.FilterData" localSheetId="33" hidden="1">DRAGON!#REF!</definedName>
    <definedName name="Z_353A8EAC_2D07_4AFC_B91B_ACF6B1ABF55E_.wvu.FilterData" localSheetId="39" hidden="1">EMPIRE!#REF!</definedName>
    <definedName name="Z_353A8EAC_2D07_4AFC_B91B_ACF6B1ABF55E_.wvu.FilterData" localSheetId="13" hidden="1">ORCHID!#REF!</definedName>
    <definedName name="Z_353A8EAC_2D07_4AFC_B91B_ACF6B1ABF55E_.wvu.FilterData" localSheetId="0" hidden="1">ROUTING!$A$1:$G$28</definedName>
    <definedName name="Z_353A8EAC_2D07_4AFC_B91B_ACF6B1ABF55E_.wvu.PrintArea" localSheetId="2" hidden="1">BENGAL!$A$1:$L$239</definedName>
    <definedName name="Z_353A8EAC_2D07_4AFC_B91B_ACF6B1ABF55E_.wvu.PrintArea" localSheetId="3" hidden="1">BURMA!$A$1:$L$84</definedName>
    <definedName name="Z_353A8EAC_2D07_4AFC_B91B_ACF6B1ABF55E_.wvu.PrintArea" localSheetId="11" hidden="1">DOLPHIN!$A$1:$L$129</definedName>
    <definedName name="Z_353A8EAC_2D07_4AFC_B91B_ACF6B1ABF55E_.wvu.PrintArea" localSheetId="1" hidden="1">HOME!$A$2:$H$40</definedName>
    <definedName name="Z_353A8EAC_2D07_4AFC_B91B_ACF6B1ABF55E_.wvu.PrintArea" localSheetId="30" hidden="1">MALYNDO!$A$1:$N$40</definedName>
    <definedName name="Z_353A8EAC_2D07_4AFC_B91B_ACF6B1ABF55E_.wvu.PrintArea" localSheetId="17" hidden="1">'NEW JAVA EX 1 &amp; 3'!$A$1:$M$281</definedName>
    <definedName name="Z_353A8EAC_2D07_4AFC_B91B_ACF6B1ABF55E_.wvu.PrintArea" localSheetId="29" hidden="1">'NEW MALACCA EX'!$A$1:$L$117</definedName>
    <definedName name="Z_353A8EAC_2D07_4AFC_B91B_ACF6B1ABF55E_.wvu.PrintArea" localSheetId="13" hidden="1">ORCHID!$A$1:$K$6</definedName>
    <definedName name="Z_353A8EAC_2D07_4AFC_B91B_ACF6B1ABF55E_.wvu.PrintArea" localSheetId="15" hidden="1">PERTIWI!$A$1:$K$157</definedName>
    <definedName name="Z_353A8EAC_2D07_4AFC_B91B_ACF6B1ABF55E_.wvu.PrintArea" localSheetId="19" hidden="1">SHAPLA!$A$1:$L$155</definedName>
    <definedName name="Z_353A8EAC_2D07_4AFC_B91B_ACF6B1ABF55E_.wvu.PrintArea" localSheetId="36" hidden="1">SWAN!$A$1:$N$35</definedName>
    <definedName name="Z_353A8EAC_2D07_4AFC_B91B_ACF6B1ABF55E_.wvu.Rows" localSheetId="0" hidden="1">ROUTING!$13:$14</definedName>
    <definedName name="Z_3FEF6608_25EF_43D8_8468_19FFFC3BCE74_.wvu.FilterData" localSheetId="4" hidden="1">'CHINA PORT TERMINAL'!$A$1:$I$126</definedName>
    <definedName name="Z_3FEF6608_25EF_43D8_8468_19FFFC3BCE74_.wvu.FilterData" localSheetId="13" hidden="1">ORCHID!#REF!</definedName>
    <definedName name="Z_3FEF6608_25EF_43D8_8468_19FFFC3BCE74_.wvu.FilterData" localSheetId="7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2" hidden="1">BENGAL!$A$1:$L$239</definedName>
    <definedName name="Z_3FEF6608_25EF_43D8_8468_19FFFC3BCE74_.wvu.PrintArea" localSheetId="3" hidden="1">BURMA!$A$1:$L$84</definedName>
    <definedName name="Z_3FEF6608_25EF_43D8_8468_19FFFC3BCE74_.wvu.PrintArea" localSheetId="11" hidden="1">DOLPHIN!$A$1:$L$129</definedName>
    <definedName name="Z_3FEF6608_25EF_43D8_8468_19FFFC3BCE74_.wvu.PrintArea" localSheetId="1" hidden="1">HOME!$A$2:$H$40</definedName>
    <definedName name="Z_3FEF6608_25EF_43D8_8468_19FFFC3BCE74_.wvu.PrintArea" localSheetId="30" hidden="1">MALYNDO!$A$1:$N$40</definedName>
    <definedName name="Z_3FEF6608_25EF_43D8_8468_19FFFC3BCE74_.wvu.PrintArea" localSheetId="17" hidden="1">'NEW JAVA EX 1 &amp; 3'!$A$1:$M$280</definedName>
    <definedName name="Z_3FEF6608_25EF_43D8_8468_19FFFC3BCE74_.wvu.PrintArea" localSheetId="29" hidden="1">'NEW MALACCA EX'!$A$1:$L$117</definedName>
    <definedName name="Z_3FEF6608_25EF_43D8_8468_19FFFC3BCE74_.wvu.PrintArea" localSheetId="13" hidden="1">ORCHID!$A$1:$K$6</definedName>
    <definedName name="Z_3FEF6608_25EF_43D8_8468_19FFFC3BCE74_.wvu.PrintArea" localSheetId="15" hidden="1">PERTIWI!$A$1:$K$157</definedName>
    <definedName name="Z_3FEF6608_25EF_43D8_8468_19FFFC3BCE74_.wvu.PrintArea" localSheetId="19" hidden="1">SHAPLA!$A$1:$L$155</definedName>
    <definedName name="Z_3FEF6608_25EF_43D8_8468_19FFFC3BCE74_.wvu.PrintArea" localSheetId="36" hidden="1">SWAN!$A$1:$N$35</definedName>
    <definedName name="Z_3FEF6608_25EF_43D8_8468_19FFFC3BCE74_.wvu.Rows" localSheetId="0" hidden="1">ROUTING!$13:$14</definedName>
    <definedName name="Z_613E785B_CD51_494D_B041_E8D30BF6F1EC_.wvu.FilterData" localSheetId="14" hidden="1">' ORIGAMI'!$A$5:$I$6</definedName>
    <definedName name="Z_613E785B_CD51_494D_B041_E8D30BF6F1EC_.wvu.FilterData" localSheetId="4" hidden="1">'CHINA PORT TERMINAL'!$A$1:$AA$126</definedName>
    <definedName name="Z_613E785B_CD51_494D_B041_E8D30BF6F1EC_.wvu.FilterData" localSheetId="13" hidden="1">ORCHID!#REF!</definedName>
    <definedName name="Z_613E785B_CD51_494D_B041_E8D30BF6F1EC_.wvu.FilterData" localSheetId="7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2" hidden="1">BENGAL!$A$1:$L$239</definedName>
    <definedName name="Z_613E785B_CD51_494D_B041_E8D30BF6F1EC_.wvu.PrintArea" localSheetId="3" hidden="1">BURMA!$A$1:$L$84</definedName>
    <definedName name="Z_613E785B_CD51_494D_B041_E8D30BF6F1EC_.wvu.PrintArea" localSheetId="11" hidden="1">DOLPHIN!$A$1:$L$129</definedName>
    <definedName name="Z_613E785B_CD51_494D_B041_E8D30BF6F1EC_.wvu.PrintArea" localSheetId="1" hidden="1">HOME!$A$2:$H$40</definedName>
    <definedName name="Z_613E785B_CD51_494D_B041_E8D30BF6F1EC_.wvu.PrintArea" localSheetId="30" hidden="1">MALYNDO!$A$1:$N$40</definedName>
    <definedName name="Z_613E785B_CD51_494D_B041_E8D30BF6F1EC_.wvu.PrintArea" localSheetId="17" hidden="1">'NEW JAVA EX 1 &amp; 3'!$A$1:$M$280</definedName>
    <definedName name="Z_613E785B_CD51_494D_B041_E8D30BF6F1EC_.wvu.PrintArea" localSheetId="29" hidden="1">'NEW MALACCA EX'!$A$1:$L$117</definedName>
    <definedName name="Z_613E785B_CD51_494D_B041_E8D30BF6F1EC_.wvu.PrintArea" localSheetId="13" hidden="1">ORCHID!$A$1:$K$6</definedName>
    <definedName name="Z_613E785B_CD51_494D_B041_E8D30BF6F1EC_.wvu.PrintArea" localSheetId="15" hidden="1">PERTIWI!$A$1:$K$157</definedName>
    <definedName name="Z_613E785B_CD51_494D_B041_E8D30BF6F1EC_.wvu.PrintArea" localSheetId="19" hidden="1">SHAPLA!$A$1:$L$155</definedName>
    <definedName name="Z_613E785B_CD51_494D_B041_E8D30BF6F1EC_.wvu.PrintArea" localSheetId="36" hidden="1">SWAN!$A$1:$N$35</definedName>
    <definedName name="Z_613E785B_CD51_494D_B041_E8D30BF6F1EC_.wvu.Rows" localSheetId="14" hidden="1">' ORIGAMI'!#REF!</definedName>
    <definedName name="Z_613E785B_CD51_494D_B041_E8D30BF6F1EC_.wvu.Rows" localSheetId="20" hidden="1">'GOLDEN HORN'!#REF!,'GOLDEN HORN'!#REF!,'GOLDEN HORN'!#REF!</definedName>
    <definedName name="Z_613E785B_CD51_494D_B041_E8D30BF6F1EC_.wvu.Rows" localSheetId="32" hidden="1">'IA3'!#REF!,'IA3'!#REF!,'IA3'!#REF!</definedName>
    <definedName name="Z_613E785B_CD51_494D_B041_E8D30BF6F1EC_.wvu.Rows" localSheetId="10" hidden="1">KAGUYA!#REF!,KAGUYA!#REF!,KAGUYA!#REF!</definedName>
    <definedName name="Z_613E785B_CD51_494D_B041_E8D30BF6F1EC_.wvu.Rows" localSheetId="34" hidden="1">KAMCHATKA!$6:$7,KAMCHATKA!#REF!,KAMCHATKA!#REF!</definedName>
    <definedName name="Z_613E785B_CD51_494D_B041_E8D30BF6F1EC_.wvu.Rows" localSheetId="12" hidden="1">'LANG CO'!#REF!</definedName>
    <definedName name="Z_613E785B_CD51_494D_B041_E8D30BF6F1EC_.wvu.Rows" localSheetId="24" hidden="1">'NEW KIWI'!#REF!</definedName>
    <definedName name="Z_613E785B_CD51_494D_B041_E8D30BF6F1EC_.wvu.Rows" localSheetId="0" hidden="1">ROUTING!$13:$14</definedName>
    <definedName name="Z_613E785B_CD51_494D_B041_E8D30BF6F1EC_.wvu.Rows" localSheetId="16" hidden="1">SEAGULL!#REF!,SEAGULL!#REF!,SEAGULL!$236:$236</definedName>
    <definedName name="Z_613E785B_CD51_494D_B041_E8D30BF6F1EC_.wvu.Rows" localSheetId="18" hidden="1">SEAHORSE!#REF!,SEAHORSE!#REF!,SEAHORSE!#REF!</definedName>
    <definedName name="Z_613E785B_CD51_494D_B041_E8D30BF6F1EC_.wvu.Rows" localSheetId="6" hidden="1">'THAI (SERVICE CLOSURE)'!$100:$110</definedName>
    <definedName name="Z_6B324A58_5A89_471C_AD21_0822EB95E67E_.wvu.FilterData" localSheetId="14" hidden="1">' ORIGAMI'!$A$5:$I$6</definedName>
    <definedName name="Z_6B324A58_5A89_471C_AD21_0822EB95E67E_.wvu.FilterData" localSheetId="4" hidden="1">'CHINA PORT TERMINAL'!$A$1:$AA$126</definedName>
    <definedName name="Z_6B324A58_5A89_471C_AD21_0822EB95E67E_.wvu.FilterData" localSheetId="13" hidden="1">ORCHID!#REF!</definedName>
    <definedName name="Z_6B324A58_5A89_471C_AD21_0822EB95E67E_.wvu.FilterData" localSheetId="7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2" hidden="1">BENGAL!$A$1:$L$239</definedName>
    <definedName name="Z_6B324A58_5A89_471C_AD21_0822EB95E67E_.wvu.PrintArea" localSheetId="3" hidden="1">BURMA!$A$1:$L$84</definedName>
    <definedName name="Z_6B324A58_5A89_471C_AD21_0822EB95E67E_.wvu.PrintArea" localSheetId="11" hidden="1">DOLPHIN!$A$1:$L$129</definedName>
    <definedName name="Z_6B324A58_5A89_471C_AD21_0822EB95E67E_.wvu.PrintArea" localSheetId="1" hidden="1">HOME!$A$2:$H$40</definedName>
    <definedName name="Z_6B324A58_5A89_471C_AD21_0822EB95E67E_.wvu.PrintArea" localSheetId="30" hidden="1">MALYNDO!$A$1:$N$40</definedName>
    <definedName name="Z_6B324A58_5A89_471C_AD21_0822EB95E67E_.wvu.PrintArea" localSheetId="17" hidden="1">'NEW JAVA EX 1 &amp; 3'!$A$1:$M$280</definedName>
    <definedName name="Z_6B324A58_5A89_471C_AD21_0822EB95E67E_.wvu.PrintArea" localSheetId="29" hidden="1">'NEW MALACCA EX'!$A$1:$L$117</definedName>
    <definedName name="Z_6B324A58_5A89_471C_AD21_0822EB95E67E_.wvu.PrintArea" localSheetId="13" hidden="1">ORCHID!$A$1:$K$6</definedName>
    <definedName name="Z_6B324A58_5A89_471C_AD21_0822EB95E67E_.wvu.PrintArea" localSheetId="15" hidden="1">PERTIWI!$A$1:$K$157</definedName>
    <definedName name="Z_6B324A58_5A89_471C_AD21_0822EB95E67E_.wvu.PrintArea" localSheetId="19" hidden="1">SHAPLA!$A$1:$L$155</definedName>
    <definedName name="Z_6B324A58_5A89_471C_AD21_0822EB95E67E_.wvu.PrintArea" localSheetId="36" hidden="1">SWAN!$A$1:$N$35</definedName>
    <definedName name="Z_6B324A58_5A89_471C_AD21_0822EB95E67E_.wvu.Rows" localSheetId="14" hidden="1">' ORIGAMI'!#REF!</definedName>
    <definedName name="Z_6B324A58_5A89_471C_AD21_0822EB95E67E_.wvu.Rows" localSheetId="20" hidden="1">'GOLDEN HORN'!#REF!,'GOLDEN HORN'!#REF!,'GOLDEN HORN'!#REF!</definedName>
    <definedName name="Z_6B324A58_5A89_471C_AD21_0822EB95E67E_.wvu.Rows" localSheetId="32" hidden="1">'IA3'!#REF!,'IA3'!#REF!,'IA3'!#REF!</definedName>
    <definedName name="Z_6B324A58_5A89_471C_AD21_0822EB95E67E_.wvu.Rows" localSheetId="10" hidden="1">KAGUYA!#REF!,KAGUYA!#REF!,KAGUYA!#REF!</definedName>
    <definedName name="Z_6B324A58_5A89_471C_AD21_0822EB95E67E_.wvu.Rows" localSheetId="34" hidden="1">KAMCHATKA!$6:$7,KAMCHATKA!#REF!,KAMCHATKA!#REF!</definedName>
    <definedName name="Z_6B324A58_5A89_471C_AD21_0822EB95E67E_.wvu.Rows" localSheetId="12" hidden="1">'LANG CO'!#REF!</definedName>
    <definedName name="Z_6B324A58_5A89_471C_AD21_0822EB95E67E_.wvu.Rows" localSheetId="24" hidden="1">'NEW KIWI'!#REF!</definedName>
    <definedName name="Z_6B324A58_5A89_471C_AD21_0822EB95E67E_.wvu.Rows" localSheetId="0" hidden="1">ROUTING!$13:$14</definedName>
    <definedName name="Z_6B324A58_5A89_471C_AD21_0822EB95E67E_.wvu.Rows" localSheetId="16" hidden="1">SEAGULL!#REF!,SEAGULL!#REF!,SEAGULL!$236:$236</definedName>
    <definedName name="Z_6B324A58_5A89_471C_AD21_0822EB95E67E_.wvu.Rows" localSheetId="18" hidden="1">SEAHORSE!#REF!,SEAHORSE!#REF!,SEAHORSE!#REF!</definedName>
    <definedName name="Z_6B324A58_5A89_471C_AD21_0822EB95E67E_.wvu.Rows" localSheetId="6" hidden="1">'THAI (SERVICE CLOSURE)'!$100:$110</definedName>
    <definedName name="Z_7588C8EC_5A58_414F_868E_5FE10A8120BA_.wvu.FilterData" localSheetId="13" hidden="1">ORCHID!#REF!</definedName>
    <definedName name="Z_7D3CEC1C_CCEC_4C4E_963E_DDD8383A68C1_.wvu.FilterData" localSheetId="14" hidden="1">' ORIGAMI'!$A$5:$I$6</definedName>
    <definedName name="Z_7D3CEC1C_CCEC_4C4E_963E_DDD8383A68C1_.wvu.FilterData" localSheetId="4" hidden="1">'CHINA PORT TERMINAL'!$A$1:$AA$126</definedName>
    <definedName name="Z_7D3CEC1C_CCEC_4C4E_963E_DDD8383A68C1_.wvu.FilterData" localSheetId="13" hidden="1">ORCHID!#REF!</definedName>
    <definedName name="Z_7D3CEC1C_CCEC_4C4E_963E_DDD8383A68C1_.wvu.FilterData" localSheetId="7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2" hidden="1">BENGAL!$A$1:$L$239</definedName>
    <definedName name="Z_7D3CEC1C_CCEC_4C4E_963E_DDD8383A68C1_.wvu.PrintArea" localSheetId="3" hidden="1">BURMA!$A$1:$L$84</definedName>
    <definedName name="Z_7D3CEC1C_CCEC_4C4E_963E_DDD8383A68C1_.wvu.PrintArea" localSheetId="11" hidden="1">DOLPHIN!$A$1:$L$129</definedName>
    <definedName name="Z_7D3CEC1C_CCEC_4C4E_963E_DDD8383A68C1_.wvu.PrintArea" localSheetId="1" hidden="1">HOME!$A$2:$H$40</definedName>
    <definedName name="Z_7D3CEC1C_CCEC_4C4E_963E_DDD8383A68C1_.wvu.PrintArea" localSheetId="30" hidden="1">MALYNDO!$A$1:$N$40</definedName>
    <definedName name="Z_7D3CEC1C_CCEC_4C4E_963E_DDD8383A68C1_.wvu.PrintArea" localSheetId="17" hidden="1">'NEW JAVA EX 1 &amp; 3'!$A$1:$M$280</definedName>
    <definedName name="Z_7D3CEC1C_CCEC_4C4E_963E_DDD8383A68C1_.wvu.PrintArea" localSheetId="29" hidden="1">'NEW MALACCA EX'!$A$1:$L$117</definedName>
    <definedName name="Z_7D3CEC1C_CCEC_4C4E_963E_DDD8383A68C1_.wvu.PrintArea" localSheetId="13" hidden="1">ORCHID!$A$1:$K$6</definedName>
    <definedName name="Z_7D3CEC1C_CCEC_4C4E_963E_DDD8383A68C1_.wvu.PrintArea" localSheetId="15" hidden="1">PERTIWI!$A$1:$K$157</definedName>
    <definedName name="Z_7D3CEC1C_CCEC_4C4E_963E_DDD8383A68C1_.wvu.PrintArea" localSheetId="19" hidden="1">SHAPLA!$A$1:$L$155</definedName>
    <definedName name="Z_7D3CEC1C_CCEC_4C4E_963E_DDD8383A68C1_.wvu.PrintArea" localSheetId="36" hidden="1">SWAN!$A$1:$N$35</definedName>
    <definedName name="Z_7D3CEC1C_CCEC_4C4E_963E_DDD8383A68C1_.wvu.Rows" localSheetId="14" hidden="1">' ORIGAMI'!#REF!</definedName>
    <definedName name="Z_7D3CEC1C_CCEC_4C4E_963E_DDD8383A68C1_.wvu.Rows" localSheetId="2" hidden="1">BENGAL!#REF!</definedName>
    <definedName name="Z_7D3CEC1C_CCEC_4C4E_963E_DDD8383A68C1_.wvu.Rows" localSheetId="3" hidden="1">BURMA!#REF!</definedName>
    <definedName name="Z_7D3CEC1C_CCEC_4C4E_963E_DDD8383A68C1_.wvu.Rows" localSheetId="11" hidden="1">DOLPHIN!#REF!</definedName>
    <definedName name="Z_7D3CEC1C_CCEC_4C4E_963E_DDD8383A68C1_.wvu.Rows" localSheetId="20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2" hidden="1">'IA3'!#REF!,'IA3'!#REF!,'IA3'!#REF!</definedName>
    <definedName name="Z_7D3CEC1C_CCEC_4C4E_963E_DDD8383A68C1_.wvu.Rows" localSheetId="10" hidden="1">KAGUYA!#REF!,KAGUYA!#REF!,KAGUYA!#REF!</definedName>
    <definedName name="Z_7D3CEC1C_CCEC_4C4E_963E_DDD8383A68C1_.wvu.Rows" localSheetId="34" hidden="1">KAMCHATKA!$6:$7,KAMCHATKA!#REF!,KAMCHATKA!#REF!</definedName>
    <definedName name="Z_7D3CEC1C_CCEC_4C4E_963E_DDD8383A68C1_.wvu.Rows" localSheetId="12" hidden="1">'LANG CO'!#REF!,'LANG CO'!#REF!</definedName>
    <definedName name="Z_7D3CEC1C_CCEC_4C4E_963E_DDD8383A68C1_.wvu.Rows" localSheetId="24" hidden="1">'NEW KIWI'!#REF!,'NEW KIWI'!#REF!</definedName>
    <definedName name="Z_7D3CEC1C_CCEC_4C4E_963E_DDD8383A68C1_.wvu.Rows" localSheetId="29" hidden="1">'NEW MALACCA EX'!#REF!</definedName>
    <definedName name="Z_7D3CEC1C_CCEC_4C4E_963E_DDD8383A68C1_.wvu.Rows" localSheetId="13" hidden="1">ORCHID!#REF!,ORCHID!#REF!</definedName>
    <definedName name="Z_7D3CEC1C_CCEC_4C4E_963E_DDD8383A68C1_.wvu.Rows" localSheetId="15" hidden="1">PERTIWI!#REF!</definedName>
    <definedName name="Z_7D3CEC1C_CCEC_4C4E_963E_DDD8383A68C1_.wvu.Rows" localSheetId="0" hidden="1">ROUTING!$13:$14</definedName>
    <definedName name="Z_7D3CEC1C_CCEC_4C4E_963E_DDD8383A68C1_.wvu.Rows" localSheetId="16" hidden="1">SEAGULL!#REF!,SEAGULL!#REF!,SEAGULL!#REF!</definedName>
    <definedName name="Z_7D3CEC1C_CCEC_4C4E_963E_DDD8383A68C1_.wvu.Rows" localSheetId="18" hidden="1">SEAHORSE!#REF!,SEAHORSE!#REF!,SEAHORSE!#REF!</definedName>
    <definedName name="Z_7D3CEC1C_CCEC_4C4E_963E_DDD8383A68C1_.wvu.Rows" localSheetId="19" hidden="1">SHAPLA!#REF!</definedName>
    <definedName name="Z_7D3CEC1C_CCEC_4C4E_963E_DDD8383A68C1_.wvu.Rows" localSheetId="6" hidden="1">'THAI (SERVICE CLOSURE)'!#REF!,'THAI (SERVICE CLOSURE)'!$100:$110</definedName>
    <definedName name="Z_7D42D457_F09B_4E83_8433_58BDF10DB4E4_.wvu.FilterData" localSheetId="4" hidden="1">'CHINA PORT TERMINAL'!$A$1:$I$126</definedName>
    <definedName name="Z_7D42D457_F09B_4E83_8433_58BDF10DB4E4_.wvu.FilterData" localSheetId="7" hidden="1">'OUTSIDE FEEDER'!$A$1:$I$126</definedName>
    <definedName name="Z_839A08D2_0CFF_49AB_A28F_C1676CAFE321_.wvu.FilterData" localSheetId="13" hidden="1">ORCHID!#REF!</definedName>
    <definedName name="Z_8773B614_CBE7_474E_B57F_0A27A3791CF3_.wvu.FilterData" localSheetId="4" hidden="1">'CHINA PORT TERMINAL'!$A$1:$AA$126</definedName>
    <definedName name="Z_8773B614_CBE7_474E_B57F_0A27A3791CF3_.wvu.FilterData" localSheetId="13" hidden="1">ORCHID!#REF!</definedName>
    <definedName name="Z_8773B614_CBE7_474E_B57F_0A27A3791CF3_.wvu.FilterData" localSheetId="7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2" hidden="1">BENGAL!$A$1:$L$239</definedName>
    <definedName name="Z_8773B614_CBE7_474E_B57F_0A27A3791CF3_.wvu.PrintArea" localSheetId="3" hidden="1">BURMA!$A$1:$L$84</definedName>
    <definedName name="Z_8773B614_CBE7_474E_B57F_0A27A3791CF3_.wvu.PrintArea" localSheetId="11" hidden="1">DOLPHIN!$A$1:$L$129</definedName>
    <definedName name="Z_8773B614_CBE7_474E_B57F_0A27A3791CF3_.wvu.PrintArea" localSheetId="1" hidden="1">HOME!$A$2:$H$40</definedName>
    <definedName name="Z_8773B614_CBE7_474E_B57F_0A27A3791CF3_.wvu.PrintArea" localSheetId="30" hidden="1">MALYNDO!$A$1:$N$40</definedName>
    <definedName name="Z_8773B614_CBE7_474E_B57F_0A27A3791CF3_.wvu.PrintArea" localSheetId="17" hidden="1">'NEW JAVA EX 1 &amp; 3'!$A$1:$M$280</definedName>
    <definedName name="Z_8773B614_CBE7_474E_B57F_0A27A3791CF3_.wvu.PrintArea" localSheetId="29" hidden="1">'NEW MALACCA EX'!$A$1:$L$117</definedName>
    <definedName name="Z_8773B614_CBE7_474E_B57F_0A27A3791CF3_.wvu.PrintArea" localSheetId="13" hidden="1">ORCHID!$A$1:$K$6</definedName>
    <definedName name="Z_8773B614_CBE7_474E_B57F_0A27A3791CF3_.wvu.PrintArea" localSheetId="15" hidden="1">PERTIWI!$A$1:$K$157</definedName>
    <definedName name="Z_8773B614_CBE7_474E_B57F_0A27A3791CF3_.wvu.PrintArea" localSheetId="19" hidden="1">SHAPLA!$A$1:$L$155</definedName>
    <definedName name="Z_8773B614_CBE7_474E_B57F_0A27A3791CF3_.wvu.PrintArea" localSheetId="36" hidden="1">SWAN!$A$1:$N$35</definedName>
    <definedName name="Z_8773B614_CBE7_474E_B57F_0A27A3791CF3_.wvu.Rows" localSheetId="0" hidden="1">ROUTING!$13:$14</definedName>
    <definedName name="Z_9278F756_A3B4_47A1_8EDD_64A01BF7A423_.wvu.FilterData" localSheetId="38" hidden="1">AMERICA!#REF!</definedName>
    <definedName name="Z_9278F756_A3B4_47A1_8EDD_64A01BF7A423_.wvu.FilterData" localSheetId="33" hidden="1">DRAGON!#REF!</definedName>
    <definedName name="Z_9278F756_A3B4_47A1_8EDD_64A01BF7A423_.wvu.FilterData" localSheetId="39" hidden="1">EMPIRE!#REF!</definedName>
    <definedName name="Z_9278F756_A3B4_47A1_8EDD_64A01BF7A423_.wvu.FilterData" localSheetId="13" hidden="1">ORCHID!#REF!</definedName>
    <definedName name="Z_9278F756_A3B4_47A1_8EDD_64A01BF7A423_.wvu.FilterData" localSheetId="0" hidden="1">ROUTING!$A$1:$G$28</definedName>
    <definedName name="Z_9278F756_A3B4_47A1_8EDD_64A01BF7A423_.wvu.PrintArea" localSheetId="2" hidden="1">BENGAL!$A$1:$L$239</definedName>
    <definedName name="Z_9278F756_A3B4_47A1_8EDD_64A01BF7A423_.wvu.PrintArea" localSheetId="3" hidden="1">BURMA!$A$1:$L$84</definedName>
    <definedName name="Z_9278F756_A3B4_47A1_8EDD_64A01BF7A423_.wvu.PrintArea" localSheetId="11" hidden="1">DOLPHIN!$A$1:$L$129</definedName>
    <definedName name="Z_9278F756_A3B4_47A1_8EDD_64A01BF7A423_.wvu.PrintArea" localSheetId="1" hidden="1">HOME!$A$2:$H$40</definedName>
    <definedName name="Z_9278F756_A3B4_47A1_8EDD_64A01BF7A423_.wvu.PrintArea" localSheetId="30" hidden="1">MALYNDO!$A$1:$N$40</definedName>
    <definedName name="Z_9278F756_A3B4_47A1_8EDD_64A01BF7A423_.wvu.PrintArea" localSheetId="17" hidden="1">'NEW JAVA EX 1 &amp; 3'!$A$1:$M$281</definedName>
    <definedName name="Z_9278F756_A3B4_47A1_8EDD_64A01BF7A423_.wvu.PrintArea" localSheetId="29" hidden="1">'NEW MALACCA EX'!$A$1:$L$117</definedName>
    <definedName name="Z_9278F756_A3B4_47A1_8EDD_64A01BF7A423_.wvu.PrintArea" localSheetId="13" hidden="1">ORCHID!$A$1:$K$6</definedName>
    <definedName name="Z_9278F756_A3B4_47A1_8EDD_64A01BF7A423_.wvu.PrintArea" localSheetId="15" hidden="1">PERTIWI!$A$1:$K$157</definedName>
    <definedName name="Z_9278F756_A3B4_47A1_8EDD_64A01BF7A423_.wvu.PrintArea" localSheetId="19" hidden="1">SHAPLA!$A$1:$L$155</definedName>
    <definedName name="Z_9278F756_A3B4_47A1_8EDD_64A01BF7A423_.wvu.PrintArea" localSheetId="36" hidden="1">SWAN!$A$1:$N$35</definedName>
    <definedName name="Z_9278F756_A3B4_47A1_8EDD_64A01BF7A423_.wvu.Rows" localSheetId="2" hidden="1">BENGAL!#REF!</definedName>
    <definedName name="Z_9278F756_A3B4_47A1_8EDD_64A01BF7A423_.wvu.Rows" localSheetId="3" hidden="1">BURMA!#REF!</definedName>
    <definedName name="Z_9278F756_A3B4_47A1_8EDD_64A01BF7A423_.wvu.Rows" localSheetId="11" hidden="1">DOLPHIN!#REF!</definedName>
    <definedName name="Z_9278F756_A3B4_47A1_8EDD_64A01BF7A423_.wvu.Rows" localSheetId="1" hidden="1">HOME!#REF!</definedName>
    <definedName name="Z_9278F756_A3B4_47A1_8EDD_64A01BF7A423_.wvu.Rows" localSheetId="17" hidden="1">'NEW JAVA EX 1 &amp; 3'!#REF!</definedName>
    <definedName name="Z_9278F756_A3B4_47A1_8EDD_64A01BF7A423_.wvu.Rows" localSheetId="29" hidden="1">'NEW MALACCA EX'!#REF!</definedName>
    <definedName name="Z_9278F756_A3B4_47A1_8EDD_64A01BF7A423_.wvu.Rows" localSheetId="15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19" hidden="1">SHAPLA!#REF!</definedName>
    <definedName name="Z_9E7EEAA3_A5FB_49FD_8C3A_1AF14EAE95FB_.wvu.FilterData" localSheetId="13" hidden="1">ORCHID!#REF!</definedName>
    <definedName name="Z_9E7EEAA3_A5FB_49FD_8C3A_1AF14EAE95FB_.wvu.FilterData" localSheetId="0" hidden="1">ROUTING!$A$1:$G$28</definedName>
    <definedName name="Z_9E7EEAA3_A5FB_49FD_8C3A_1AF14EAE95FB_.wvu.PrintArea" localSheetId="2" hidden="1">BENGAL!$A$1:$L$239</definedName>
    <definedName name="Z_9E7EEAA3_A5FB_49FD_8C3A_1AF14EAE95FB_.wvu.PrintArea" localSheetId="3" hidden="1">BURMA!$A$1:$L$84</definedName>
    <definedName name="Z_9E7EEAA3_A5FB_49FD_8C3A_1AF14EAE95FB_.wvu.PrintArea" localSheetId="11" hidden="1">DOLPHIN!$A$1:$L$129</definedName>
    <definedName name="Z_9E7EEAA3_A5FB_49FD_8C3A_1AF14EAE95FB_.wvu.PrintArea" localSheetId="1" hidden="1">HOME!$A$2:$H$40</definedName>
    <definedName name="Z_9E7EEAA3_A5FB_49FD_8C3A_1AF14EAE95FB_.wvu.PrintArea" localSheetId="30" hidden="1">MALYNDO!$A$1:$N$40</definedName>
    <definedName name="Z_9E7EEAA3_A5FB_49FD_8C3A_1AF14EAE95FB_.wvu.PrintArea" localSheetId="17" hidden="1">'NEW JAVA EX 1 &amp; 3'!$A$1:$M$280</definedName>
    <definedName name="Z_9E7EEAA3_A5FB_49FD_8C3A_1AF14EAE95FB_.wvu.PrintArea" localSheetId="29" hidden="1">'NEW MALACCA EX'!$A$1:$L$117</definedName>
    <definedName name="Z_9E7EEAA3_A5FB_49FD_8C3A_1AF14EAE95FB_.wvu.PrintArea" localSheetId="13" hidden="1">ORCHID!$A$1:$K$6</definedName>
    <definedName name="Z_9E7EEAA3_A5FB_49FD_8C3A_1AF14EAE95FB_.wvu.PrintArea" localSheetId="15" hidden="1">PERTIWI!$A$1:$K$157</definedName>
    <definedName name="Z_9E7EEAA3_A5FB_49FD_8C3A_1AF14EAE95FB_.wvu.PrintArea" localSheetId="19" hidden="1">SHAPLA!$A$1:$L$155</definedName>
    <definedName name="Z_9E7EEAA3_A5FB_49FD_8C3A_1AF14EAE95FB_.wvu.PrintArea" localSheetId="36" hidden="1">SWAN!$A$1:$N$35</definedName>
    <definedName name="Z_9E7EEAA3_A5FB_49FD_8C3A_1AF14EAE95FB_.wvu.Rows" localSheetId="0" hidden="1">ROUTING!$13:$14</definedName>
    <definedName name="Z_A756B6A5_F67A_491F_BA24_E780838F7671_.wvu.FilterData" localSheetId="13" hidden="1">ORCHID!#REF!</definedName>
    <definedName name="Z_B64A8DAC_18E6_4119_B564_FC1D9B97CCC4_.wvu.FilterData" localSheetId="33" hidden="1">DRAGON!#REF!</definedName>
    <definedName name="Z_BA712AC7_4015_4F77_9461_7852ED983D52_.wvu.FilterData" localSheetId="13" hidden="1">ORCHID!#REF!</definedName>
    <definedName name="Z_BA712AC7_4015_4F77_9461_7852ED983D52_.wvu.FilterData" localSheetId="0" hidden="1">ROUTING!$A$1:$G$28</definedName>
    <definedName name="Z_BA712AC7_4015_4F77_9461_7852ED983D52_.wvu.PrintArea" localSheetId="2" hidden="1">BENGAL!$A$1:$L$239</definedName>
    <definedName name="Z_BA712AC7_4015_4F77_9461_7852ED983D52_.wvu.PrintArea" localSheetId="3" hidden="1">BURMA!$A$1:$L$84</definedName>
    <definedName name="Z_BA712AC7_4015_4F77_9461_7852ED983D52_.wvu.PrintArea" localSheetId="11" hidden="1">DOLPHIN!$A$1:$L$129</definedName>
    <definedName name="Z_BA712AC7_4015_4F77_9461_7852ED983D52_.wvu.PrintArea" localSheetId="1" hidden="1">HOME!$A$2:$H$40</definedName>
    <definedName name="Z_BA712AC7_4015_4F77_9461_7852ED983D52_.wvu.PrintArea" localSheetId="30" hidden="1">MALYNDO!$A$1:$N$40</definedName>
    <definedName name="Z_BA712AC7_4015_4F77_9461_7852ED983D52_.wvu.PrintArea" localSheetId="17" hidden="1">'NEW JAVA EX 1 &amp; 3'!$A$1:$M$280</definedName>
    <definedName name="Z_BA712AC7_4015_4F77_9461_7852ED983D52_.wvu.PrintArea" localSheetId="29" hidden="1">'NEW MALACCA EX'!$A$1:$L$117</definedName>
    <definedName name="Z_BA712AC7_4015_4F77_9461_7852ED983D52_.wvu.PrintArea" localSheetId="13" hidden="1">ORCHID!$A$1:$K$6</definedName>
    <definedName name="Z_BA712AC7_4015_4F77_9461_7852ED983D52_.wvu.PrintArea" localSheetId="15" hidden="1">PERTIWI!$A$1:$K$157</definedName>
    <definedName name="Z_BA712AC7_4015_4F77_9461_7852ED983D52_.wvu.PrintArea" localSheetId="19" hidden="1">SHAPLA!$A$1:$L$155</definedName>
    <definedName name="Z_BA712AC7_4015_4F77_9461_7852ED983D52_.wvu.PrintArea" localSheetId="36" hidden="1">SWAN!$A$1:$N$35</definedName>
    <definedName name="Z_BA712AC7_4015_4F77_9461_7852ED983D52_.wvu.Rows" localSheetId="0" hidden="1">ROUTING!$13:$14</definedName>
    <definedName name="Z_C595B031_2A1D_46CA_96CB_68BE50D3BAD2_.wvu.FilterData" localSheetId="13" hidden="1">ORCHID!#REF!</definedName>
    <definedName name="Z_D46427A8_8473_44FE_9FEB_A9B75A303274_.wvu.FilterData" localSheetId="13" hidden="1">ORCHID!#REF!</definedName>
    <definedName name="Z_DB5AB646_8383_45E6_A1FA_087ABC2E7D8A_.wvu.FilterData" localSheetId="4" hidden="1">'CHINA PORT TERMINAL'!$A$1:$AA$126</definedName>
    <definedName name="Z_DB5AB646_8383_45E6_A1FA_087ABC2E7D8A_.wvu.FilterData" localSheetId="7" hidden="1">'OUTSIDE FEEDER'!$A$1:$AA$126</definedName>
    <definedName name="Z_DE062870_DD16_4424_81C8_DE4B9F84915B_.wvu.FilterData" localSheetId="13" hidden="1">ORCHID!#REF!</definedName>
    <definedName name="Z_E1E797F8_34E6_47F1_BE5C_875D33263E0D_.wvu.FilterData" localSheetId="13" hidden="1">ORCHID!#REF!</definedName>
    <definedName name="Z_EAC17A20_8948_4F22_88C0_A79B3C856559_.wvu.FilterData" localSheetId="33" hidden="1">DRAGON!#REF!</definedName>
  </definedNames>
  <calcPr calcId="191028" calcCompleted="0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8" l="1"/>
  <c r="F108" i="8"/>
  <c r="F109" i="8"/>
  <c r="F110" i="8"/>
  <c r="E207" i="8"/>
  <c r="F207" i="8"/>
  <c r="E208" i="8"/>
  <c r="E209" i="8"/>
  <c r="E210" i="8"/>
  <c r="L120" i="37" l="1"/>
  <c r="N120" i="37"/>
  <c r="M120" i="37"/>
  <c r="K120" i="37"/>
  <c r="J120" i="37"/>
  <c r="I120" i="37"/>
  <c r="H120" i="37"/>
  <c r="G120" i="37"/>
  <c r="F120" i="37"/>
  <c r="E120" i="37"/>
  <c r="N119" i="37"/>
  <c r="M119" i="37"/>
  <c r="K119" i="37"/>
  <c r="J119" i="37"/>
  <c r="I119" i="37"/>
  <c r="H119" i="37"/>
  <c r="G119" i="37"/>
  <c r="F119" i="37"/>
  <c r="E119" i="37"/>
  <c r="N118" i="37"/>
  <c r="M118" i="37"/>
  <c r="K118" i="37"/>
  <c r="J118" i="37"/>
  <c r="I118" i="37"/>
  <c r="H118" i="37"/>
  <c r="G118" i="37"/>
  <c r="F118" i="37"/>
  <c r="E118" i="37"/>
  <c r="F67" i="37"/>
  <c r="E67" i="37"/>
  <c r="F66" i="37"/>
  <c r="E66" i="37"/>
  <c r="F65" i="37"/>
  <c r="E65" i="37"/>
  <c r="F111" i="48"/>
  <c r="I112" i="48"/>
  <c r="H112" i="48"/>
  <c r="G112" i="48"/>
  <c r="E112" i="48"/>
  <c r="I111" i="48"/>
  <c r="H111" i="48"/>
  <c r="G111" i="48"/>
  <c r="E111" i="48"/>
  <c r="I110" i="48"/>
  <c r="H110" i="48"/>
  <c r="G110" i="48"/>
  <c r="E110" i="48"/>
  <c r="I109" i="48"/>
  <c r="H109" i="48"/>
  <c r="G109" i="48"/>
  <c r="E109" i="48"/>
  <c r="F60" i="48"/>
  <c r="E60" i="48"/>
  <c r="F59" i="48"/>
  <c r="E59" i="48"/>
  <c r="F58" i="48"/>
  <c r="E58" i="48"/>
  <c r="F57" i="48"/>
  <c r="E57" i="48"/>
  <c r="E154" i="47"/>
  <c r="E155" i="47"/>
  <c r="F157" i="47"/>
  <c r="E157" i="47"/>
  <c r="F156" i="47"/>
  <c r="E156" i="47"/>
  <c r="F155" i="47"/>
  <c r="F154" i="47"/>
  <c r="E78" i="47"/>
  <c r="F79" i="47"/>
  <c r="E79" i="47"/>
  <c r="F78" i="47"/>
  <c r="I122" i="43"/>
  <c r="H122" i="43"/>
  <c r="G122" i="43"/>
  <c r="F122" i="43"/>
  <c r="E122" i="43"/>
  <c r="I121" i="43"/>
  <c r="H121" i="43"/>
  <c r="G121" i="43"/>
  <c r="F121" i="43"/>
  <c r="E121" i="43"/>
  <c r="I120" i="43"/>
  <c r="H120" i="43"/>
  <c r="G120" i="43"/>
  <c r="F120" i="43"/>
  <c r="E120" i="43"/>
  <c r="I119" i="43"/>
  <c r="H119" i="43"/>
  <c r="G119" i="43"/>
  <c r="F119" i="43"/>
  <c r="E119" i="43"/>
  <c r="I120" i="32"/>
  <c r="J120" i="32" s="1"/>
  <c r="F75" i="47" l="1"/>
  <c r="F72" i="47"/>
  <c r="F71" i="47"/>
  <c r="G140" i="44"/>
  <c r="F47" i="8" l="1"/>
  <c r="E47" i="7" l="1"/>
  <c r="F47" i="7"/>
  <c r="G47" i="7"/>
  <c r="H47" i="7"/>
  <c r="I47" i="7"/>
  <c r="J47" i="7"/>
  <c r="K47" i="7"/>
  <c r="L47" i="7"/>
  <c r="M47" i="7"/>
  <c r="H126" i="32"/>
  <c r="G126" i="32"/>
  <c r="F126" i="32"/>
  <c r="E126" i="32"/>
  <c r="H125" i="32"/>
  <c r="G125" i="32"/>
  <c r="F125" i="32"/>
  <c r="E125" i="32"/>
  <c r="H124" i="32"/>
  <c r="G124" i="32"/>
  <c r="F124" i="32"/>
  <c r="E124" i="32"/>
  <c r="H118" i="32"/>
  <c r="G118" i="32"/>
  <c r="F118" i="32"/>
  <c r="E118" i="32"/>
  <c r="H119" i="32"/>
  <c r="G119" i="32"/>
  <c r="F119" i="32"/>
  <c r="F44" i="8"/>
  <c r="F46" i="8" l="1"/>
  <c r="F48" i="8"/>
  <c r="F49" i="8"/>
  <c r="F50" i="8"/>
  <c r="F51" i="8"/>
  <c r="F52" i="8"/>
  <c r="F45" i="8"/>
  <c r="M53" i="7"/>
  <c r="L53" i="7"/>
  <c r="K53" i="7"/>
  <c r="J53" i="7"/>
  <c r="I53" i="7"/>
  <c r="H53" i="7"/>
  <c r="G53" i="7"/>
  <c r="F53" i="7"/>
  <c r="E53" i="7"/>
  <c r="F38" i="57"/>
  <c r="E38" i="57"/>
  <c r="R65" i="11"/>
  <c r="Q65" i="11"/>
  <c r="P65" i="11"/>
  <c r="O65" i="11"/>
  <c r="M65" i="11"/>
  <c r="L65" i="11"/>
  <c r="H65" i="11"/>
  <c r="G65" i="11"/>
  <c r="S65" i="11" s="1"/>
  <c r="F65" i="11"/>
  <c r="E65" i="11"/>
  <c r="R64" i="11"/>
  <c r="Q64" i="11"/>
  <c r="P64" i="11"/>
  <c r="O64" i="11"/>
  <c r="M64" i="11"/>
  <c r="L64" i="11"/>
  <c r="H64" i="11"/>
  <c r="G64" i="11"/>
  <c r="N64" i="11" s="1"/>
  <c r="F64" i="11"/>
  <c r="E64" i="11"/>
  <c r="R63" i="11"/>
  <c r="Q63" i="11"/>
  <c r="P63" i="11"/>
  <c r="O63" i="11"/>
  <c r="M63" i="11"/>
  <c r="L63" i="11"/>
  <c r="H63" i="11"/>
  <c r="G63" i="11"/>
  <c r="N63" i="11" s="1"/>
  <c r="F63" i="11"/>
  <c r="E63" i="11"/>
  <c r="R62" i="11"/>
  <c r="Q62" i="11"/>
  <c r="P62" i="11"/>
  <c r="O62" i="11"/>
  <c r="M62" i="11"/>
  <c r="L62" i="11"/>
  <c r="S62" i="11"/>
  <c r="R61" i="11"/>
  <c r="Q61" i="11"/>
  <c r="P61" i="11"/>
  <c r="O61" i="11"/>
  <c r="M61" i="11"/>
  <c r="L61" i="11"/>
  <c r="H61" i="11"/>
  <c r="G61" i="11"/>
  <c r="N61" i="11" s="1"/>
  <c r="F61" i="11"/>
  <c r="E61" i="11"/>
  <c r="R60" i="11"/>
  <c r="Q60" i="11"/>
  <c r="P60" i="11"/>
  <c r="O60" i="11"/>
  <c r="M60" i="11"/>
  <c r="L60" i="11"/>
  <c r="S60" i="11"/>
  <c r="R59" i="11"/>
  <c r="Q59" i="11"/>
  <c r="P59" i="11"/>
  <c r="O59" i="11"/>
  <c r="M59" i="11"/>
  <c r="L59" i="11"/>
  <c r="H59" i="11"/>
  <c r="G59" i="11"/>
  <c r="N59" i="11" s="1"/>
  <c r="F59" i="11"/>
  <c r="E59" i="11"/>
  <c r="F66" i="20"/>
  <c r="E66" i="20"/>
  <c r="F65" i="20"/>
  <c r="E65" i="20"/>
  <c r="F64" i="20"/>
  <c r="E64" i="20"/>
  <c r="F63" i="20"/>
  <c r="E63" i="20"/>
  <c r="F62" i="20"/>
  <c r="E62" i="20"/>
  <c r="E66" i="45"/>
  <c r="E65" i="45"/>
  <c r="I64" i="45"/>
  <c r="E64" i="45"/>
  <c r="I63" i="45"/>
  <c r="E63" i="45"/>
  <c r="I62" i="45"/>
  <c r="E62" i="45"/>
  <c r="G79" i="44"/>
  <c r="F79" i="44"/>
  <c r="E79" i="44"/>
  <c r="G78" i="44"/>
  <c r="F78" i="44"/>
  <c r="E78" i="44"/>
  <c r="G77" i="44"/>
  <c r="F77" i="44"/>
  <c r="E77" i="44"/>
  <c r="G76" i="44"/>
  <c r="F76" i="44"/>
  <c r="L190" i="5"/>
  <c r="K190" i="5"/>
  <c r="J190" i="5"/>
  <c r="I190" i="5"/>
  <c r="H190" i="5"/>
  <c r="G190" i="5"/>
  <c r="F190" i="5"/>
  <c r="E190" i="5"/>
  <c r="F94" i="5"/>
  <c r="E94" i="5"/>
  <c r="F93" i="5"/>
  <c r="E93" i="5"/>
  <c r="F153" i="47"/>
  <c r="F152" i="47"/>
  <c r="F151" i="47"/>
  <c r="F150" i="47"/>
  <c r="F149" i="47"/>
  <c r="F77" i="47"/>
  <c r="F76" i="47"/>
  <c r="E76" i="47"/>
  <c r="F74" i="47"/>
  <c r="I44" i="7"/>
  <c r="F44" i="7"/>
  <c r="F37" i="57"/>
  <c r="E37" i="57"/>
  <c r="F36" i="57"/>
  <c r="E36" i="57"/>
  <c r="F35" i="57"/>
  <c r="E35" i="57"/>
  <c r="S63" i="11" l="1"/>
  <c r="N65" i="11"/>
  <c r="S59" i="11"/>
  <c r="N60" i="11"/>
  <c r="S64" i="11"/>
  <c r="S61" i="11"/>
  <c r="N62" i="11"/>
  <c r="F77" i="32"/>
  <c r="E77" i="32"/>
  <c r="E133" i="44" l="1"/>
  <c r="J126" i="32"/>
  <c r="I126" i="32"/>
  <c r="J124" i="32"/>
  <c r="I124" i="32"/>
  <c r="F76" i="32"/>
  <c r="E76" i="32"/>
  <c r="F75" i="32"/>
  <c r="E75" i="32"/>
  <c r="F74" i="32"/>
  <c r="E74" i="32"/>
  <c r="F73" i="32"/>
  <c r="E73" i="32"/>
  <c r="E67" i="47" l="1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M50" i="7"/>
  <c r="M52" i="7"/>
  <c r="L52" i="7"/>
  <c r="K52" i="7"/>
  <c r="J52" i="7"/>
  <c r="I52" i="7"/>
  <c r="H52" i="7"/>
  <c r="G52" i="7"/>
  <c r="F52" i="7"/>
  <c r="E52" i="7"/>
  <c r="M51" i="7"/>
  <c r="L51" i="7"/>
  <c r="K51" i="7"/>
  <c r="J51" i="7"/>
  <c r="I51" i="7"/>
  <c r="H51" i="7"/>
  <c r="G51" i="7"/>
  <c r="F51" i="7"/>
  <c r="E51" i="7"/>
  <c r="M49" i="7"/>
  <c r="L49" i="7"/>
  <c r="K49" i="7"/>
  <c r="J49" i="7"/>
  <c r="I49" i="7"/>
  <c r="H49" i="7"/>
  <c r="G49" i="7"/>
  <c r="F49" i="7"/>
  <c r="E49" i="7"/>
  <c r="E116" i="32" l="1"/>
  <c r="F211" i="8" l="1"/>
  <c r="E211" i="8"/>
  <c r="F113" i="8"/>
  <c r="E113" i="8"/>
  <c r="F112" i="8"/>
  <c r="E112" i="8"/>
  <c r="F111" i="8"/>
  <c r="E111" i="8"/>
  <c r="E110" i="8"/>
  <c r="E109" i="8"/>
  <c r="J141" i="44" l="1"/>
  <c r="I141" i="44"/>
  <c r="H141" i="44"/>
  <c r="G141" i="44"/>
  <c r="F141" i="44"/>
  <c r="E141" i="44"/>
  <c r="J140" i="44"/>
  <c r="I140" i="44"/>
  <c r="H140" i="44"/>
  <c r="F140" i="44"/>
  <c r="E140" i="44"/>
  <c r="J139" i="44"/>
  <c r="I139" i="44"/>
  <c r="H139" i="44"/>
  <c r="G139" i="44"/>
  <c r="F139" i="44"/>
  <c r="E139" i="44"/>
  <c r="J138" i="44"/>
  <c r="I138" i="44"/>
  <c r="H138" i="44"/>
  <c r="G138" i="44"/>
  <c r="F138" i="44"/>
  <c r="E138" i="44"/>
  <c r="J137" i="44"/>
  <c r="I137" i="44"/>
  <c r="H137" i="44"/>
  <c r="G137" i="44"/>
  <c r="F137" i="44"/>
  <c r="E137" i="44"/>
  <c r="L189" i="5" l="1"/>
  <c r="K189" i="5"/>
  <c r="J189" i="5"/>
  <c r="I189" i="5"/>
  <c r="H189" i="5"/>
  <c r="G189" i="5"/>
  <c r="F189" i="5"/>
  <c r="E189" i="5"/>
  <c r="L188" i="5"/>
  <c r="K188" i="5"/>
  <c r="J188" i="5"/>
  <c r="I188" i="5"/>
  <c r="H188" i="5"/>
  <c r="G188" i="5"/>
  <c r="F188" i="5"/>
  <c r="E188" i="5"/>
  <c r="L187" i="5"/>
  <c r="K187" i="5"/>
  <c r="J187" i="5"/>
  <c r="I187" i="5"/>
  <c r="H187" i="5"/>
  <c r="G187" i="5"/>
  <c r="F187" i="5"/>
  <c r="E187" i="5"/>
  <c r="L186" i="5"/>
  <c r="K186" i="5"/>
  <c r="J186" i="5"/>
  <c r="I186" i="5"/>
  <c r="H186" i="5"/>
  <c r="G186" i="5"/>
  <c r="F186" i="5"/>
  <c r="E186" i="5"/>
  <c r="F92" i="5"/>
  <c r="E92" i="5"/>
  <c r="F91" i="5"/>
  <c r="E91" i="5"/>
  <c r="N117" i="37"/>
  <c r="M117" i="37"/>
  <c r="K117" i="37"/>
  <c r="J117" i="37"/>
  <c r="I117" i="37"/>
  <c r="H117" i="37"/>
  <c r="G117" i="37"/>
  <c r="F117" i="37"/>
  <c r="E117" i="37"/>
  <c r="N116" i="37"/>
  <c r="M116" i="37"/>
  <c r="K116" i="37"/>
  <c r="J116" i="37"/>
  <c r="I116" i="37"/>
  <c r="H116" i="37"/>
  <c r="G116" i="37"/>
  <c r="F116" i="37"/>
  <c r="E116" i="37"/>
  <c r="N115" i="37"/>
  <c r="M115" i="37"/>
  <c r="K115" i="37"/>
  <c r="J115" i="37"/>
  <c r="I115" i="37"/>
  <c r="H115" i="37"/>
  <c r="G115" i="37"/>
  <c r="F115" i="37"/>
  <c r="E115" i="37"/>
  <c r="N114" i="37"/>
  <c r="M114" i="37"/>
  <c r="K114" i="37"/>
  <c r="J114" i="37"/>
  <c r="I114" i="37"/>
  <c r="H114" i="37"/>
  <c r="G114" i="37"/>
  <c r="F114" i="37"/>
  <c r="E114" i="37"/>
  <c r="N113" i="37"/>
  <c r="M113" i="37"/>
  <c r="K113" i="37"/>
  <c r="J113" i="37"/>
  <c r="I113" i="37"/>
  <c r="H113" i="37"/>
  <c r="G113" i="37"/>
  <c r="F113" i="37"/>
  <c r="E113" i="37"/>
  <c r="F64" i="37"/>
  <c r="E64" i="37"/>
  <c r="F63" i="37"/>
  <c r="E63" i="37"/>
  <c r="F62" i="37"/>
  <c r="E62" i="37"/>
  <c r="F61" i="37"/>
  <c r="E61" i="37"/>
  <c r="I108" i="48"/>
  <c r="H108" i="48"/>
  <c r="G108" i="48"/>
  <c r="E108" i="48"/>
  <c r="I107" i="48"/>
  <c r="H107" i="48"/>
  <c r="G107" i="48"/>
  <c r="E107" i="48"/>
  <c r="F107" i="48" s="1"/>
  <c r="I106" i="48"/>
  <c r="H106" i="48"/>
  <c r="G106" i="48"/>
  <c r="E106" i="48"/>
  <c r="I105" i="48"/>
  <c r="H105" i="48"/>
  <c r="G105" i="48"/>
  <c r="E105" i="48"/>
  <c r="F56" i="48"/>
  <c r="E56" i="48"/>
  <c r="F55" i="48"/>
  <c r="E55" i="48"/>
  <c r="F54" i="48"/>
  <c r="E54" i="48"/>
  <c r="F53" i="48"/>
  <c r="E53" i="48"/>
  <c r="F52" i="48"/>
  <c r="E52" i="48"/>
  <c r="F109" i="43"/>
  <c r="G109" i="43"/>
  <c r="H109" i="43"/>
  <c r="I109" i="43"/>
  <c r="I118" i="43"/>
  <c r="H118" i="43"/>
  <c r="G118" i="43"/>
  <c r="F118" i="43"/>
  <c r="E118" i="43"/>
  <c r="I117" i="43"/>
  <c r="H117" i="43"/>
  <c r="G117" i="43"/>
  <c r="F117" i="43"/>
  <c r="E117" i="43"/>
  <c r="I116" i="43"/>
  <c r="H116" i="43"/>
  <c r="G116" i="43"/>
  <c r="F116" i="43"/>
  <c r="E116" i="43"/>
  <c r="I115" i="43"/>
  <c r="H115" i="43"/>
  <c r="G115" i="43"/>
  <c r="F115" i="43"/>
  <c r="E115" i="43"/>
  <c r="E53" i="20" l="1"/>
  <c r="F53" i="20"/>
  <c r="F28" i="57"/>
  <c r="E28" i="57"/>
  <c r="E54" i="20"/>
  <c r="E83" i="5"/>
  <c r="E202" i="8" l="1"/>
  <c r="E203" i="8"/>
  <c r="E205" i="8"/>
  <c r="E206" i="8"/>
  <c r="E201" i="8"/>
  <c r="E107" i="8"/>
  <c r="E102" i="8"/>
  <c r="E108" i="8"/>
  <c r="E105" i="8"/>
  <c r="E106" i="8"/>
  <c r="E104" i="8"/>
  <c r="F102" i="8" l="1"/>
  <c r="F179" i="5" l="1"/>
  <c r="G179" i="5"/>
  <c r="H179" i="5"/>
  <c r="F148" i="47" l="1"/>
  <c r="F147" i="47"/>
  <c r="F146" i="47"/>
  <c r="F145" i="47"/>
  <c r="F73" i="47"/>
  <c r="F70" i="47"/>
  <c r="F69" i="47"/>
  <c r="R58" i="11"/>
  <c r="Q58" i="11"/>
  <c r="P58" i="11"/>
  <c r="O58" i="11"/>
  <c r="M58" i="11"/>
  <c r="L58" i="11"/>
  <c r="H58" i="11"/>
  <c r="G58" i="11"/>
  <c r="S58" i="11" s="1"/>
  <c r="F58" i="11"/>
  <c r="E58" i="11"/>
  <c r="R57" i="11"/>
  <c r="Q57" i="11"/>
  <c r="P57" i="11"/>
  <c r="O57" i="11"/>
  <c r="M57" i="11"/>
  <c r="L57" i="11"/>
  <c r="H57" i="11"/>
  <c r="G57" i="11"/>
  <c r="N57" i="11" s="1"/>
  <c r="F57" i="11"/>
  <c r="E57" i="11"/>
  <c r="R56" i="11"/>
  <c r="Q56" i="11"/>
  <c r="P56" i="11"/>
  <c r="O56" i="11"/>
  <c r="M56" i="11"/>
  <c r="L56" i="11"/>
  <c r="S56" i="11"/>
  <c r="F56" i="11"/>
  <c r="E56" i="11"/>
  <c r="R55" i="11"/>
  <c r="Q55" i="11"/>
  <c r="P55" i="11"/>
  <c r="O55" i="11"/>
  <c r="M55" i="11"/>
  <c r="L55" i="11"/>
  <c r="N55" i="11"/>
  <c r="E55" i="11"/>
  <c r="F67" i="10"/>
  <c r="E67" i="10"/>
  <c r="F66" i="10"/>
  <c r="E66" i="10"/>
  <c r="F65" i="10"/>
  <c r="E65" i="10"/>
  <c r="F34" i="57"/>
  <c r="E34" i="57"/>
  <c r="F33" i="57"/>
  <c r="E33" i="57"/>
  <c r="F32" i="57"/>
  <c r="E32" i="57"/>
  <c r="F31" i="57"/>
  <c r="E31" i="57"/>
  <c r="E45" i="7"/>
  <c r="F45" i="7"/>
  <c r="G45" i="7"/>
  <c r="H45" i="7"/>
  <c r="I45" i="7"/>
  <c r="J45" i="7"/>
  <c r="K45" i="7"/>
  <c r="L45" i="7"/>
  <c r="M45" i="7"/>
  <c r="N58" i="11" l="1"/>
  <c r="S57" i="11"/>
  <c r="N56" i="11"/>
  <c r="S55" i="11"/>
  <c r="G115" i="32" l="1"/>
  <c r="F115" i="32"/>
  <c r="H115" i="32"/>
  <c r="I115" i="32"/>
  <c r="J115" i="32"/>
  <c r="I61" i="45" l="1"/>
  <c r="E61" i="45"/>
  <c r="I60" i="45"/>
  <c r="E60" i="45"/>
  <c r="I59" i="45"/>
  <c r="E59" i="45"/>
  <c r="I58" i="45"/>
  <c r="E58" i="45"/>
  <c r="N112" i="37" l="1"/>
  <c r="M112" i="37"/>
  <c r="K112" i="37"/>
  <c r="J112" i="37"/>
  <c r="I112" i="37"/>
  <c r="H112" i="37"/>
  <c r="G112" i="37"/>
  <c r="F112" i="37"/>
  <c r="E112" i="37"/>
  <c r="N111" i="37"/>
  <c r="M111" i="37"/>
  <c r="K111" i="37"/>
  <c r="J111" i="37"/>
  <c r="I111" i="37"/>
  <c r="H111" i="37"/>
  <c r="G111" i="37"/>
  <c r="F111" i="37"/>
  <c r="E111" i="37"/>
  <c r="N110" i="37"/>
  <c r="M110" i="37"/>
  <c r="K110" i="37"/>
  <c r="J110" i="37"/>
  <c r="I110" i="37"/>
  <c r="H110" i="37"/>
  <c r="G110" i="37"/>
  <c r="F110" i="37"/>
  <c r="E110" i="37"/>
  <c r="N109" i="37"/>
  <c r="M109" i="37"/>
  <c r="K109" i="37"/>
  <c r="J109" i="37"/>
  <c r="I109" i="37"/>
  <c r="H109" i="37"/>
  <c r="G109" i="37"/>
  <c r="F60" i="37"/>
  <c r="E60" i="37"/>
  <c r="F59" i="37"/>
  <c r="E59" i="37"/>
  <c r="F58" i="37"/>
  <c r="E58" i="37"/>
  <c r="F183" i="5" l="1"/>
  <c r="G183" i="5"/>
  <c r="H183" i="5"/>
  <c r="I183" i="5"/>
  <c r="J183" i="5"/>
  <c r="K183" i="5"/>
  <c r="L183" i="5"/>
  <c r="L185" i="5"/>
  <c r="K185" i="5"/>
  <c r="J185" i="5"/>
  <c r="I185" i="5"/>
  <c r="H185" i="5"/>
  <c r="G185" i="5"/>
  <c r="F185" i="5"/>
  <c r="E185" i="5"/>
  <c r="L184" i="5"/>
  <c r="K184" i="5"/>
  <c r="J184" i="5"/>
  <c r="I184" i="5"/>
  <c r="H184" i="5"/>
  <c r="G184" i="5"/>
  <c r="F184" i="5"/>
  <c r="E184" i="5"/>
  <c r="E183" i="5"/>
  <c r="F90" i="5"/>
  <c r="E90" i="5"/>
  <c r="F89" i="5"/>
  <c r="E89" i="5"/>
  <c r="E86" i="5"/>
  <c r="F206" i="8"/>
  <c r="F205" i="8"/>
  <c r="F203" i="8"/>
  <c r="F105" i="8"/>
  <c r="J119" i="32" l="1"/>
  <c r="I119" i="32"/>
  <c r="E69" i="32"/>
  <c r="F69" i="32"/>
  <c r="I104" i="48" l="1"/>
  <c r="H104" i="48"/>
  <c r="G104" i="48"/>
  <c r="E104" i="48"/>
  <c r="I103" i="48"/>
  <c r="H103" i="48"/>
  <c r="G103" i="48"/>
  <c r="E103" i="48"/>
  <c r="I102" i="48"/>
  <c r="H102" i="48"/>
  <c r="G102" i="48"/>
  <c r="E102" i="48"/>
  <c r="I101" i="48"/>
  <c r="H101" i="48"/>
  <c r="G101" i="48"/>
  <c r="E101" i="48"/>
  <c r="F51" i="48"/>
  <c r="E51" i="48"/>
  <c r="F50" i="48"/>
  <c r="E50" i="48"/>
  <c r="F49" i="48"/>
  <c r="E49" i="48"/>
  <c r="F48" i="48"/>
  <c r="E48" i="48"/>
  <c r="I114" i="43"/>
  <c r="H114" i="43"/>
  <c r="G114" i="43"/>
  <c r="F114" i="43"/>
  <c r="E114" i="43"/>
  <c r="I113" i="43"/>
  <c r="H113" i="43"/>
  <c r="G113" i="43"/>
  <c r="F113" i="43"/>
  <c r="E113" i="43"/>
  <c r="I110" i="43"/>
  <c r="H110" i="43"/>
  <c r="G110" i="43"/>
  <c r="F110" i="43"/>
  <c r="E110" i="43"/>
  <c r="F199" i="8" l="1"/>
  <c r="E199" i="8"/>
  <c r="F200" i="8"/>
  <c r="E200" i="8"/>
  <c r="F100" i="8"/>
  <c r="F101" i="8" l="1"/>
  <c r="I53" i="45" l="1"/>
  <c r="J136" i="44"/>
  <c r="I136" i="44"/>
  <c r="H136" i="44"/>
  <c r="G136" i="44"/>
  <c r="F136" i="44"/>
  <c r="E136" i="44"/>
  <c r="J135" i="44"/>
  <c r="I135" i="44"/>
  <c r="H135" i="44"/>
  <c r="G135" i="44"/>
  <c r="F135" i="44"/>
  <c r="E135" i="44"/>
  <c r="J134" i="44"/>
  <c r="I134" i="44"/>
  <c r="H134" i="44"/>
  <c r="G134" i="44"/>
  <c r="F134" i="44"/>
  <c r="E134" i="44"/>
  <c r="J133" i="44"/>
  <c r="I133" i="44"/>
  <c r="H133" i="44"/>
  <c r="G133" i="44"/>
  <c r="F133" i="44"/>
  <c r="G75" i="44"/>
  <c r="F75" i="44"/>
  <c r="E75" i="44"/>
  <c r="G74" i="44"/>
  <c r="F74" i="44"/>
  <c r="G73" i="44"/>
  <c r="F73" i="44"/>
  <c r="E73" i="44"/>
  <c r="G72" i="44"/>
  <c r="F72" i="44"/>
  <c r="G71" i="44"/>
  <c r="F71" i="44"/>
  <c r="E71" i="44"/>
  <c r="E178" i="5"/>
  <c r="F81" i="5"/>
  <c r="E81" i="5"/>
  <c r="F60" i="20"/>
  <c r="E60" i="20"/>
  <c r="F59" i="20"/>
  <c r="F58" i="20"/>
  <c r="E58" i="20"/>
  <c r="I114" i="32"/>
  <c r="F99" i="8"/>
  <c r="F97" i="8"/>
  <c r="E51" i="58" l="1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E10" i="58" l="1"/>
  <c r="E47" i="58"/>
  <c r="G38" i="7"/>
  <c r="F38" i="7"/>
  <c r="E38" i="7"/>
  <c r="J112" i="32"/>
  <c r="I112" i="32"/>
  <c r="H112" i="32"/>
  <c r="G112" i="32"/>
  <c r="F112" i="32"/>
  <c r="E112" i="32"/>
  <c r="F61" i="32"/>
  <c r="E61" i="32"/>
  <c r="E101" i="37"/>
  <c r="L101" i="37" s="1"/>
  <c r="F101" i="37"/>
  <c r="M101" i="37" s="1"/>
  <c r="G101" i="37"/>
  <c r="N101" i="37" s="1"/>
  <c r="H101" i="37"/>
  <c r="I101" i="37"/>
  <c r="J101" i="37"/>
  <c r="K101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L43" i="7"/>
  <c r="K43" i="7"/>
  <c r="J43" i="7"/>
  <c r="E43" i="7"/>
  <c r="F56" i="37"/>
  <c r="E56" i="37"/>
  <c r="F68" i="47"/>
  <c r="F67" i="47"/>
  <c r="I54" i="45"/>
  <c r="I55" i="45"/>
  <c r="I57" i="45"/>
  <c r="I49" i="45"/>
  <c r="F30" i="57"/>
  <c r="E30" i="57"/>
  <c r="J118" i="32" l="1"/>
  <c r="I118" i="32"/>
  <c r="G117" i="32"/>
  <c r="F117" i="32"/>
  <c r="E117" i="32"/>
  <c r="F68" i="32"/>
  <c r="E68" i="32"/>
  <c r="F67" i="32"/>
  <c r="E67" i="32"/>
  <c r="F66" i="32"/>
  <c r="F65" i="32"/>
  <c r="E65" i="32"/>
  <c r="L98" i="37"/>
  <c r="L99" i="37"/>
  <c r="L100" i="37"/>
  <c r="H34" i="7"/>
  <c r="M45" i="11"/>
  <c r="F29" i="57" l="1"/>
  <c r="E29" i="57"/>
  <c r="E57" i="45" l="1"/>
  <c r="E56" i="45"/>
  <c r="E55" i="45"/>
  <c r="E54" i="45"/>
  <c r="E53" i="45"/>
  <c r="F110" i="32"/>
  <c r="G110" i="32"/>
  <c r="H110" i="32"/>
  <c r="I110" i="32"/>
  <c r="J110" i="32"/>
  <c r="F94" i="8"/>
  <c r="R54" i="11" l="1"/>
  <c r="Q54" i="11"/>
  <c r="P54" i="11"/>
  <c r="O54" i="11"/>
  <c r="M54" i="11"/>
  <c r="L54" i="11"/>
  <c r="H54" i="11"/>
  <c r="G54" i="11"/>
  <c r="S54" i="11" s="1"/>
  <c r="F54" i="11"/>
  <c r="E54" i="11"/>
  <c r="R53" i="11"/>
  <c r="Q53" i="11"/>
  <c r="P53" i="11"/>
  <c r="O53" i="11"/>
  <c r="M53" i="11"/>
  <c r="L53" i="11"/>
  <c r="N53" i="11"/>
  <c r="F53" i="11"/>
  <c r="E53" i="11"/>
  <c r="R52" i="11"/>
  <c r="Q52" i="11"/>
  <c r="P52" i="11"/>
  <c r="O52" i="11"/>
  <c r="M52" i="11"/>
  <c r="L52" i="11"/>
  <c r="H52" i="11"/>
  <c r="G52" i="11"/>
  <c r="N52" i="11" s="1"/>
  <c r="F52" i="11"/>
  <c r="E52" i="11"/>
  <c r="R51" i="11"/>
  <c r="Q51" i="11"/>
  <c r="P51" i="11"/>
  <c r="O51" i="11"/>
  <c r="M51" i="11"/>
  <c r="L51" i="11"/>
  <c r="H51" i="11"/>
  <c r="G51" i="11"/>
  <c r="N51" i="11" s="1"/>
  <c r="F51" i="11"/>
  <c r="F27" i="57"/>
  <c r="E27" i="57"/>
  <c r="J132" i="44"/>
  <c r="I132" i="44"/>
  <c r="H132" i="44"/>
  <c r="G132" i="44"/>
  <c r="F132" i="44"/>
  <c r="E132" i="44"/>
  <c r="J131" i="44"/>
  <c r="I131" i="44"/>
  <c r="H131" i="44"/>
  <c r="G131" i="44"/>
  <c r="F131" i="44"/>
  <c r="E131" i="44"/>
  <c r="J130" i="44"/>
  <c r="I130" i="44"/>
  <c r="H130" i="44"/>
  <c r="G130" i="44"/>
  <c r="F130" i="44"/>
  <c r="E130" i="44"/>
  <c r="J129" i="44"/>
  <c r="I129" i="44"/>
  <c r="H129" i="44"/>
  <c r="G129" i="44"/>
  <c r="F129" i="44"/>
  <c r="E129" i="44"/>
  <c r="J128" i="44"/>
  <c r="I128" i="44"/>
  <c r="H128" i="44"/>
  <c r="G128" i="44"/>
  <c r="F128" i="44"/>
  <c r="E128" i="44"/>
  <c r="G70" i="44"/>
  <c r="F70" i="44"/>
  <c r="G69" i="44"/>
  <c r="F69" i="44"/>
  <c r="E69" i="44"/>
  <c r="G67" i="44"/>
  <c r="F67" i="44"/>
  <c r="E67" i="44"/>
  <c r="N41" i="7"/>
  <c r="M41" i="7"/>
  <c r="L41" i="7"/>
  <c r="N40" i="7"/>
  <c r="M40" i="7"/>
  <c r="L40" i="7"/>
  <c r="K40" i="7"/>
  <c r="J40" i="7"/>
  <c r="G40" i="7"/>
  <c r="F40" i="7"/>
  <c r="E40" i="7"/>
  <c r="F103" i="8"/>
  <c r="E103" i="8"/>
  <c r="E101" i="8"/>
  <c r="F41" i="8"/>
  <c r="E41" i="8"/>
  <c r="F40" i="8"/>
  <c r="E40" i="8"/>
  <c r="N54" i="11" l="1"/>
  <c r="S53" i="11"/>
  <c r="S51" i="11"/>
  <c r="S52" i="11"/>
  <c r="E194" i="8" l="1"/>
  <c r="E195" i="8"/>
  <c r="E196" i="8"/>
  <c r="E198" i="8"/>
  <c r="E193" i="8"/>
  <c r="L181" i="5" l="1"/>
  <c r="K181" i="5"/>
  <c r="J181" i="5"/>
  <c r="I181" i="5"/>
  <c r="H181" i="5"/>
  <c r="G181" i="5"/>
  <c r="F181" i="5"/>
  <c r="E181" i="5"/>
  <c r="L180" i="5"/>
  <c r="K180" i="5"/>
  <c r="J180" i="5"/>
  <c r="I180" i="5"/>
  <c r="E180" i="5"/>
  <c r="L179" i="5"/>
  <c r="K179" i="5"/>
  <c r="J179" i="5"/>
  <c r="I179" i="5"/>
  <c r="E179" i="5"/>
  <c r="F84" i="5"/>
  <c r="E84" i="5"/>
  <c r="F83" i="5"/>
  <c r="F82" i="5"/>
  <c r="E82" i="5"/>
  <c r="N108" i="37"/>
  <c r="M108" i="37"/>
  <c r="K108" i="37"/>
  <c r="J108" i="37"/>
  <c r="I108" i="37"/>
  <c r="H108" i="37"/>
  <c r="G108" i="37"/>
  <c r="F108" i="37"/>
  <c r="E108" i="37"/>
  <c r="N107" i="37"/>
  <c r="M107" i="37"/>
  <c r="K107" i="37"/>
  <c r="J107" i="37"/>
  <c r="I107" i="37"/>
  <c r="H107" i="37"/>
  <c r="G107" i="37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F54" i="37"/>
  <c r="E54" i="37"/>
  <c r="F53" i="37"/>
  <c r="E53" i="37"/>
  <c r="F52" i="37"/>
  <c r="E52" i="37"/>
  <c r="E100" i="48"/>
  <c r="I99" i="48"/>
  <c r="H99" i="48"/>
  <c r="G99" i="48"/>
  <c r="E99" i="48"/>
  <c r="I98" i="48"/>
  <c r="H98" i="48"/>
  <c r="G98" i="48"/>
  <c r="E98" i="48"/>
  <c r="I97" i="48"/>
  <c r="H97" i="48"/>
  <c r="G97" i="48"/>
  <c r="E97" i="48"/>
  <c r="I96" i="48"/>
  <c r="H96" i="48"/>
  <c r="G96" i="48"/>
  <c r="E96" i="48"/>
  <c r="J109" i="32"/>
  <c r="F47" i="48"/>
  <c r="E47" i="48"/>
  <c r="F46" i="48"/>
  <c r="E46" i="48"/>
  <c r="F45" i="48"/>
  <c r="E45" i="48"/>
  <c r="F44" i="48"/>
  <c r="E44" i="48"/>
  <c r="F144" i="47"/>
  <c r="F143" i="47"/>
  <c r="F142" i="47"/>
  <c r="E142" i="47"/>
  <c r="F141" i="47"/>
  <c r="E141" i="47"/>
  <c r="F66" i="47"/>
  <c r="E66" i="47"/>
  <c r="F65" i="47"/>
  <c r="E65" i="47"/>
  <c r="I108" i="43"/>
  <c r="H108" i="43"/>
  <c r="G108" i="43"/>
  <c r="F108" i="43"/>
  <c r="I107" i="43"/>
  <c r="H107" i="43"/>
  <c r="G107" i="43"/>
  <c r="F107" i="43"/>
  <c r="E107" i="43"/>
  <c r="I106" i="43"/>
  <c r="H106" i="43"/>
  <c r="G106" i="43"/>
  <c r="F106" i="43"/>
  <c r="E106" i="43"/>
  <c r="F20" i="57" l="1"/>
  <c r="L170" i="5"/>
  <c r="L171" i="5"/>
  <c r="L172" i="5"/>
  <c r="L173" i="5"/>
  <c r="L174" i="5"/>
  <c r="L175" i="5"/>
  <c r="L176" i="5"/>
  <c r="L177" i="5"/>
  <c r="L169" i="5"/>
  <c r="E191" i="8" l="1"/>
  <c r="F96" i="8"/>
  <c r="F98" i="8"/>
  <c r="F194" i="8"/>
  <c r="F192" i="8"/>
  <c r="E192" i="8"/>
  <c r="F195" i="8"/>
  <c r="F193" i="8"/>
  <c r="F191" i="8"/>
  <c r="F196" i="8"/>
  <c r="F198" i="8"/>
  <c r="F31" i="7"/>
  <c r="J114" i="32"/>
  <c r="H114" i="32"/>
  <c r="G114" i="32"/>
  <c r="F114" i="32"/>
  <c r="E114" i="32"/>
  <c r="E57" i="47"/>
  <c r="F57" i="47"/>
  <c r="F26" i="57" l="1"/>
  <c r="E26" i="57"/>
  <c r="F25" i="57"/>
  <c r="E25" i="57"/>
  <c r="F140" i="47" l="1"/>
  <c r="E140" i="47"/>
  <c r="F64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13" i="32"/>
  <c r="I113" i="32"/>
  <c r="H113" i="32"/>
  <c r="G113" i="32"/>
  <c r="F113" i="32"/>
  <c r="E113" i="32"/>
  <c r="J111" i="32"/>
  <c r="I111" i="32"/>
  <c r="H111" i="32"/>
  <c r="G111" i="32"/>
  <c r="F111" i="32"/>
  <c r="E111" i="32"/>
  <c r="F63" i="32"/>
  <c r="E63" i="32"/>
  <c r="F62" i="32"/>
  <c r="E62" i="32"/>
  <c r="F60" i="32"/>
  <c r="E60" i="32"/>
  <c r="M9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6" i="11"/>
  <c r="M48" i="11"/>
  <c r="M49" i="11"/>
  <c r="M50" i="11"/>
  <c r="O9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8" i="11"/>
  <c r="O49" i="11"/>
  <c r="O50" i="11"/>
  <c r="I48" i="45" l="1"/>
  <c r="I47" i="45"/>
  <c r="I46" i="45"/>
  <c r="H191" i="8" l="1"/>
  <c r="H192" i="8" s="1"/>
  <c r="H193" i="8" s="1"/>
  <c r="F190" i="8"/>
  <c r="F189" i="8"/>
  <c r="F178" i="8"/>
  <c r="F174" i="8"/>
  <c r="F173" i="8"/>
  <c r="F172" i="8"/>
  <c r="F171" i="8"/>
  <c r="F170" i="8"/>
  <c r="F168" i="8"/>
  <c r="F167" i="8"/>
  <c r="H166" i="8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86" i="8" s="1"/>
  <c r="H187" i="8" s="1"/>
  <c r="H188" i="8" s="1"/>
  <c r="H189" i="8" s="1"/>
  <c r="F166" i="8"/>
  <c r="F165" i="8"/>
  <c r="F164" i="8"/>
  <c r="F163" i="8"/>
  <c r="F162" i="8"/>
  <c r="F161" i="8"/>
  <c r="D159" i="8"/>
  <c r="D160" i="8" s="1"/>
  <c r="F160" i="8" s="1"/>
  <c r="F158" i="8"/>
  <c r="F157" i="8"/>
  <c r="F156" i="8"/>
  <c r="F155" i="8"/>
  <c r="F154" i="8"/>
  <c r="F153" i="8"/>
  <c r="D147" i="8"/>
  <c r="F147" i="8" s="1"/>
  <c r="F146" i="8"/>
  <c r="F145" i="8"/>
  <c r="D143" i="8"/>
  <c r="D144" i="8" s="1"/>
  <c r="F144" i="8" s="1"/>
  <c r="F142" i="8"/>
  <c r="D140" i="8"/>
  <c r="F139" i="8"/>
  <c r="F138" i="8"/>
  <c r="F137" i="8"/>
  <c r="F136" i="8"/>
  <c r="F135" i="8"/>
  <c r="F134" i="8"/>
  <c r="F133" i="8"/>
  <c r="F132" i="8"/>
  <c r="F131" i="8"/>
  <c r="F130" i="8"/>
  <c r="F129" i="8"/>
  <c r="D128" i="8"/>
  <c r="F128" i="8" s="1"/>
  <c r="F127" i="8"/>
  <c r="D123" i="8"/>
  <c r="D124" i="8" s="1"/>
  <c r="F122" i="8"/>
  <c r="F121" i="8"/>
  <c r="F120" i="8"/>
  <c r="F119" i="8"/>
  <c r="F118" i="8"/>
  <c r="E100" i="8"/>
  <c r="E99" i="8"/>
  <c r="E96" i="8"/>
  <c r="F39" i="8"/>
  <c r="E39" i="8"/>
  <c r="F38" i="8"/>
  <c r="F37" i="8"/>
  <c r="F36" i="8"/>
  <c r="E36" i="8"/>
  <c r="E35" i="7"/>
  <c r="F35" i="7"/>
  <c r="G35" i="7"/>
  <c r="H35" i="7"/>
  <c r="I35" i="7"/>
  <c r="E36" i="7"/>
  <c r="F36" i="7"/>
  <c r="G36" i="7"/>
  <c r="H36" i="7"/>
  <c r="I36" i="7"/>
  <c r="H37" i="7"/>
  <c r="I37" i="7"/>
  <c r="N39" i="7"/>
  <c r="M39" i="7"/>
  <c r="L39" i="7"/>
  <c r="K39" i="7"/>
  <c r="J39" i="7"/>
  <c r="H39" i="7"/>
  <c r="G39" i="7"/>
  <c r="F39" i="7"/>
  <c r="E39" i="7"/>
  <c r="N38" i="7"/>
  <c r="M38" i="7"/>
  <c r="L38" i="7"/>
  <c r="K38" i="7"/>
  <c r="J38" i="7"/>
  <c r="I38" i="7"/>
  <c r="H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104" i="37"/>
  <c r="M104" i="37"/>
  <c r="K104" i="37"/>
  <c r="J104" i="37"/>
  <c r="I104" i="37"/>
  <c r="H104" i="37"/>
  <c r="G104" i="37"/>
  <c r="F104" i="37"/>
  <c r="E104" i="37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F102" i="37"/>
  <c r="E102" i="37"/>
  <c r="N100" i="37"/>
  <c r="M100" i="37"/>
  <c r="K100" i="37"/>
  <c r="J100" i="37"/>
  <c r="I100" i="37"/>
  <c r="H100" i="37"/>
  <c r="G100" i="37"/>
  <c r="F100" i="37"/>
  <c r="E100" i="37"/>
  <c r="F50" i="37"/>
  <c r="E50" i="37"/>
  <c r="F49" i="37"/>
  <c r="E49" i="37"/>
  <c r="F48" i="37"/>
  <c r="E48" i="37"/>
  <c r="H194" i="8" l="1"/>
  <c r="I193" i="8"/>
  <c r="D148" i="8"/>
  <c r="D149" i="8" s="1"/>
  <c r="D150" i="8" s="1"/>
  <c r="F143" i="8"/>
  <c r="F159" i="8"/>
  <c r="D125" i="8"/>
  <c r="F124" i="8"/>
  <c r="F140" i="8"/>
  <c r="F123" i="8"/>
  <c r="F50" i="20"/>
  <c r="E50" i="20"/>
  <c r="F49" i="20"/>
  <c r="I122" i="44"/>
  <c r="G122" i="44"/>
  <c r="E126" i="44"/>
  <c r="J125" i="44"/>
  <c r="I125" i="44"/>
  <c r="H125" i="44"/>
  <c r="G125" i="44"/>
  <c r="F125" i="44"/>
  <c r="E125" i="44"/>
  <c r="J124" i="44"/>
  <c r="I124" i="44"/>
  <c r="H124" i="44"/>
  <c r="G124" i="44"/>
  <c r="F124" i="44"/>
  <c r="E124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95" i="48"/>
  <c r="H95" i="48"/>
  <c r="G95" i="48"/>
  <c r="E95" i="48"/>
  <c r="I93" i="48"/>
  <c r="H93" i="48"/>
  <c r="G93" i="48"/>
  <c r="E93" i="48"/>
  <c r="F43" i="48"/>
  <c r="E43" i="48"/>
  <c r="F42" i="48"/>
  <c r="E42" i="48"/>
  <c r="F41" i="48"/>
  <c r="E41" i="48"/>
  <c r="F39" i="48"/>
  <c r="E39" i="48"/>
  <c r="G174" i="5"/>
  <c r="H174" i="5"/>
  <c r="I174" i="5"/>
  <c r="J174" i="5"/>
  <c r="K174" i="5"/>
  <c r="K177" i="5"/>
  <c r="J177" i="5"/>
  <c r="I177" i="5"/>
  <c r="H177" i="5"/>
  <c r="G177" i="5"/>
  <c r="F177" i="5"/>
  <c r="E177" i="5"/>
  <c r="K176" i="5"/>
  <c r="J176" i="5"/>
  <c r="I176" i="5"/>
  <c r="H176" i="5"/>
  <c r="G176" i="5"/>
  <c r="F176" i="5"/>
  <c r="E176" i="5"/>
  <c r="K175" i="5"/>
  <c r="J175" i="5"/>
  <c r="I175" i="5"/>
  <c r="H175" i="5"/>
  <c r="G175" i="5"/>
  <c r="F175" i="5"/>
  <c r="E175" i="5"/>
  <c r="F174" i="5"/>
  <c r="E174" i="5"/>
  <c r="K173" i="5"/>
  <c r="J173" i="5"/>
  <c r="I173" i="5"/>
  <c r="H173" i="5"/>
  <c r="G173" i="5"/>
  <c r="F173" i="5"/>
  <c r="E173" i="5"/>
  <c r="K172" i="5"/>
  <c r="J172" i="5"/>
  <c r="I172" i="5"/>
  <c r="H172" i="5"/>
  <c r="G172" i="5"/>
  <c r="F172" i="5"/>
  <c r="F80" i="5"/>
  <c r="E80" i="5"/>
  <c r="F79" i="5"/>
  <c r="E79" i="5"/>
  <c r="F78" i="5"/>
  <c r="E78" i="5"/>
  <c r="F77" i="5"/>
  <c r="F139" i="47"/>
  <c r="E139" i="47"/>
  <c r="F137" i="47"/>
  <c r="E137" i="47"/>
  <c r="F136" i="47"/>
  <c r="E136" i="47"/>
  <c r="F63" i="47"/>
  <c r="F62" i="47"/>
  <c r="F61" i="47"/>
  <c r="E61" i="47"/>
  <c r="F60" i="47"/>
  <c r="E60" i="47"/>
  <c r="F59" i="47"/>
  <c r="E59" i="47"/>
  <c r="F169" i="5"/>
  <c r="I105" i="43"/>
  <c r="H105" i="43"/>
  <c r="G105" i="43"/>
  <c r="F105" i="43"/>
  <c r="I104" i="43"/>
  <c r="H104" i="43"/>
  <c r="G104" i="43"/>
  <c r="F104" i="43"/>
  <c r="E104" i="43"/>
  <c r="I103" i="43"/>
  <c r="H103" i="43"/>
  <c r="G103" i="43"/>
  <c r="F103" i="43"/>
  <c r="E103" i="43"/>
  <c r="I102" i="43"/>
  <c r="H102" i="43"/>
  <c r="G102" i="43"/>
  <c r="F102" i="43"/>
  <c r="I101" i="43"/>
  <c r="H101" i="43"/>
  <c r="G101" i="43"/>
  <c r="F101" i="43"/>
  <c r="E101" i="43"/>
  <c r="F23" i="57"/>
  <c r="E23" i="57"/>
  <c r="F18" i="57"/>
  <c r="E18" i="57"/>
  <c r="R50" i="11"/>
  <c r="Q50" i="11"/>
  <c r="P50" i="11"/>
  <c r="L50" i="11"/>
  <c r="S50" i="11"/>
  <c r="E50" i="11"/>
  <c r="R49" i="11"/>
  <c r="Q49" i="11"/>
  <c r="P49" i="11"/>
  <c r="L49" i="11"/>
  <c r="H49" i="11"/>
  <c r="G49" i="11"/>
  <c r="N49" i="11" s="1"/>
  <c r="F49" i="11"/>
  <c r="E49" i="11"/>
  <c r="R48" i="11"/>
  <c r="Q48" i="11"/>
  <c r="P48" i="11"/>
  <c r="L48" i="11"/>
  <c r="H48" i="11"/>
  <c r="G48" i="11"/>
  <c r="N48" i="11" s="1"/>
  <c r="F48" i="11"/>
  <c r="E48" i="11"/>
  <c r="D47" i="11"/>
  <c r="R46" i="11"/>
  <c r="Q46" i="11"/>
  <c r="P46" i="11"/>
  <c r="L46" i="11"/>
  <c r="H46" i="11"/>
  <c r="G46" i="11"/>
  <c r="S46" i="11" s="1"/>
  <c r="F46" i="11"/>
  <c r="E46" i="11"/>
  <c r="R45" i="11"/>
  <c r="Q45" i="11"/>
  <c r="P45" i="11"/>
  <c r="L45" i="11"/>
  <c r="H45" i="11"/>
  <c r="G45" i="11"/>
  <c r="S45" i="11" s="1"/>
  <c r="F45" i="11"/>
  <c r="E45" i="11"/>
  <c r="R44" i="11"/>
  <c r="Q44" i="11"/>
  <c r="P44" i="11"/>
  <c r="L44" i="11"/>
  <c r="H44" i="11"/>
  <c r="G44" i="11"/>
  <c r="N44" i="11" s="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R43" i="11"/>
  <c r="Q43" i="11"/>
  <c r="P43" i="11"/>
  <c r="L43" i="11"/>
  <c r="H43" i="11"/>
  <c r="G43" i="11"/>
  <c r="N43" i="11" s="1"/>
  <c r="F43" i="11"/>
  <c r="E43" i="11"/>
  <c r="R42" i="11"/>
  <c r="Q42" i="11"/>
  <c r="P42" i="11"/>
  <c r="L42" i="11"/>
  <c r="H42" i="11"/>
  <c r="G42" i="11"/>
  <c r="N42" i="11" s="1"/>
  <c r="F42" i="11"/>
  <c r="E42" i="11"/>
  <c r="R41" i="11"/>
  <c r="Q41" i="11"/>
  <c r="P41" i="11"/>
  <c r="L41" i="11"/>
  <c r="H41" i="11"/>
  <c r="G41" i="11"/>
  <c r="S41" i="11" s="1"/>
  <c r="F41" i="11"/>
  <c r="E41" i="11"/>
  <c r="H195" i="8" l="1"/>
  <c r="I194" i="8"/>
  <c r="F149" i="8"/>
  <c r="F148" i="8"/>
  <c r="M47" i="11"/>
  <c r="E47" i="11"/>
  <c r="H47" i="11"/>
  <c r="O47" i="11"/>
  <c r="S48" i="11"/>
  <c r="D151" i="8"/>
  <c r="F150" i="8"/>
  <c r="F125" i="8"/>
  <c r="D126" i="8"/>
  <c r="N50" i="11"/>
  <c r="S49" i="11"/>
  <c r="S44" i="11"/>
  <c r="L47" i="11"/>
  <c r="R47" i="11"/>
  <c r="P47" i="11"/>
  <c r="F47" i="11"/>
  <c r="Q47" i="11"/>
  <c r="G47" i="11"/>
  <c r="N45" i="11"/>
  <c r="N46" i="11"/>
  <c r="S43" i="11"/>
  <c r="N41" i="11"/>
  <c r="S42" i="11"/>
  <c r="H196" i="8" l="1"/>
  <c r="I195" i="8"/>
  <c r="F126" i="8"/>
  <c r="F151" i="8"/>
  <c r="D152" i="8"/>
  <c r="F152" i="8" s="1"/>
  <c r="S47" i="11"/>
  <c r="N47" i="11"/>
  <c r="E93" i="8"/>
  <c r="E92" i="8"/>
  <c r="E91" i="8"/>
  <c r="H197" i="8" l="1"/>
  <c r="I196" i="8"/>
  <c r="F22" i="57"/>
  <c r="E22" i="57"/>
  <c r="F128" i="47"/>
  <c r="F15" i="57"/>
  <c r="E15" i="57"/>
  <c r="H198" i="8" l="1"/>
  <c r="I197" i="8"/>
  <c r="H142" i="8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153" i="8" s="1"/>
  <c r="H154" i="8" s="1"/>
  <c r="H155" i="8" s="1"/>
  <c r="H156" i="8" s="1"/>
  <c r="H157" i="8" s="1"/>
  <c r="H158" i="8" s="1"/>
  <c r="H159" i="8" s="1"/>
  <c r="H160" i="8" s="1"/>
  <c r="F117" i="44"/>
  <c r="F118" i="44"/>
  <c r="F119" i="44"/>
  <c r="F120" i="44"/>
  <c r="F121" i="44"/>
  <c r="F122" i="44"/>
  <c r="F123" i="44"/>
  <c r="F116" i="44"/>
  <c r="I198" i="8" l="1"/>
  <c r="H199" i="8"/>
  <c r="E58" i="56"/>
  <c r="F58" i="56" s="1"/>
  <c r="E56" i="56"/>
  <c r="F56" i="56" s="1"/>
  <c r="E21" i="57"/>
  <c r="E20" i="57"/>
  <c r="I42" i="45"/>
  <c r="I40" i="45"/>
  <c r="I199" i="8" l="1"/>
  <c r="H200" i="8"/>
  <c r="H14" i="57"/>
  <c r="H15" i="57" s="1"/>
  <c r="H16" i="57" s="1"/>
  <c r="H17" i="57" s="1"/>
  <c r="H18" i="57" s="1"/>
  <c r="H19" i="57" s="1"/>
  <c r="H20" i="57" s="1"/>
  <c r="F13" i="57"/>
  <c r="F14" i="57"/>
  <c r="F16" i="57"/>
  <c r="F17" i="57"/>
  <c r="F19" i="57"/>
  <c r="E13" i="57"/>
  <c r="E14" i="57"/>
  <c r="E16" i="57"/>
  <c r="E17" i="57"/>
  <c r="E19" i="57"/>
  <c r="I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200" i="8" l="1"/>
  <c r="H201" i="8"/>
  <c r="H21" i="57"/>
  <c r="I20" i="57"/>
  <c r="I14" i="57"/>
  <c r="G164" i="5"/>
  <c r="H164" i="5" s="1"/>
  <c r="I164" i="5" s="1"/>
  <c r="J164" i="5" s="1"/>
  <c r="K164" i="5" s="1"/>
  <c r="L164" i="5" s="1"/>
  <c r="E47" i="37"/>
  <c r="N91" i="37"/>
  <c r="N92" i="37"/>
  <c r="N93" i="37"/>
  <c r="N94" i="37"/>
  <c r="N95" i="37"/>
  <c r="N96" i="37"/>
  <c r="N97" i="37"/>
  <c r="N98" i="37"/>
  <c r="N99" i="37"/>
  <c r="N79" i="37"/>
  <c r="N74" i="37"/>
  <c r="F48" i="20"/>
  <c r="F47" i="20"/>
  <c r="E47" i="20"/>
  <c r="F46" i="20"/>
  <c r="E46" i="20"/>
  <c r="F45" i="20"/>
  <c r="E45" i="20"/>
  <c r="F44" i="20"/>
  <c r="E44" i="20"/>
  <c r="F43" i="20"/>
  <c r="E43" i="20"/>
  <c r="H202" i="8" l="1"/>
  <c r="I201" i="8"/>
  <c r="I21" i="57"/>
  <c r="H22" i="57"/>
  <c r="I15" i="57"/>
  <c r="I44" i="45"/>
  <c r="E48" i="45"/>
  <c r="E47" i="45"/>
  <c r="E46" i="45"/>
  <c r="E45" i="45"/>
  <c r="E44" i="45"/>
  <c r="I43" i="45"/>
  <c r="E43" i="45"/>
  <c r="E42" i="45"/>
  <c r="I91" i="48"/>
  <c r="H91" i="48"/>
  <c r="G91" i="48"/>
  <c r="E91" i="48"/>
  <c r="I90" i="48"/>
  <c r="G90" i="48"/>
  <c r="I89" i="48"/>
  <c r="H89" i="48"/>
  <c r="G89" i="48"/>
  <c r="E89" i="48"/>
  <c r="I88" i="48"/>
  <c r="H88" i="48"/>
  <c r="G88" i="48"/>
  <c r="E88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F135" i="47"/>
  <c r="F134" i="47"/>
  <c r="E134" i="47"/>
  <c r="F133" i="47"/>
  <c r="E133" i="47"/>
  <c r="F58" i="47"/>
  <c r="E58" i="47"/>
  <c r="F56" i="47"/>
  <c r="E56" i="47"/>
  <c r="F55" i="47"/>
  <c r="E55" i="47"/>
  <c r="F54" i="47"/>
  <c r="I202" i="8" l="1"/>
  <c r="H203" i="8"/>
  <c r="I22" i="57"/>
  <c r="H23" i="57"/>
  <c r="I16" i="57"/>
  <c r="F60" i="44"/>
  <c r="G60" i="44"/>
  <c r="F54" i="44"/>
  <c r="G54" i="44"/>
  <c r="H105" i="32"/>
  <c r="I105" i="32"/>
  <c r="J105" i="32"/>
  <c r="F109" i="32"/>
  <c r="E109" i="32"/>
  <c r="J108" i="32"/>
  <c r="I108" i="32"/>
  <c r="H108" i="32"/>
  <c r="G108" i="32"/>
  <c r="F108" i="32"/>
  <c r="E108" i="32"/>
  <c r="J107" i="32"/>
  <c r="I107" i="32"/>
  <c r="H107" i="32"/>
  <c r="G107" i="32"/>
  <c r="F107" i="32"/>
  <c r="E107" i="32"/>
  <c r="G105" i="32"/>
  <c r="F105" i="32"/>
  <c r="E105" i="32"/>
  <c r="J104" i="32"/>
  <c r="G104" i="32"/>
  <c r="F104" i="32"/>
  <c r="E104" i="32"/>
  <c r="F58" i="32"/>
  <c r="E58" i="32"/>
  <c r="F57" i="32"/>
  <c r="E57" i="32"/>
  <c r="F56" i="32"/>
  <c r="E56" i="32"/>
  <c r="F55" i="32"/>
  <c r="E55" i="32"/>
  <c r="J123" i="44"/>
  <c r="I123" i="44"/>
  <c r="H123" i="44"/>
  <c r="G123" i="44"/>
  <c r="J122" i="44"/>
  <c r="H122" i="44"/>
  <c r="E122" i="44"/>
  <c r="J121" i="44"/>
  <c r="I121" i="44"/>
  <c r="H121" i="44"/>
  <c r="G121" i="44"/>
  <c r="E121" i="44"/>
  <c r="E120" i="44"/>
  <c r="G61" i="44"/>
  <c r="F61" i="44"/>
  <c r="E61" i="44"/>
  <c r="E60" i="44"/>
  <c r="G59" i="44"/>
  <c r="F59" i="44"/>
  <c r="E59" i="44"/>
  <c r="G58" i="44"/>
  <c r="F58" i="44"/>
  <c r="E58" i="44"/>
  <c r="E169" i="5"/>
  <c r="K171" i="5"/>
  <c r="J171" i="5"/>
  <c r="I171" i="5"/>
  <c r="E171" i="5"/>
  <c r="K170" i="5"/>
  <c r="J170" i="5"/>
  <c r="I170" i="5"/>
  <c r="H170" i="5"/>
  <c r="E170" i="5"/>
  <c r="G169" i="5"/>
  <c r="H169" i="5" s="1"/>
  <c r="G163" i="5"/>
  <c r="H163" i="5" s="1"/>
  <c r="I163" i="5" s="1"/>
  <c r="J163" i="5" s="1"/>
  <c r="K163" i="5" s="1"/>
  <c r="L163" i="5" s="1"/>
  <c r="E72" i="5"/>
  <c r="F72" i="5"/>
  <c r="E76" i="5"/>
  <c r="F75" i="5"/>
  <c r="E74" i="5"/>
  <c r="F73" i="5"/>
  <c r="E73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33" i="8"/>
  <c r="F34" i="8"/>
  <c r="E34" i="8"/>
  <c r="F33" i="8"/>
  <c r="F31" i="8"/>
  <c r="E31" i="8"/>
  <c r="F30" i="8"/>
  <c r="I100" i="43"/>
  <c r="H100" i="43"/>
  <c r="G100" i="43"/>
  <c r="F100" i="43"/>
  <c r="E100" i="43"/>
  <c r="I99" i="43"/>
  <c r="H99" i="43"/>
  <c r="G99" i="43"/>
  <c r="F99" i="43"/>
  <c r="E99" i="43"/>
  <c r="I98" i="43"/>
  <c r="H98" i="43"/>
  <c r="G98" i="43"/>
  <c r="F98" i="43"/>
  <c r="E98" i="43"/>
  <c r="I97" i="43"/>
  <c r="H97" i="43"/>
  <c r="G97" i="43"/>
  <c r="F97" i="43"/>
  <c r="E97" i="43"/>
  <c r="N34" i="7"/>
  <c r="M34" i="7"/>
  <c r="L34" i="7"/>
  <c r="K34" i="7"/>
  <c r="J34" i="7"/>
  <c r="G34" i="7"/>
  <c r="F34" i="7"/>
  <c r="E26" i="7"/>
  <c r="F26" i="7"/>
  <c r="G26" i="7"/>
  <c r="J26" i="7"/>
  <c r="K26" i="7"/>
  <c r="L26" i="7"/>
  <c r="M26" i="7"/>
  <c r="N26" i="7"/>
  <c r="H204" i="8" l="1"/>
  <c r="I203" i="8"/>
  <c r="H24" i="57"/>
  <c r="I23" i="57"/>
  <c r="I17" i="57"/>
  <c r="I204" i="8" l="1"/>
  <c r="H205" i="8"/>
  <c r="I24" i="57"/>
  <c r="H25" i="57"/>
  <c r="I19" i="57"/>
  <c r="I18" i="57"/>
  <c r="H92" i="37"/>
  <c r="H57" i="43"/>
  <c r="H56" i="43"/>
  <c r="E57" i="43"/>
  <c r="E56" i="43"/>
  <c r="L162" i="5"/>
  <c r="K162" i="5"/>
  <c r="J162" i="5"/>
  <c r="I162" i="5"/>
  <c r="H162" i="5"/>
  <c r="G162" i="5"/>
  <c r="F162" i="5"/>
  <c r="E162" i="5"/>
  <c r="L168" i="5"/>
  <c r="K168" i="5"/>
  <c r="J168" i="5"/>
  <c r="I168" i="5"/>
  <c r="H168" i="5"/>
  <c r="G168" i="5"/>
  <c r="F168" i="5"/>
  <c r="E168" i="5"/>
  <c r="L167" i="5"/>
  <c r="K167" i="5"/>
  <c r="J167" i="5"/>
  <c r="I167" i="5"/>
  <c r="H167" i="5"/>
  <c r="G167" i="5"/>
  <c r="F167" i="5"/>
  <c r="E167" i="5"/>
  <c r="N33" i="7"/>
  <c r="M33" i="7"/>
  <c r="L33" i="7"/>
  <c r="K33" i="7"/>
  <c r="J33" i="7"/>
  <c r="G33" i="7"/>
  <c r="F33" i="7"/>
  <c r="E33" i="7"/>
  <c r="N31" i="7"/>
  <c r="M31" i="7"/>
  <c r="L31" i="7"/>
  <c r="K31" i="7"/>
  <c r="J31" i="7"/>
  <c r="G31" i="7"/>
  <c r="E31" i="7"/>
  <c r="N30" i="7"/>
  <c r="M30" i="7"/>
  <c r="L30" i="7"/>
  <c r="K30" i="7"/>
  <c r="J30" i="7"/>
  <c r="I30" i="7"/>
  <c r="H30" i="7"/>
  <c r="F45" i="37"/>
  <c r="E45" i="37"/>
  <c r="F44" i="37"/>
  <c r="E44" i="37"/>
  <c r="F94" i="37"/>
  <c r="G94" i="37"/>
  <c r="H94" i="37"/>
  <c r="I94" i="37"/>
  <c r="J94" i="37"/>
  <c r="K94" i="37"/>
  <c r="L94" i="37"/>
  <c r="M94" i="37"/>
  <c r="F95" i="37"/>
  <c r="G95" i="37"/>
  <c r="H95" i="37"/>
  <c r="I95" i="37"/>
  <c r="J95" i="37"/>
  <c r="K95" i="37"/>
  <c r="L95" i="37"/>
  <c r="M95" i="37"/>
  <c r="F96" i="37"/>
  <c r="G96" i="37"/>
  <c r="H96" i="37"/>
  <c r="I96" i="37"/>
  <c r="J96" i="37"/>
  <c r="K96" i="37"/>
  <c r="L96" i="37"/>
  <c r="M96" i="37"/>
  <c r="M97" i="37"/>
  <c r="F98" i="37"/>
  <c r="G98" i="37"/>
  <c r="H98" i="37"/>
  <c r="I98" i="37"/>
  <c r="J98" i="37"/>
  <c r="K98" i="37"/>
  <c r="M98" i="37"/>
  <c r="M99" i="37"/>
  <c r="K99" i="37"/>
  <c r="J99" i="37"/>
  <c r="I99" i="37"/>
  <c r="H99" i="37"/>
  <c r="G99" i="37"/>
  <c r="F99" i="37"/>
  <c r="E99" i="37"/>
  <c r="E98" i="37"/>
  <c r="E96" i="37"/>
  <c r="E95" i="37"/>
  <c r="E94" i="37"/>
  <c r="I205" i="8" l="1"/>
  <c r="H206" i="8"/>
  <c r="H118" i="8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H130" i="8" s="1"/>
  <c r="H131" i="8" s="1"/>
  <c r="H132" i="8" s="1"/>
  <c r="H133" i="8" s="1"/>
  <c r="H134" i="8" s="1"/>
  <c r="H135" i="8" s="1"/>
  <c r="H136" i="8" s="1"/>
  <c r="H137" i="8" s="1"/>
  <c r="H138" i="8" s="1"/>
  <c r="H139" i="8" s="1"/>
  <c r="H140" i="8" s="1"/>
  <c r="H141" i="8" s="1"/>
  <c r="I118" i="8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H26" i="57"/>
  <c r="I25" i="57"/>
  <c r="F43" i="37"/>
  <c r="E43" i="37"/>
  <c r="F42" i="37"/>
  <c r="E42" i="37"/>
  <c r="J119" i="44"/>
  <c r="I119" i="44"/>
  <c r="H119" i="44"/>
  <c r="G119" i="44"/>
  <c r="E119" i="44"/>
  <c r="J118" i="44"/>
  <c r="I118" i="44"/>
  <c r="H118" i="44"/>
  <c r="G118" i="44"/>
  <c r="E118" i="44"/>
  <c r="G57" i="44"/>
  <c r="F57" i="44"/>
  <c r="E57" i="44"/>
  <c r="H207" i="8" l="1"/>
  <c r="I206" i="8"/>
  <c r="I26" i="57"/>
  <c r="H27" i="57"/>
  <c r="I87" i="48"/>
  <c r="H87" i="48"/>
  <c r="G87" i="48"/>
  <c r="E87" i="48"/>
  <c r="I86" i="48"/>
  <c r="H86" i="48"/>
  <c r="G86" i="48"/>
  <c r="E86" i="48"/>
  <c r="E28" i="48"/>
  <c r="F28" i="48"/>
  <c r="E48" i="32"/>
  <c r="F48" i="32"/>
  <c r="I207" i="8" l="1"/>
  <c r="H208" i="8"/>
  <c r="I27" i="57"/>
  <c r="F26" i="8"/>
  <c r="M88" i="37"/>
  <c r="E88" i="37"/>
  <c r="N88" i="37" s="1"/>
  <c r="I96" i="43"/>
  <c r="H96" i="43"/>
  <c r="G96" i="43"/>
  <c r="F96" i="43"/>
  <c r="E96" i="43"/>
  <c r="E55" i="43"/>
  <c r="F35" i="37"/>
  <c r="F25" i="48"/>
  <c r="E25" i="48"/>
  <c r="I208" i="8" l="1"/>
  <c r="H209" i="8"/>
  <c r="I28" i="57"/>
  <c r="H29" i="57"/>
  <c r="F21" i="8"/>
  <c r="Q10" i="7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I38" i="45"/>
  <c r="I36" i="45"/>
  <c r="I37" i="45"/>
  <c r="I39" i="45"/>
  <c r="I41" i="45"/>
  <c r="L92" i="43"/>
  <c r="E93" i="43"/>
  <c r="F93" i="43"/>
  <c r="G93" i="43"/>
  <c r="H93" i="43"/>
  <c r="I93" i="43"/>
  <c r="E94" i="43"/>
  <c r="F94" i="43"/>
  <c r="G94" i="43"/>
  <c r="H94" i="43"/>
  <c r="I94" i="43"/>
  <c r="E95" i="43"/>
  <c r="F95" i="43"/>
  <c r="G95" i="43"/>
  <c r="H95" i="43"/>
  <c r="I95" i="43"/>
  <c r="I92" i="43"/>
  <c r="H92" i="43"/>
  <c r="G92" i="43"/>
  <c r="F92" i="43"/>
  <c r="E92" i="43"/>
  <c r="I91" i="43"/>
  <c r="H91" i="43"/>
  <c r="G91" i="43"/>
  <c r="F91" i="43"/>
  <c r="E91" i="43"/>
  <c r="I90" i="43"/>
  <c r="H90" i="43"/>
  <c r="G90" i="43"/>
  <c r="H89" i="43"/>
  <c r="G89" i="43"/>
  <c r="E89" i="43"/>
  <c r="I88" i="43"/>
  <c r="H88" i="43"/>
  <c r="G88" i="43"/>
  <c r="F88" i="43"/>
  <c r="E88" i="43"/>
  <c r="D87" i="43"/>
  <c r="I87" i="43" s="1"/>
  <c r="I86" i="43"/>
  <c r="H86" i="43"/>
  <c r="G86" i="43"/>
  <c r="F86" i="43"/>
  <c r="E86" i="43"/>
  <c r="I85" i="43"/>
  <c r="H85" i="43"/>
  <c r="G85" i="43"/>
  <c r="F85" i="43"/>
  <c r="K84" i="43"/>
  <c r="K85" i="43" s="1"/>
  <c r="K86" i="43" s="1"/>
  <c r="K87" i="43" s="1"/>
  <c r="K88" i="43" s="1"/>
  <c r="K89" i="43" s="1"/>
  <c r="K90" i="43" s="1"/>
  <c r="K91" i="43" s="1"/>
  <c r="K93" i="43" s="1"/>
  <c r="K94" i="43" s="1"/>
  <c r="K95" i="43" s="1"/>
  <c r="I84" i="43"/>
  <c r="H84" i="43"/>
  <c r="G84" i="43"/>
  <c r="F84" i="43"/>
  <c r="E84" i="43"/>
  <c r="I83" i="43"/>
  <c r="H83" i="43"/>
  <c r="G83" i="43"/>
  <c r="F83" i="43"/>
  <c r="E83" i="43"/>
  <c r="I82" i="43"/>
  <c r="H82" i="43"/>
  <c r="G82" i="43"/>
  <c r="F82" i="43"/>
  <c r="E82" i="43"/>
  <c r="I81" i="43"/>
  <c r="H81" i="43"/>
  <c r="G81" i="43"/>
  <c r="F81" i="43"/>
  <c r="E81" i="43"/>
  <c r="K80" i="43"/>
  <c r="K81" i="43" s="1"/>
  <c r="K82" i="43" s="1"/>
  <c r="I80" i="43"/>
  <c r="H80" i="43"/>
  <c r="G80" i="43"/>
  <c r="F80" i="43"/>
  <c r="E80" i="43"/>
  <c r="I79" i="43"/>
  <c r="H79" i="43"/>
  <c r="G79" i="43"/>
  <c r="F79" i="43"/>
  <c r="E79" i="43"/>
  <c r="I78" i="43"/>
  <c r="H78" i="43"/>
  <c r="G78" i="43"/>
  <c r="F78" i="43"/>
  <c r="E78" i="43"/>
  <c r="K77" i="43"/>
  <c r="K78" i="43" s="1"/>
  <c r="I77" i="43"/>
  <c r="H77" i="43"/>
  <c r="G77" i="43"/>
  <c r="F77" i="43"/>
  <c r="E77" i="43"/>
  <c r="I76" i="43"/>
  <c r="H76" i="43"/>
  <c r="G76" i="43"/>
  <c r="F76" i="43"/>
  <c r="E76" i="43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D69" i="43"/>
  <c r="H69" i="43" s="1"/>
  <c r="I68" i="43"/>
  <c r="H68" i="43"/>
  <c r="G68" i="43"/>
  <c r="F68" i="43"/>
  <c r="E68" i="43"/>
  <c r="I67" i="43"/>
  <c r="H67" i="43"/>
  <c r="G67" i="43"/>
  <c r="F67" i="43"/>
  <c r="E67" i="43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E51" i="43"/>
  <c r="R40" i="11"/>
  <c r="Q40" i="11"/>
  <c r="P40" i="11"/>
  <c r="L40" i="11"/>
  <c r="H40" i="11"/>
  <c r="G40" i="11"/>
  <c r="S40" i="11" s="1"/>
  <c r="F40" i="11"/>
  <c r="E40" i="11"/>
  <c r="R39" i="11"/>
  <c r="Q39" i="11"/>
  <c r="P39" i="11"/>
  <c r="L39" i="11"/>
  <c r="H39" i="11"/>
  <c r="G39" i="11"/>
  <c r="N39" i="11" s="1"/>
  <c r="F39" i="11"/>
  <c r="E39" i="11"/>
  <c r="R38" i="11"/>
  <c r="Q38" i="11"/>
  <c r="P38" i="11"/>
  <c r="L38" i="11"/>
  <c r="H38" i="11"/>
  <c r="G38" i="11"/>
  <c r="N38" i="11" s="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03" i="32"/>
  <c r="G103" i="32"/>
  <c r="F103" i="32"/>
  <c r="E103" i="32"/>
  <c r="J102" i="32"/>
  <c r="G102" i="32"/>
  <c r="F102" i="32"/>
  <c r="E102" i="32"/>
  <c r="J101" i="32"/>
  <c r="G101" i="32"/>
  <c r="F101" i="32"/>
  <c r="E101" i="32"/>
  <c r="F54" i="32"/>
  <c r="E54" i="32"/>
  <c r="F53" i="32"/>
  <c r="E53" i="32"/>
  <c r="F52" i="32"/>
  <c r="E52" i="32"/>
  <c r="F51" i="32"/>
  <c r="E51" i="32"/>
  <c r="E89" i="8"/>
  <c r="F29" i="8"/>
  <c r="E29" i="8"/>
  <c r="F28" i="8"/>
  <c r="F27" i="8"/>
  <c r="J117" i="44"/>
  <c r="I117" i="44"/>
  <c r="H117" i="44"/>
  <c r="G117" i="44"/>
  <c r="E117" i="44"/>
  <c r="J116" i="44"/>
  <c r="I116" i="44"/>
  <c r="H116" i="44"/>
  <c r="G116" i="44"/>
  <c r="E116" i="44"/>
  <c r="G56" i="44"/>
  <c r="F56" i="44"/>
  <c r="E56" i="44"/>
  <c r="G55" i="44"/>
  <c r="F55" i="44"/>
  <c r="E55" i="44"/>
  <c r="E54" i="44"/>
  <c r="H28" i="7"/>
  <c r="I28" i="7"/>
  <c r="N29" i="7"/>
  <c r="M29" i="7"/>
  <c r="L29" i="7"/>
  <c r="K29" i="7"/>
  <c r="J29" i="7"/>
  <c r="G29" i="7"/>
  <c r="F29" i="7"/>
  <c r="E29" i="7"/>
  <c r="N28" i="7"/>
  <c r="M28" i="7"/>
  <c r="L28" i="7"/>
  <c r="K28" i="7"/>
  <c r="J28" i="7"/>
  <c r="N27" i="7"/>
  <c r="M27" i="7"/>
  <c r="L27" i="7"/>
  <c r="K27" i="7"/>
  <c r="J27" i="7"/>
  <c r="I27" i="7"/>
  <c r="H27" i="7"/>
  <c r="G27" i="7"/>
  <c r="F27" i="7"/>
  <c r="E27" i="7"/>
  <c r="L165" i="5"/>
  <c r="K165" i="5"/>
  <c r="J165" i="5"/>
  <c r="I165" i="5"/>
  <c r="H165" i="5"/>
  <c r="G165" i="5"/>
  <c r="F165" i="5"/>
  <c r="E165" i="5"/>
  <c r="F70" i="5"/>
  <c r="E70" i="5"/>
  <c r="M93" i="37"/>
  <c r="L93" i="37"/>
  <c r="K93" i="37"/>
  <c r="J93" i="37"/>
  <c r="I93" i="37"/>
  <c r="H93" i="37"/>
  <c r="G93" i="37"/>
  <c r="F93" i="37"/>
  <c r="E93" i="37"/>
  <c r="M92" i="37"/>
  <c r="L92" i="37"/>
  <c r="K92" i="37"/>
  <c r="J92" i="37"/>
  <c r="I92" i="37"/>
  <c r="G92" i="37"/>
  <c r="F92" i="37"/>
  <c r="E92" i="37"/>
  <c r="M91" i="37"/>
  <c r="L91" i="37"/>
  <c r="K91" i="37"/>
  <c r="J91" i="37"/>
  <c r="I91" i="37"/>
  <c r="H91" i="37"/>
  <c r="G91" i="37"/>
  <c r="F91" i="37"/>
  <c r="E91" i="37"/>
  <c r="E89" i="37"/>
  <c r="N89" i="37" s="1"/>
  <c r="F89" i="37"/>
  <c r="G89" i="37"/>
  <c r="H89" i="37"/>
  <c r="I89" i="37"/>
  <c r="J89" i="37"/>
  <c r="K89" i="37"/>
  <c r="L89" i="37"/>
  <c r="M89" i="37"/>
  <c r="E41" i="37"/>
  <c r="F40" i="37"/>
  <c r="E40" i="37"/>
  <c r="F39" i="37"/>
  <c r="E39" i="37"/>
  <c r="F36" i="37"/>
  <c r="H85" i="48"/>
  <c r="G85" i="48"/>
  <c r="E85" i="48"/>
  <c r="I84" i="48"/>
  <c r="H84" i="48"/>
  <c r="G84" i="48"/>
  <c r="E84" i="48"/>
  <c r="I83" i="48"/>
  <c r="H83" i="48"/>
  <c r="G83" i="48"/>
  <c r="E83" i="48"/>
  <c r="F32" i="48"/>
  <c r="E32" i="48"/>
  <c r="F30" i="48"/>
  <c r="F53" i="47"/>
  <c r="F52" i="47"/>
  <c r="E52" i="47"/>
  <c r="F51" i="47"/>
  <c r="H210" i="8" l="1"/>
  <c r="I209" i="8"/>
  <c r="I29" i="57"/>
  <c r="H30" i="57"/>
  <c r="K96" i="43"/>
  <c r="K97" i="43" s="1"/>
  <c r="L95" i="43"/>
  <c r="L94" i="43"/>
  <c r="L93" i="43"/>
  <c r="F69" i="43"/>
  <c r="G87" i="43"/>
  <c r="G69" i="43"/>
  <c r="I69" i="43"/>
  <c r="D70" i="43"/>
  <c r="G70" i="43" s="1"/>
  <c r="E69" i="43"/>
  <c r="H87" i="43"/>
  <c r="N40" i="11"/>
  <c r="S39" i="11"/>
  <c r="S38" i="11"/>
  <c r="F31" i="48"/>
  <c r="E30" i="48"/>
  <c r="H211" i="8" l="1"/>
  <c r="I211" i="8" s="1"/>
  <c r="I210" i="8"/>
  <c r="I30" i="57"/>
  <c r="H31" i="57"/>
  <c r="L96" i="43"/>
  <c r="K98" i="43"/>
  <c r="L97" i="43"/>
  <c r="H70" i="43"/>
  <c r="I70" i="43"/>
  <c r="D71" i="43"/>
  <c r="G71" i="43" s="1"/>
  <c r="E70" i="43"/>
  <c r="F70" i="43"/>
  <c r="E31" i="48"/>
  <c r="H32" i="57" l="1"/>
  <c r="I31" i="57"/>
  <c r="K99" i="43"/>
  <c r="L98" i="43"/>
  <c r="H71" i="43"/>
  <c r="I71" i="43"/>
  <c r="F71" i="43"/>
  <c r="E71" i="43"/>
  <c r="E53" i="43"/>
  <c r="E54" i="43"/>
  <c r="E48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I32" i="57" l="1"/>
  <c r="H33" i="57"/>
  <c r="K100" i="43"/>
  <c r="L99" i="43"/>
  <c r="E86" i="8"/>
  <c r="F85" i="8"/>
  <c r="E85" i="8"/>
  <c r="F84" i="8"/>
  <c r="E84" i="8"/>
  <c r="E52" i="43"/>
  <c r="R37" i="11"/>
  <c r="Q37" i="11"/>
  <c r="P37" i="11"/>
  <c r="L37" i="11"/>
  <c r="H37" i="11"/>
  <c r="G37" i="11"/>
  <c r="S37" i="11" s="1"/>
  <c r="F37" i="11"/>
  <c r="E37" i="11"/>
  <c r="R36" i="11"/>
  <c r="Q36" i="11"/>
  <c r="P36" i="11"/>
  <c r="L36" i="11"/>
  <c r="H36" i="11"/>
  <c r="G36" i="11"/>
  <c r="S36" i="11" s="1"/>
  <c r="F36" i="11"/>
  <c r="E36" i="11"/>
  <c r="R35" i="11"/>
  <c r="Q35" i="11"/>
  <c r="P35" i="11"/>
  <c r="L35" i="11"/>
  <c r="H35" i="11"/>
  <c r="G35" i="11"/>
  <c r="S35" i="11" s="1"/>
  <c r="F35" i="11"/>
  <c r="E35" i="11"/>
  <c r="R34" i="11"/>
  <c r="Q34" i="11"/>
  <c r="P34" i="11"/>
  <c r="L34" i="11"/>
  <c r="H34" i="11"/>
  <c r="G34" i="11"/>
  <c r="S34" i="11" s="1"/>
  <c r="F34" i="11"/>
  <c r="E34" i="11"/>
  <c r="H32" i="11"/>
  <c r="H33" i="11"/>
  <c r="R33" i="11"/>
  <c r="Q33" i="11"/>
  <c r="P33" i="11"/>
  <c r="L33" i="11"/>
  <c r="G33" i="11"/>
  <c r="N33" i="11" s="1"/>
  <c r="F33" i="11"/>
  <c r="E33" i="11"/>
  <c r="J100" i="32"/>
  <c r="G100" i="32"/>
  <c r="F100" i="32"/>
  <c r="E100" i="32"/>
  <c r="F50" i="32"/>
  <c r="E50" i="32"/>
  <c r="F49" i="32"/>
  <c r="E49" i="32"/>
  <c r="H34" i="57" l="1"/>
  <c r="I33" i="57"/>
  <c r="K101" i="43"/>
  <c r="L100" i="43"/>
  <c r="N37" i="11"/>
  <c r="N36" i="11"/>
  <c r="N35" i="11"/>
  <c r="N34" i="11"/>
  <c r="S33" i="11"/>
  <c r="I34" i="57" l="1"/>
  <c r="H35" i="57"/>
  <c r="K102" i="43"/>
  <c r="L101" i="43"/>
  <c r="F50" i="47"/>
  <c r="E50" i="47"/>
  <c r="F49" i="47"/>
  <c r="E49" i="47"/>
  <c r="F48" i="47"/>
  <c r="F47" i="47"/>
  <c r="E47" i="47"/>
  <c r="F47" i="32"/>
  <c r="E47" i="32"/>
  <c r="E94" i="32"/>
  <c r="E99" i="32"/>
  <c r="J99" i="32"/>
  <c r="F99" i="32"/>
  <c r="J98" i="32"/>
  <c r="G98" i="32"/>
  <c r="F98" i="32"/>
  <c r="E98" i="32"/>
  <c r="J97" i="32"/>
  <c r="G97" i="32"/>
  <c r="F97" i="32"/>
  <c r="E97" i="32"/>
  <c r="J115" i="44"/>
  <c r="I115" i="44"/>
  <c r="H115" i="44"/>
  <c r="G115" i="44"/>
  <c r="F115" i="44"/>
  <c r="E115" i="44"/>
  <c r="J114" i="44"/>
  <c r="I114" i="44"/>
  <c r="H114" i="44"/>
  <c r="G114" i="44"/>
  <c r="F114" i="44"/>
  <c r="E114" i="44"/>
  <c r="J113" i="44"/>
  <c r="I113" i="44"/>
  <c r="H113" i="44"/>
  <c r="G113" i="44"/>
  <c r="F113" i="44"/>
  <c r="E113" i="44"/>
  <c r="J112" i="44"/>
  <c r="I112" i="44"/>
  <c r="H112" i="44"/>
  <c r="G112" i="44"/>
  <c r="F112" i="44"/>
  <c r="E112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N25" i="7"/>
  <c r="M25" i="7"/>
  <c r="L25" i="7"/>
  <c r="K25" i="7"/>
  <c r="J25" i="7"/>
  <c r="I25" i="7"/>
  <c r="H25" i="7"/>
  <c r="N24" i="7"/>
  <c r="M24" i="7"/>
  <c r="L24" i="7"/>
  <c r="K24" i="7"/>
  <c r="J24" i="7"/>
  <c r="H24" i="7"/>
  <c r="N23" i="7"/>
  <c r="M23" i="7"/>
  <c r="L23" i="7"/>
  <c r="K23" i="7"/>
  <c r="J23" i="7"/>
  <c r="I23" i="7"/>
  <c r="H23" i="7"/>
  <c r="G23" i="7"/>
  <c r="F23" i="7"/>
  <c r="E23" i="7"/>
  <c r="F158" i="5"/>
  <c r="G158" i="5"/>
  <c r="H158" i="5"/>
  <c r="F159" i="5"/>
  <c r="G159" i="5"/>
  <c r="H159" i="5"/>
  <c r="F160" i="5"/>
  <c r="G160" i="5"/>
  <c r="H160" i="5"/>
  <c r="F161" i="5"/>
  <c r="G161" i="5"/>
  <c r="H161" i="5"/>
  <c r="L161" i="5"/>
  <c r="K161" i="5"/>
  <c r="J161" i="5"/>
  <c r="I161" i="5"/>
  <c r="E161" i="5"/>
  <c r="L160" i="5"/>
  <c r="K160" i="5"/>
  <c r="J160" i="5"/>
  <c r="I160" i="5"/>
  <c r="E160" i="5"/>
  <c r="L159" i="5"/>
  <c r="K159" i="5"/>
  <c r="J159" i="5"/>
  <c r="I159" i="5"/>
  <c r="E159" i="5"/>
  <c r="F66" i="5"/>
  <c r="E66" i="5"/>
  <c r="F64" i="5"/>
  <c r="E64" i="5"/>
  <c r="M87" i="37"/>
  <c r="L87" i="37"/>
  <c r="K87" i="37"/>
  <c r="J87" i="37"/>
  <c r="I87" i="37"/>
  <c r="H87" i="37"/>
  <c r="G87" i="37"/>
  <c r="F87" i="37"/>
  <c r="E87" i="37"/>
  <c r="N87" i="37" s="1"/>
  <c r="F34" i="37"/>
  <c r="F37" i="37"/>
  <c r="F38" i="37"/>
  <c r="E38" i="37"/>
  <c r="E37" i="37"/>
  <c r="E36" i="37"/>
  <c r="E35" i="37"/>
  <c r="I82" i="48"/>
  <c r="H82" i="48"/>
  <c r="G82" i="48"/>
  <c r="E82" i="48"/>
  <c r="I81" i="48"/>
  <c r="H81" i="48"/>
  <c r="G81" i="48"/>
  <c r="F81" i="48"/>
  <c r="E81" i="48"/>
  <c r="I80" i="48"/>
  <c r="H80" i="48"/>
  <c r="G80" i="48"/>
  <c r="I79" i="48"/>
  <c r="H79" i="48"/>
  <c r="G79" i="48"/>
  <c r="F29" i="48"/>
  <c r="E29" i="48"/>
  <c r="E26" i="48"/>
  <c r="E49" i="43"/>
  <c r="I35" i="57" l="1"/>
  <c r="H36" i="57"/>
  <c r="K103" i="43"/>
  <c r="L102" i="43"/>
  <c r="F42" i="32"/>
  <c r="E42" i="32"/>
  <c r="H37" i="57" l="1"/>
  <c r="I36" i="57"/>
  <c r="K104" i="43"/>
  <c r="L103" i="43"/>
  <c r="E76" i="48"/>
  <c r="F76" i="48"/>
  <c r="G76" i="48"/>
  <c r="H76" i="48"/>
  <c r="I76" i="48"/>
  <c r="I37" i="57" l="1"/>
  <c r="H38" i="57"/>
  <c r="I38" i="57" s="1"/>
  <c r="K105" i="43"/>
  <c r="L104" i="43"/>
  <c r="F154" i="5"/>
  <c r="G154" i="5"/>
  <c r="K106" i="43" l="1"/>
  <c r="L105" i="43"/>
  <c r="F16" i="8"/>
  <c r="H27" i="11"/>
  <c r="G27" i="11"/>
  <c r="F27" i="11"/>
  <c r="E27" i="11"/>
  <c r="E40" i="32"/>
  <c r="F40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K107" i="43" l="1"/>
  <c r="L106" i="43"/>
  <c r="I29" i="45"/>
  <c r="L107" i="43" l="1"/>
  <c r="K108" i="43"/>
  <c r="K109" i="43" s="1"/>
  <c r="E35" i="45"/>
  <c r="E34" i="45"/>
  <c r="E33" i="45"/>
  <c r="I32" i="45"/>
  <c r="E32" i="45"/>
  <c r="L109" i="43" l="1"/>
  <c r="K110" i="43"/>
  <c r="L108" i="43"/>
  <c r="H78" i="37"/>
  <c r="F46" i="4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42" i="56"/>
  <c r="H43" i="56" s="1"/>
  <c r="H44" i="56" s="1"/>
  <c r="I132" i="38"/>
  <c r="I133" i="38"/>
  <c r="I134" i="38"/>
  <c r="I136" i="38" s="1"/>
  <c r="I137" i="38" s="1"/>
  <c r="I138" i="38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J40" i="14"/>
  <c r="J41" i="14"/>
  <c r="J42" i="14" s="1"/>
  <c r="J39" i="14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R32" i="11"/>
  <c r="Q32" i="11"/>
  <c r="P32" i="11"/>
  <c r="L32" i="11"/>
  <c r="G32" i="11"/>
  <c r="S32" i="11" s="1"/>
  <c r="F32" i="11"/>
  <c r="E32" i="11"/>
  <c r="R31" i="11"/>
  <c r="Q31" i="11"/>
  <c r="P31" i="11"/>
  <c r="L31" i="11"/>
  <c r="H31" i="11"/>
  <c r="G31" i="11"/>
  <c r="N31" i="11" s="1"/>
  <c r="F31" i="11"/>
  <c r="E31" i="11"/>
  <c r="R30" i="11"/>
  <c r="Q30" i="11"/>
  <c r="P30" i="11"/>
  <c r="L30" i="11"/>
  <c r="H30" i="11"/>
  <c r="G30" i="11"/>
  <c r="S30" i="11" s="1"/>
  <c r="F30" i="11"/>
  <c r="E30" i="11"/>
  <c r="R29" i="11"/>
  <c r="Q29" i="11"/>
  <c r="P29" i="11"/>
  <c r="L29" i="11"/>
  <c r="H29" i="11"/>
  <c r="G29" i="11"/>
  <c r="S29" i="11" s="1"/>
  <c r="F29" i="11"/>
  <c r="E29" i="11"/>
  <c r="F21" i="11"/>
  <c r="E47" i="43"/>
  <c r="E46" i="43"/>
  <c r="E45" i="43"/>
  <c r="E14" i="8"/>
  <c r="I30" i="45"/>
  <c r="I26" i="45"/>
  <c r="I27" i="45"/>
  <c r="I28" i="45"/>
  <c r="I31" i="45"/>
  <c r="I25" i="45"/>
  <c r="F63" i="5"/>
  <c r="E63" i="5"/>
  <c r="F62" i="5"/>
  <c r="E62" i="5"/>
  <c r="F60" i="5"/>
  <c r="F59" i="5"/>
  <c r="E59" i="5"/>
  <c r="F58" i="5"/>
  <c r="E58" i="5"/>
  <c r="F57" i="5"/>
  <c r="E57" i="5"/>
  <c r="F56" i="5"/>
  <c r="E56" i="5"/>
  <c r="F55" i="5"/>
  <c r="F54" i="5"/>
  <c r="E54" i="5"/>
  <c r="F53" i="5"/>
  <c r="E53" i="5"/>
  <c r="H52" i="5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F52" i="5"/>
  <c r="E52" i="5"/>
  <c r="F51" i="5"/>
  <c r="E51" i="5"/>
  <c r="F50" i="5"/>
  <c r="E50" i="5"/>
  <c r="F49" i="5"/>
  <c r="E49" i="5"/>
  <c r="H48" i="5"/>
  <c r="H49" i="5" s="1"/>
  <c r="H50" i="5" s="1"/>
  <c r="F48" i="5"/>
  <c r="E48" i="5"/>
  <c r="F47" i="5"/>
  <c r="E47" i="5"/>
  <c r="F46" i="5"/>
  <c r="E46" i="5"/>
  <c r="F45" i="5"/>
  <c r="E45" i="5"/>
  <c r="H44" i="5"/>
  <c r="H45" i="5" s="1"/>
  <c r="H46" i="5" s="1"/>
  <c r="F44" i="5"/>
  <c r="E44" i="5"/>
  <c r="F43" i="5"/>
  <c r="E43" i="5"/>
  <c r="F42" i="5"/>
  <c r="E42" i="5"/>
  <c r="D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D33" i="5"/>
  <c r="E33" i="5" s="1"/>
  <c r="F32" i="5"/>
  <c r="E32" i="5"/>
  <c r="F31" i="5"/>
  <c r="E31" i="5"/>
  <c r="F30" i="5"/>
  <c r="E30" i="5"/>
  <c r="F29" i="5"/>
  <c r="E29" i="5"/>
  <c r="F28" i="5"/>
  <c r="E28" i="5"/>
  <c r="F27" i="5"/>
  <c r="E27" i="5"/>
  <c r="D24" i="5"/>
  <c r="F23" i="5"/>
  <c r="E23" i="5"/>
  <c r="F22" i="5"/>
  <c r="E22" i="5"/>
  <c r="D21" i="5"/>
  <c r="F21" i="5" s="1"/>
  <c r="F20" i="5"/>
  <c r="E20" i="5"/>
  <c r="F19" i="5"/>
  <c r="E19" i="5"/>
  <c r="D16" i="5"/>
  <c r="D17" i="5" s="1"/>
  <c r="F15" i="5"/>
  <c r="E15" i="5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F14" i="5"/>
  <c r="E14" i="5"/>
  <c r="F13" i="5"/>
  <c r="E13" i="5"/>
  <c r="D10" i="5"/>
  <c r="D11" i="5" s="1"/>
  <c r="F9" i="5"/>
  <c r="E9" i="5"/>
  <c r="K111" i="43" l="1"/>
  <c r="L110" i="43"/>
  <c r="K38" i="45"/>
  <c r="K39" i="45" s="1"/>
  <c r="K40" i="45" s="1"/>
  <c r="K41" i="45" s="1"/>
  <c r="K42" i="45" s="1"/>
  <c r="S31" i="11"/>
  <c r="N32" i="11"/>
  <c r="N30" i="11"/>
  <c r="N29" i="11"/>
  <c r="F41" i="5"/>
  <c r="F33" i="5"/>
  <c r="E10" i="5"/>
  <c r="F16" i="5"/>
  <c r="F24" i="5"/>
  <c r="E24" i="5"/>
  <c r="E41" i="5"/>
  <c r="D18" i="5"/>
  <c r="E17" i="5"/>
  <c r="F17" i="5"/>
  <c r="D12" i="5"/>
  <c r="E11" i="5"/>
  <c r="F11" i="5"/>
  <c r="E21" i="5"/>
  <c r="D25" i="5"/>
  <c r="E16" i="5"/>
  <c r="F10" i="5"/>
  <c r="F83" i="8"/>
  <c r="E83" i="8"/>
  <c r="E82" i="8"/>
  <c r="E81" i="8"/>
  <c r="E80" i="8"/>
  <c r="F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J96" i="32"/>
  <c r="E96" i="32"/>
  <c r="J95" i="32"/>
  <c r="I95" i="32"/>
  <c r="H95" i="32"/>
  <c r="G95" i="32"/>
  <c r="F95" i="32"/>
  <c r="E95" i="32"/>
  <c r="J94" i="32"/>
  <c r="I94" i="32"/>
  <c r="H94" i="32"/>
  <c r="G94" i="32"/>
  <c r="F94" i="32"/>
  <c r="J93" i="32"/>
  <c r="I93" i="32"/>
  <c r="H93" i="32"/>
  <c r="F93" i="32"/>
  <c r="F46" i="32"/>
  <c r="E46" i="32"/>
  <c r="F45" i="32"/>
  <c r="E45" i="32"/>
  <c r="F44" i="32"/>
  <c r="E44" i="32"/>
  <c r="F39" i="32"/>
  <c r="F79" i="8"/>
  <c r="E79" i="8"/>
  <c r="E78" i="8"/>
  <c r="F111" i="44"/>
  <c r="E111" i="44"/>
  <c r="J110" i="44"/>
  <c r="I110" i="44"/>
  <c r="H110" i="44"/>
  <c r="G110" i="44"/>
  <c r="F110" i="44"/>
  <c r="E110" i="44"/>
  <c r="J109" i="44"/>
  <c r="I109" i="44"/>
  <c r="H109" i="44"/>
  <c r="G109" i="44"/>
  <c r="F109" i="44"/>
  <c r="E109" i="44"/>
  <c r="J108" i="44"/>
  <c r="I108" i="44"/>
  <c r="H108" i="44"/>
  <c r="G108" i="44"/>
  <c r="F108" i="44"/>
  <c r="E108" i="44"/>
  <c r="G49" i="44"/>
  <c r="F49" i="44"/>
  <c r="E49" i="44"/>
  <c r="E48" i="44"/>
  <c r="G47" i="44"/>
  <c r="F47" i="44"/>
  <c r="E47" i="44"/>
  <c r="N22" i="7"/>
  <c r="M22" i="7"/>
  <c r="L22" i="7"/>
  <c r="K22" i="7"/>
  <c r="J22" i="7"/>
  <c r="N21" i="7"/>
  <c r="M21" i="7"/>
  <c r="L21" i="7"/>
  <c r="K21" i="7"/>
  <c r="J21" i="7"/>
  <c r="H21" i="7"/>
  <c r="N20" i="7"/>
  <c r="M20" i="7"/>
  <c r="L20" i="7"/>
  <c r="K20" i="7"/>
  <c r="J20" i="7"/>
  <c r="I20" i="7"/>
  <c r="H20" i="7"/>
  <c r="N19" i="7"/>
  <c r="M19" i="7"/>
  <c r="L19" i="7"/>
  <c r="K19" i="7"/>
  <c r="J19" i="7"/>
  <c r="H19" i="7"/>
  <c r="N18" i="7"/>
  <c r="M18" i="7"/>
  <c r="L18" i="7"/>
  <c r="K18" i="7"/>
  <c r="J18" i="7"/>
  <c r="I18" i="7"/>
  <c r="H18" i="7"/>
  <c r="L111" i="43" l="1"/>
  <c r="K112" i="43"/>
  <c r="E25" i="5"/>
  <c r="F25" i="5"/>
  <c r="D26" i="5"/>
  <c r="E12" i="5"/>
  <c r="F12" i="5"/>
  <c r="F18" i="5"/>
  <c r="E18" i="5"/>
  <c r="E158" i="5"/>
  <c r="L157" i="5"/>
  <c r="K157" i="5"/>
  <c r="J157" i="5"/>
  <c r="I157" i="5"/>
  <c r="E157" i="5"/>
  <c r="L156" i="5"/>
  <c r="K156" i="5"/>
  <c r="J156" i="5"/>
  <c r="I156" i="5"/>
  <c r="H156" i="5"/>
  <c r="G156" i="5"/>
  <c r="F156" i="5"/>
  <c r="E156" i="5"/>
  <c r="L155" i="5"/>
  <c r="K155" i="5"/>
  <c r="J155" i="5"/>
  <c r="I155" i="5"/>
  <c r="E155" i="5"/>
  <c r="M86" i="37"/>
  <c r="L86" i="37"/>
  <c r="K86" i="37"/>
  <c r="J86" i="37"/>
  <c r="I86" i="37"/>
  <c r="H86" i="37"/>
  <c r="G86" i="37"/>
  <c r="F86" i="37"/>
  <c r="E86" i="37"/>
  <c r="N86" i="37" s="1"/>
  <c r="E34" i="37"/>
  <c r="E33" i="37"/>
  <c r="E32" i="37"/>
  <c r="I78" i="48"/>
  <c r="H78" i="48"/>
  <c r="G78" i="48"/>
  <c r="E78" i="48"/>
  <c r="I77" i="48"/>
  <c r="H77" i="48"/>
  <c r="G77" i="48"/>
  <c r="F77" i="48"/>
  <c r="E77" i="48"/>
  <c r="L112" i="43" l="1"/>
  <c r="K113" i="43"/>
  <c r="F26" i="5"/>
  <c r="E26" i="5"/>
  <c r="G102" i="44"/>
  <c r="H102" i="44"/>
  <c r="I102" i="44"/>
  <c r="J9" i="7"/>
  <c r="K9" i="7"/>
  <c r="G37" i="44"/>
  <c r="F36" i="32"/>
  <c r="L154" i="5"/>
  <c r="K154" i="5"/>
  <c r="J154" i="5"/>
  <c r="I154" i="5"/>
  <c r="H154" i="5"/>
  <c r="E154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R28" i="11"/>
  <c r="Q28" i="11"/>
  <c r="P28" i="11"/>
  <c r="L28" i="11"/>
  <c r="H28" i="11"/>
  <c r="G28" i="11"/>
  <c r="S28" i="11" s="1"/>
  <c r="F28" i="11"/>
  <c r="E28" i="11"/>
  <c r="R27" i="11"/>
  <c r="Q27" i="11"/>
  <c r="P27" i="11"/>
  <c r="L27" i="11"/>
  <c r="N27" i="11"/>
  <c r="R26" i="11"/>
  <c r="Q26" i="11"/>
  <c r="P26" i="11"/>
  <c r="L26" i="11"/>
  <c r="H26" i="11"/>
  <c r="G26" i="11"/>
  <c r="S26" i="11" s="1"/>
  <c r="F26" i="11"/>
  <c r="E26" i="11"/>
  <c r="R25" i="11"/>
  <c r="Q25" i="11"/>
  <c r="P25" i="11"/>
  <c r="L25" i="11"/>
  <c r="H25" i="11"/>
  <c r="G25" i="11"/>
  <c r="N25" i="11" s="1"/>
  <c r="F25" i="11"/>
  <c r="E25" i="11"/>
  <c r="R24" i="11"/>
  <c r="Q24" i="11"/>
  <c r="P24" i="11"/>
  <c r="L24" i="11"/>
  <c r="H24" i="11"/>
  <c r="G24" i="11"/>
  <c r="N24" i="11" s="1"/>
  <c r="F24" i="11"/>
  <c r="E24" i="11"/>
  <c r="J16" i="7"/>
  <c r="K16" i="7"/>
  <c r="L16" i="7"/>
  <c r="M16" i="7"/>
  <c r="N16" i="7"/>
  <c r="H17" i="7"/>
  <c r="I17" i="7"/>
  <c r="J17" i="7"/>
  <c r="K17" i="7"/>
  <c r="L17" i="7"/>
  <c r="M17" i="7"/>
  <c r="N17" i="7"/>
  <c r="F38" i="47"/>
  <c r="F37" i="47"/>
  <c r="F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74" i="37"/>
  <c r="E44" i="43"/>
  <c r="F77" i="8"/>
  <c r="E77" i="8"/>
  <c r="J105" i="44"/>
  <c r="J106" i="44"/>
  <c r="J107" i="44"/>
  <c r="H105" i="44"/>
  <c r="H106" i="44"/>
  <c r="H107" i="44"/>
  <c r="I107" i="44"/>
  <c r="G107" i="44"/>
  <c r="F107" i="44"/>
  <c r="E107" i="44"/>
  <c r="I106" i="44"/>
  <c r="G106" i="44"/>
  <c r="F106" i="44"/>
  <c r="E106" i="44"/>
  <c r="I105" i="44"/>
  <c r="G105" i="44"/>
  <c r="F105" i="44"/>
  <c r="E105" i="44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L153" i="5"/>
  <c r="K153" i="5"/>
  <c r="J153" i="5"/>
  <c r="I153" i="5"/>
  <c r="H153" i="5"/>
  <c r="G153" i="5"/>
  <c r="F153" i="5"/>
  <c r="E153" i="5"/>
  <c r="E43" i="32"/>
  <c r="F43" i="32"/>
  <c r="E38" i="32"/>
  <c r="F38" i="32"/>
  <c r="E37" i="32"/>
  <c r="F37" i="32"/>
  <c r="E39" i="32"/>
  <c r="F41" i="32"/>
  <c r="E41" i="32"/>
  <c r="J92" i="32"/>
  <c r="G92" i="32"/>
  <c r="F92" i="32"/>
  <c r="J91" i="32"/>
  <c r="I91" i="32"/>
  <c r="H91" i="32"/>
  <c r="G91" i="32"/>
  <c r="F91" i="32"/>
  <c r="J90" i="32"/>
  <c r="I90" i="32"/>
  <c r="H90" i="32"/>
  <c r="G90" i="32"/>
  <c r="F90" i="32"/>
  <c r="E90" i="32"/>
  <c r="J89" i="32"/>
  <c r="G88" i="32"/>
  <c r="H88" i="32"/>
  <c r="I88" i="32"/>
  <c r="J88" i="32"/>
  <c r="F88" i="32"/>
  <c r="E88" i="32"/>
  <c r="F18" i="8"/>
  <c r="F17" i="8"/>
  <c r="E80" i="37"/>
  <c r="N80" i="37" s="1"/>
  <c r="M85" i="37"/>
  <c r="L85" i="37"/>
  <c r="K85" i="37"/>
  <c r="J85" i="37"/>
  <c r="I85" i="37"/>
  <c r="H85" i="37"/>
  <c r="G85" i="37"/>
  <c r="F85" i="37"/>
  <c r="E85" i="37"/>
  <c r="N85" i="37" s="1"/>
  <c r="M84" i="37"/>
  <c r="L84" i="37"/>
  <c r="K84" i="37"/>
  <c r="J84" i="37"/>
  <c r="I84" i="37"/>
  <c r="H84" i="37"/>
  <c r="G84" i="37"/>
  <c r="F84" i="37"/>
  <c r="E84" i="37"/>
  <c r="N84" i="37" s="1"/>
  <c r="M83" i="37"/>
  <c r="L83" i="37"/>
  <c r="K83" i="37"/>
  <c r="J83" i="37"/>
  <c r="I83" i="37"/>
  <c r="H83" i="37"/>
  <c r="E83" i="37"/>
  <c r="N83" i="37" s="1"/>
  <c r="M82" i="37"/>
  <c r="L82" i="37"/>
  <c r="K82" i="37"/>
  <c r="J82" i="37"/>
  <c r="I82" i="37"/>
  <c r="H82" i="37"/>
  <c r="G82" i="37"/>
  <c r="F82" i="37"/>
  <c r="E82" i="37"/>
  <c r="N82" i="37" s="1"/>
  <c r="M81" i="37"/>
  <c r="L81" i="37"/>
  <c r="K81" i="37"/>
  <c r="E81" i="37"/>
  <c r="N81" i="37" s="1"/>
  <c r="M80" i="37"/>
  <c r="L80" i="37"/>
  <c r="K80" i="37"/>
  <c r="J80" i="37"/>
  <c r="I80" i="37"/>
  <c r="H80" i="37"/>
  <c r="G80" i="37"/>
  <c r="F80" i="37"/>
  <c r="E31" i="37"/>
  <c r="F30" i="37"/>
  <c r="E30" i="37"/>
  <c r="E29" i="37"/>
  <c r="E28" i="37"/>
  <c r="F26" i="37"/>
  <c r="E26" i="37"/>
  <c r="E43" i="43"/>
  <c r="F25" i="20"/>
  <c r="E31" i="32"/>
  <c r="L113" i="43" l="1"/>
  <c r="K114" i="43"/>
  <c r="N28" i="11"/>
  <c r="N26" i="11"/>
  <c r="S27" i="11"/>
  <c r="S25" i="11"/>
  <c r="S24" i="11"/>
  <c r="E18" i="8"/>
  <c r="K53" i="51"/>
  <c r="K54" i="51"/>
  <c r="K55" i="51"/>
  <c r="K56" i="51"/>
  <c r="K52" i="51"/>
  <c r="J53" i="51"/>
  <c r="J54" i="51"/>
  <c r="J55" i="51"/>
  <c r="J56" i="51"/>
  <c r="J52" i="51"/>
  <c r="I53" i="51"/>
  <c r="I54" i="51"/>
  <c r="I55" i="51"/>
  <c r="I56" i="51"/>
  <c r="I52" i="5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L114" i="43" l="1"/>
  <c r="K115" i="43"/>
  <c r="J44" i="51"/>
  <c r="E53" i="51"/>
  <c r="D55" i="51"/>
  <c r="E55" i="51" s="1"/>
  <c r="H45" i="51"/>
  <c r="J45" i="51" s="1"/>
  <c r="D47" i="51"/>
  <c r="E46" i="51"/>
  <c r="E45" i="51"/>
  <c r="I44" i="51"/>
  <c r="I24" i="45"/>
  <c r="E42" i="43"/>
  <c r="D72" i="48"/>
  <c r="F9" i="8"/>
  <c r="F10" i="8"/>
  <c r="F11" i="8"/>
  <c r="F12" i="8"/>
  <c r="E13" i="8"/>
  <c r="E12" i="8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E33" i="44"/>
  <c r="E34" i="44"/>
  <c r="E35" i="44"/>
  <c r="E36" i="44"/>
  <c r="E37" i="44"/>
  <c r="E38" i="44"/>
  <c r="E39" i="44"/>
  <c r="E40" i="44"/>
  <c r="E32" i="44"/>
  <c r="H146" i="5"/>
  <c r="D110" i="47"/>
  <c r="D111" i="47" s="1"/>
  <c r="F34" i="47"/>
  <c r="E40" i="43"/>
  <c r="E41" i="43"/>
  <c r="F31" i="47"/>
  <c r="F32" i="47"/>
  <c r="F33" i="47"/>
  <c r="F30" i="47"/>
  <c r="E30" i="47"/>
  <c r="E31" i="47"/>
  <c r="E32" i="47"/>
  <c r="E33" i="47"/>
  <c r="E37" i="43"/>
  <c r="E38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N23" i="11" s="1"/>
  <c r="H23" i="11"/>
  <c r="L23" i="11"/>
  <c r="P23" i="11"/>
  <c r="Q23" i="11"/>
  <c r="R23" i="11"/>
  <c r="E18" i="11"/>
  <c r="S18" i="11"/>
  <c r="H18" i="11"/>
  <c r="L18" i="11"/>
  <c r="P18" i="11"/>
  <c r="Q18" i="11"/>
  <c r="R18" i="11"/>
  <c r="E19" i="11"/>
  <c r="F19" i="11"/>
  <c r="G19" i="11"/>
  <c r="N19" i="11" s="1"/>
  <c r="H19" i="11"/>
  <c r="L19" i="11"/>
  <c r="P19" i="11"/>
  <c r="Q19" i="11"/>
  <c r="R19" i="11"/>
  <c r="E20" i="11"/>
  <c r="N20" i="11"/>
  <c r="L20" i="11"/>
  <c r="P20" i="11"/>
  <c r="Q20" i="11"/>
  <c r="R20" i="11"/>
  <c r="E21" i="11"/>
  <c r="N21" i="11"/>
  <c r="H21" i="11"/>
  <c r="L21" i="11"/>
  <c r="P21" i="11"/>
  <c r="Q21" i="11"/>
  <c r="R21" i="11"/>
  <c r="E22" i="11"/>
  <c r="F22" i="11"/>
  <c r="G22" i="11"/>
  <c r="S22" i="11" s="1"/>
  <c r="H22" i="11"/>
  <c r="L22" i="11"/>
  <c r="P22" i="11"/>
  <c r="Q22" i="11"/>
  <c r="R22" i="11"/>
  <c r="E43" i="56"/>
  <c r="F43" i="56" s="1"/>
  <c r="E42" i="56"/>
  <c r="F42" i="56" s="1"/>
  <c r="E44" i="56"/>
  <c r="F44" i="56" s="1"/>
  <c r="E102" i="44"/>
  <c r="F102" i="44"/>
  <c r="H9" i="7"/>
  <c r="L9" i="7"/>
  <c r="M9" i="7"/>
  <c r="N9" i="7"/>
  <c r="H10" i="7"/>
  <c r="I10" i="7"/>
  <c r="J10" i="7"/>
  <c r="K10" i="7"/>
  <c r="L10" i="7"/>
  <c r="M10" i="7"/>
  <c r="N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F85" i="44"/>
  <c r="F86" i="44"/>
  <c r="F87" i="44"/>
  <c r="F88" i="44"/>
  <c r="F89" i="44"/>
  <c r="F91" i="44"/>
  <c r="F92" i="44"/>
  <c r="E67" i="48"/>
  <c r="F67" i="48"/>
  <c r="G67" i="48"/>
  <c r="H67" i="48"/>
  <c r="I67" i="48"/>
  <c r="E13" i="48"/>
  <c r="F13" i="48"/>
  <c r="E14" i="48"/>
  <c r="G72" i="8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H91" i="8" s="1"/>
  <c r="H92" i="8" s="1"/>
  <c r="H93" i="8" s="1"/>
  <c r="H94" i="8" s="1"/>
  <c r="H95" i="8" s="1"/>
  <c r="H96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F62" i="8"/>
  <c r="E62" i="8"/>
  <c r="F28" i="10"/>
  <c r="E28" i="10"/>
  <c r="F27" i="10"/>
  <c r="E27" i="10"/>
  <c r="E13" i="37"/>
  <c r="E14" i="37"/>
  <c r="E15" i="37"/>
  <c r="E12" i="37"/>
  <c r="E32" i="43"/>
  <c r="E31" i="43"/>
  <c r="E29" i="43"/>
  <c r="E27" i="43"/>
  <c r="E24" i="43"/>
  <c r="F31" i="32"/>
  <c r="L115" i="43" l="1"/>
  <c r="K116" i="43"/>
  <c r="N22" i="11"/>
  <c r="M11" i="7"/>
  <c r="I45" i="51"/>
  <c r="D56" i="51"/>
  <c r="E56" i="51" s="1"/>
  <c r="K45" i="51"/>
  <c r="H46" i="51"/>
  <c r="J46" i="51" s="1"/>
  <c r="E47" i="51"/>
  <c r="D48" i="51"/>
  <c r="E48" i="51" s="1"/>
  <c r="G72" i="48"/>
  <c r="H72" i="48"/>
  <c r="I72" i="48"/>
  <c r="F73" i="48"/>
  <c r="F151" i="5"/>
  <c r="F73" i="8"/>
  <c r="F14" i="8"/>
  <c r="F13" i="8"/>
  <c r="J11" i="7"/>
  <c r="K11" i="7"/>
  <c r="H11" i="7"/>
  <c r="L11" i="7"/>
  <c r="N11" i="7"/>
  <c r="E39" i="43"/>
  <c r="S23" i="11"/>
  <c r="N18" i="11"/>
  <c r="S21" i="11"/>
  <c r="S20" i="11"/>
  <c r="S19" i="11"/>
  <c r="E103" i="44"/>
  <c r="J102" i="44"/>
  <c r="G40" i="44"/>
  <c r="G39" i="44"/>
  <c r="F40" i="44"/>
  <c r="E34" i="51"/>
  <c r="E17" i="51"/>
  <c r="F38" i="44"/>
  <c r="G38" i="44"/>
  <c r="F68" i="48"/>
  <c r="E68" i="48"/>
  <c r="G68" i="48"/>
  <c r="H68" i="48"/>
  <c r="I68" i="48"/>
  <c r="F18" i="48"/>
  <c r="E34" i="43"/>
  <c r="E35" i="43"/>
  <c r="E36" i="43"/>
  <c r="F32" i="32"/>
  <c r="L116" i="43" l="1"/>
  <c r="K117" i="43"/>
  <c r="G151" i="5"/>
  <c r="H12" i="7"/>
  <c r="I12" i="7"/>
  <c r="J12" i="7"/>
  <c r="K12" i="7"/>
  <c r="L12" i="7"/>
  <c r="M12" i="7"/>
  <c r="N12" i="7"/>
  <c r="K46" i="51"/>
  <c r="H47" i="51"/>
  <c r="J47" i="51" s="1"/>
  <c r="I46" i="51"/>
  <c r="H151" i="5"/>
  <c r="I151" i="5"/>
  <c r="L151" i="5"/>
  <c r="J151" i="5"/>
  <c r="E151" i="5"/>
  <c r="G73" i="48"/>
  <c r="I73" i="48"/>
  <c r="E73" i="48"/>
  <c r="H73" i="48"/>
  <c r="L152" i="5"/>
  <c r="K151" i="5"/>
  <c r="E74" i="8"/>
  <c r="F74" i="8"/>
  <c r="F75" i="8"/>
  <c r="E104" i="44"/>
  <c r="J104" i="44"/>
  <c r="F104" i="44"/>
  <c r="I104" i="44"/>
  <c r="G104" i="44"/>
  <c r="H104" i="44"/>
  <c r="E19" i="48"/>
  <c r="E18" i="48"/>
  <c r="E19" i="51"/>
  <c r="E18" i="51"/>
  <c r="H69" i="48"/>
  <c r="F69" i="48"/>
  <c r="G69" i="48"/>
  <c r="I69" i="48"/>
  <c r="E69" i="48"/>
  <c r="E17" i="48"/>
  <c r="F17" i="48"/>
  <c r="E32" i="32"/>
  <c r="K118" i="43" l="1"/>
  <c r="L117" i="43"/>
  <c r="E152" i="5"/>
  <c r="L13" i="7"/>
  <c r="H13" i="7"/>
  <c r="I13" i="7"/>
  <c r="N13" i="7"/>
  <c r="K13" i="7"/>
  <c r="J13" i="7"/>
  <c r="M13" i="7"/>
  <c r="H48" i="51"/>
  <c r="J48" i="51" s="1"/>
  <c r="I47" i="51"/>
  <c r="K47" i="51"/>
  <c r="E74" i="48"/>
  <c r="G74" i="48"/>
  <c r="H152" i="5"/>
  <c r="I152" i="5"/>
  <c r="J152" i="5"/>
  <c r="K152" i="5"/>
  <c r="H74" i="48"/>
  <c r="F76" i="8"/>
  <c r="E76" i="8"/>
  <c r="G75" i="48"/>
  <c r="H75" i="48"/>
  <c r="I75" i="48"/>
  <c r="E21" i="48"/>
  <c r="F21" i="48"/>
  <c r="F19" i="48"/>
  <c r="E20" i="48"/>
  <c r="F20" i="48"/>
  <c r="E35" i="32"/>
  <c r="F70" i="48"/>
  <c r="I70" i="48"/>
  <c r="G70" i="48"/>
  <c r="H70" i="48"/>
  <c r="F34" i="32"/>
  <c r="E34" i="32"/>
  <c r="E33" i="32"/>
  <c r="L118" i="43" l="1"/>
  <c r="K119" i="43"/>
  <c r="J14" i="7"/>
  <c r="N14" i="7"/>
  <c r="I14" i="7"/>
  <c r="K14" i="7"/>
  <c r="M14" i="7"/>
  <c r="L14" i="7"/>
  <c r="H14" i="7"/>
  <c r="H49" i="51"/>
  <c r="J49" i="51" s="1"/>
  <c r="K48" i="51"/>
  <c r="I48" i="51"/>
  <c r="F39" i="47"/>
  <c r="F71" i="48"/>
  <c r="I71" i="48"/>
  <c r="E71" i="48"/>
  <c r="G71" i="48"/>
  <c r="H71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L133" i="5"/>
  <c r="K133" i="5"/>
  <c r="J133" i="5"/>
  <c r="L135" i="5"/>
  <c r="K135" i="5"/>
  <c r="J135" i="5"/>
  <c r="L140" i="5"/>
  <c r="K140" i="5"/>
  <c r="J140" i="5"/>
  <c r="K120" i="43" l="1"/>
  <c r="L119" i="43"/>
  <c r="J15" i="7"/>
  <c r="L15" i="7"/>
  <c r="H15" i="7"/>
  <c r="I15" i="7"/>
  <c r="N15" i="7"/>
  <c r="K15" i="7"/>
  <c r="M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K121" i="43" l="1"/>
  <c r="L120" i="43"/>
  <c r="D29" i="51"/>
  <c r="E29" i="51" s="1"/>
  <c r="K50" i="51"/>
  <c r="I50" i="51"/>
  <c r="H51" i="51"/>
  <c r="J51" i="51" s="1"/>
  <c r="E21" i="20"/>
  <c r="E20" i="20"/>
  <c r="D30" i="51"/>
  <c r="E30" i="51" s="1"/>
  <c r="E19" i="20"/>
  <c r="L121" i="43" l="1"/>
  <c r="K122" i="43"/>
  <c r="L122" i="43" s="1"/>
  <c r="F41" i="47"/>
  <c r="I51" i="51"/>
  <c r="K51" i="51"/>
  <c r="E33" i="43"/>
  <c r="F58" i="8"/>
  <c r="L137" i="5"/>
  <c r="L138" i="5" s="1"/>
  <c r="K137" i="5"/>
  <c r="K138" i="5" s="1"/>
  <c r="K113" i="5"/>
  <c r="N124" i="5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9" i="5" s="1"/>
  <c r="N140" i="5" s="1"/>
  <c r="N141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18" i="5"/>
  <c r="N119" i="5" s="1"/>
  <c r="N120" i="5" s="1"/>
  <c r="N107" i="5"/>
  <c r="N108" i="5" s="1"/>
  <c r="N109" i="5" s="1"/>
  <c r="N110" i="5" s="1"/>
  <c r="N111" i="5" s="1"/>
  <c r="G135" i="5"/>
  <c r="G137" i="5"/>
  <c r="G138" i="5"/>
  <c r="G133" i="5"/>
  <c r="G132" i="5"/>
  <c r="G131" i="5"/>
  <c r="G130" i="5"/>
  <c r="G129" i="5"/>
  <c r="G128" i="5"/>
  <c r="G127" i="5"/>
  <c r="G126" i="5"/>
  <c r="G125" i="5"/>
  <c r="G123" i="5"/>
  <c r="G122" i="5"/>
  <c r="G121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2" i="5"/>
  <c r="I13" i="45"/>
  <c r="I12" i="45"/>
  <c r="I11" i="45"/>
  <c r="E13" i="45"/>
  <c r="E12" i="45"/>
  <c r="E11" i="45"/>
  <c r="H11" i="45" s="1"/>
  <c r="E10" i="45"/>
  <c r="H10" i="45" s="1"/>
  <c r="E9" i="45"/>
  <c r="F42" i="47" l="1"/>
  <c r="E22" i="20"/>
  <c r="I14" i="45"/>
  <c r="E15" i="45"/>
  <c r="I15" i="45"/>
  <c r="E14" i="45"/>
  <c r="F43" i="47" l="1"/>
  <c r="E43" i="47"/>
  <c r="F24" i="20"/>
  <c r="E23" i="20"/>
  <c r="I16" i="45"/>
  <c r="E16" i="45"/>
  <c r="F44" i="47" l="1"/>
  <c r="E17" i="45"/>
  <c r="I17" i="45"/>
  <c r="F45" i="47" l="1"/>
  <c r="E45" i="47"/>
  <c r="I18" i="45"/>
  <c r="E18" i="45"/>
  <c r="D120" i="38"/>
  <c r="G120" i="38" s="1"/>
  <c r="I19" i="45" l="1"/>
  <c r="E121" i="38"/>
  <c r="E120" i="38"/>
  <c r="F120" i="38"/>
  <c r="G122" i="38" l="1"/>
  <c r="F122" i="38"/>
  <c r="E122" i="38"/>
  <c r="H22" i="14" l="1"/>
  <c r="E23" i="43" l="1"/>
  <c r="E22" i="43"/>
  <c r="E21" i="43"/>
  <c r="E20" i="43"/>
  <c r="E25" i="43" l="1"/>
  <c r="E26" i="43" s="1"/>
  <c r="E28" i="43" s="1"/>
  <c r="E30" i="43" s="1"/>
  <c r="I130" i="21"/>
  <c r="I129" i="21"/>
  <c r="D25" i="43" l="1"/>
  <c r="D26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R9" i="11"/>
  <c r="P75" i="37"/>
  <c r="P76" i="37" s="1"/>
  <c r="P77" i="37" s="1"/>
  <c r="P78" i="37" s="1"/>
  <c r="P79" i="37" s="1"/>
  <c r="P80" i="37" s="1"/>
  <c r="P81" i="37" s="1"/>
  <c r="P82" i="37" s="1"/>
  <c r="P83" i="37" s="1"/>
  <c r="P84" i="37" s="1"/>
  <c r="Q84" i="37" s="1"/>
  <c r="P85" i="37" l="1"/>
  <c r="Q85" i="37" s="1"/>
  <c r="D10" i="11"/>
  <c r="M10" i="11" s="1"/>
  <c r="L9" i="11"/>
  <c r="Q11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P9" i="11"/>
  <c r="G9" i="11"/>
  <c r="H9" i="11"/>
  <c r="Q9" i="11"/>
  <c r="R10" i="11" l="1"/>
  <c r="O10" i="11"/>
  <c r="P86" i="37"/>
  <c r="Q10" i="11"/>
  <c r="P10" i="11"/>
  <c r="H10" i="11"/>
  <c r="G10" i="11"/>
  <c r="S10" i="11" s="1"/>
  <c r="L10" i="11"/>
  <c r="F10" i="11"/>
  <c r="E10" i="11"/>
  <c r="G23" i="14"/>
  <c r="F23" i="14"/>
  <c r="F130" i="13"/>
  <c r="H11" i="11"/>
  <c r="R11" i="11"/>
  <c r="L11" i="11"/>
  <c r="E11" i="11"/>
  <c r="G11" i="11"/>
  <c r="S11" i="11" s="1"/>
  <c r="F11" i="11"/>
  <c r="P11" i="11"/>
  <c r="F11" i="20"/>
  <c r="H23" i="14"/>
  <c r="D24" i="14"/>
  <c r="D132" i="13"/>
  <c r="D133" i="13" s="1"/>
  <c r="S9" i="11"/>
  <c r="N9" i="11"/>
  <c r="P87" i="37" l="1"/>
  <c r="Q86" i="37"/>
  <c r="N10" i="11"/>
  <c r="H133" i="13"/>
  <c r="D134" i="13"/>
  <c r="F133" i="13"/>
  <c r="E133" i="13"/>
  <c r="H131" i="13"/>
  <c r="N11" i="11"/>
  <c r="P12" i="11"/>
  <c r="H12" i="11"/>
  <c r="E12" i="11"/>
  <c r="R12" i="11"/>
  <c r="Q12" i="11"/>
  <c r="L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8" i="37" l="1"/>
  <c r="Q87" i="37"/>
  <c r="G27" i="14"/>
  <c r="E27" i="14"/>
  <c r="H27" i="14"/>
  <c r="F27" i="14"/>
  <c r="R15" i="11"/>
  <c r="L15" i="11"/>
  <c r="P15" i="11"/>
  <c r="E15" i="11"/>
  <c r="F15" i="11"/>
  <c r="H15" i="11"/>
  <c r="Q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R14" i="11"/>
  <c r="Q14" i="11"/>
  <c r="H14" i="11"/>
  <c r="F14" i="11"/>
  <c r="E14" i="11"/>
  <c r="G14" i="11"/>
  <c r="P14" i="11"/>
  <c r="L14" i="11"/>
  <c r="R13" i="11"/>
  <c r="L13" i="11"/>
  <c r="F13" i="11"/>
  <c r="E13" i="11"/>
  <c r="G13" i="11"/>
  <c r="P13" i="11"/>
  <c r="H13" i="11"/>
  <c r="Q13" i="11"/>
  <c r="N12" i="11"/>
  <c r="S12" i="11"/>
  <c r="E13" i="20"/>
  <c r="H25" i="14"/>
  <c r="G25" i="14"/>
  <c r="E25" i="14"/>
  <c r="F25" i="14"/>
  <c r="E127" i="5"/>
  <c r="E133" i="5"/>
  <c r="P89" i="37" l="1"/>
  <c r="Q88" i="37"/>
  <c r="E28" i="14"/>
  <c r="G28" i="14"/>
  <c r="H28" i="14"/>
  <c r="F28" i="14"/>
  <c r="S15" i="11"/>
  <c r="N15" i="11"/>
  <c r="R16" i="11"/>
  <c r="G16" i="11"/>
  <c r="P16" i="11"/>
  <c r="E16" i="11"/>
  <c r="F16" i="11"/>
  <c r="H16" i="11"/>
  <c r="Q16" i="11"/>
  <c r="L16" i="11"/>
  <c r="F133" i="5"/>
  <c r="H133" i="5"/>
  <c r="I133" i="5"/>
  <c r="D17" i="20"/>
  <c r="E16" i="20"/>
  <c r="H135" i="13"/>
  <c r="D136" i="13"/>
  <c r="E135" i="13"/>
  <c r="F135" i="13"/>
  <c r="S14" i="11"/>
  <c r="N14" i="11"/>
  <c r="S13" i="11"/>
  <c r="N13" i="11"/>
  <c r="P90" i="37" l="1"/>
  <c r="Q89" i="37"/>
  <c r="F29" i="14"/>
  <c r="G29" i="14"/>
  <c r="H29" i="14"/>
  <c r="E29" i="14"/>
  <c r="L134" i="5"/>
  <c r="K134" i="5"/>
  <c r="J134" i="5"/>
  <c r="E135" i="5"/>
  <c r="G134" i="5"/>
  <c r="H138" i="5"/>
  <c r="H135" i="5"/>
  <c r="S16" i="11"/>
  <c r="N16" i="11"/>
  <c r="P17" i="11"/>
  <c r="R17" i="11"/>
  <c r="Q17" i="11"/>
  <c r="H17" i="11"/>
  <c r="E17" i="11"/>
  <c r="F17" i="11"/>
  <c r="L17" i="11"/>
  <c r="F134" i="5"/>
  <c r="I134" i="5"/>
  <c r="E134" i="5"/>
  <c r="F135" i="5"/>
  <c r="I135" i="5"/>
  <c r="H134" i="5"/>
  <c r="F17" i="20"/>
  <c r="E17" i="20"/>
  <c r="F136" i="13"/>
  <c r="H136" i="13"/>
  <c r="E136" i="13"/>
  <c r="I137" i="5"/>
  <c r="H137" i="5"/>
  <c r="F137" i="5"/>
  <c r="Q90" i="37" l="1"/>
  <c r="P91" i="37"/>
  <c r="F30" i="14"/>
  <c r="H30" i="14"/>
  <c r="G30" i="14"/>
  <c r="E30" i="14"/>
  <c r="F138" i="5"/>
  <c r="E137" i="5"/>
  <c r="J137" i="5" s="1"/>
  <c r="I138" i="5"/>
  <c r="E138" i="5"/>
  <c r="J138" i="5" s="1"/>
  <c r="F136" i="5"/>
  <c r="E136" i="5"/>
  <c r="E18" i="20"/>
  <c r="H89" i="47"/>
  <c r="H90" i="47" s="1"/>
  <c r="H91" i="47" s="1"/>
  <c r="H92" i="47" s="1"/>
  <c r="H93" i="47" s="1"/>
  <c r="H94" i="47" s="1"/>
  <c r="H95" i="47" s="1"/>
  <c r="H96" i="47" s="1"/>
  <c r="H97" i="47" s="1"/>
  <c r="H98" i="47" s="1"/>
  <c r="H99" i="47" s="1"/>
  <c r="H100" i="47" s="1"/>
  <c r="H101" i="47" s="1"/>
  <c r="H102" i="47" s="1"/>
  <c r="H103" i="47" s="1"/>
  <c r="H104" i="47" s="1"/>
  <c r="H105" i="47" s="1"/>
  <c r="H107" i="47" s="1"/>
  <c r="H108" i="47" s="1"/>
  <c r="H109" i="47" s="1"/>
  <c r="H110" i="47" s="1"/>
  <c r="H111" i="47" s="1"/>
  <c r="H112" i="47" s="1"/>
  <c r="H113" i="47" s="1"/>
  <c r="H114" i="47" s="1"/>
  <c r="H115" i="47" s="1"/>
  <c r="H116" i="47" s="1"/>
  <c r="H117" i="47" s="1"/>
  <c r="H118" i="47" s="1"/>
  <c r="H119" i="47" s="1"/>
  <c r="H120" i="47" s="1"/>
  <c r="H121" i="47" s="1"/>
  <c r="H122" i="47" s="1"/>
  <c r="H123" i="47" s="1"/>
  <c r="H124" i="47" s="1"/>
  <c r="H125" i="47" s="1"/>
  <c r="H126" i="47" s="1"/>
  <c r="H127" i="47" s="1"/>
  <c r="H128" i="47" s="1"/>
  <c r="H129" i="47" s="1"/>
  <c r="H130" i="47" s="1"/>
  <c r="H131" i="47" s="1"/>
  <c r="H132" i="47" s="1"/>
  <c r="H133" i="47" s="1"/>
  <c r="H134" i="47" s="1"/>
  <c r="H135" i="47" s="1"/>
  <c r="H136" i="47" s="1"/>
  <c r="H137" i="47" s="1"/>
  <c r="H138" i="47" s="1"/>
  <c r="H139" i="47" s="1"/>
  <c r="H140" i="47" s="1"/>
  <c r="H141" i="47" s="1"/>
  <c r="H142" i="47" s="1"/>
  <c r="H143" i="47" s="1"/>
  <c r="H144" i="47" s="1"/>
  <c r="H145" i="47" s="1"/>
  <c r="H146" i="47" s="1"/>
  <c r="H147" i="47" s="1"/>
  <c r="H148" i="47" s="1"/>
  <c r="H149" i="47" s="1"/>
  <c r="H150" i="47" s="1"/>
  <c r="H151" i="47" s="1"/>
  <c r="H152" i="47" s="1"/>
  <c r="H153" i="47" s="1"/>
  <c r="H154" i="47" s="1"/>
  <c r="H155" i="47" s="1"/>
  <c r="H156" i="47" s="1"/>
  <c r="H157" i="47" s="1"/>
  <c r="D90" i="47"/>
  <c r="E90" i="47" s="1"/>
  <c r="F89" i="47"/>
  <c r="E89" i="47"/>
  <c r="F88" i="47"/>
  <c r="E88" i="47"/>
  <c r="F87" i="47"/>
  <c r="E87" i="47"/>
  <c r="F86" i="47"/>
  <c r="E86" i="47"/>
  <c r="F85" i="47"/>
  <c r="E85" i="47"/>
  <c r="H86" i="47"/>
  <c r="H87" i="47" s="1"/>
  <c r="H88" i="47" s="1"/>
  <c r="P92" i="37" l="1"/>
  <c r="Q91" i="37"/>
  <c r="G31" i="14"/>
  <c r="E31" i="14"/>
  <c r="F31" i="14"/>
  <c r="H31" i="14"/>
  <c r="G140" i="5"/>
  <c r="F90" i="47"/>
  <c r="D91" i="47"/>
  <c r="Q92" i="37" l="1"/>
  <c r="P93" i="37"/>
  <c r="G32" i="14"/>
  <c r="F32" i="14"/>
  <c r="H32" i="14"/>
  <c r="E32" i="14"/>
  <c r="H140" i="5"/>
  <c r="E140" i="5"/>
  <c r="F140" i="5"/>
  <c r="I140" i="5"/>
  <c r="D92" i="47"/>
  <c r="E91" i="47"/>
  <c r="F91" i="47"/>
  <c r="Q93" i="37" l="1"/>
  <c r="P94" i="37"/>
  <c r="E33" i="14"/>
  <c r="F33" i="14"/>
  <c r="G33" i="14"/>
  <c r="H33" i="14"/>
  <c r="L141" i="5"/>
  <c r="J141" i="5"/>
  <c r="K141" i="5"/>
  <c r="I142" i="5"/>
  <c r="G141" i="5"/>
  <c r="I141" i="5"/>
  <c r="F141" i="5"/>
  <c r="E141" i="5"/>
  <c r="H141" i="5"/>
  <c r="F92" i="47"/>
  <c r="D93" i="47"/>
  <c r="E92" i="47"/>
  <c r="H126" i="5"/>
  <c r="E123" i="5"/>
  <c r="J123" i="5" s="1"/>
  <c r="F123" i="5"/>
  <c r="K123" i="5" s="1"/>
  <c r="H123" i="5"/>
  <c r="I123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5" i="37" l="1"/>
  <c r="Q94" i="37"/>
  <c r="F34" i="14"/>
  <c r="H34" i="14"/>
  <c r="G34" i="14"/>
  <c r="E34" i="14"/>
  <c r="H142" i="5"/>
  <c r="K142" i="5"/>
  <c r="L142" i="5"/>
  <c r="J142" i="5"/>
  <c r="E142" i="5"/>
  <c r="G142" i="5"/>
  <c r="F110" i="38"/>
  <c r="G110" i="38"/>
  <c r="F93" i="47"/>
  <c r="E93" i="47"/>
  <c r="D94" i="47"/>
  <c r="D111" i="38"/>
  <c r="P96" i="37" l="1"/>
  <c r="Q95" i="37"/>
  <c r="F35" i="14"/>
  <c r="E35" i="14"/>
  <c r="G35" i="14"/>
  <c r="H35" i="14"/>
  <c r="K143" i="5"/>
  <c r="J143" i="5"/>
  <c r="L143" i="5"/>
  <c r="G143" i="5"/>
  <c r="E143" i="5"/>
  <c r="H143" i="5"/>
  <c r="F143" i="5"/>
  <c r="I143" i="5"/>
  <c r="E111" i="38"/>
  <c r="F111" i="38"/>
  <c r="G111" i="38"/>
  <c r="D95" i="47"/>
  <c r="E94" i="47"/>
  <c r="F94" i="47"/>
  <c r="E120" i="5"/>
  <c r="J120" i="5" s="1"/>
  <c r="F120" i="5"/>
  <c r="K120" i="5" s="1"/>
  <c r="Q96" i="37" l="1"/>
  <c r="P97" i="37"/>
  <c r="G36" i="14"/>
  <c r="E36" i="14"/>
  <c r="H36" i="14"/>
  <c r="F36" i="14"/>
  <c r="L146" i="5"/>
  <c r="F146" i="5"/>
  <c r="E146" i="5"/>
  <c r="G146" i="5"/>
  <c r="J146" i="5"/>
  <c r="I146" i="5"/>
  <c r="K146" i="5"/>
  <c r="K145" i="5"/>
  <c r="F145" i="5"/>
  <c r="G145" i="5"/>
  <c r="L145" i="5"/>
  <c r="E145" i="5"/>
  <c r="J145" i="5"/>
  <c r="H145" i="5"/>
  <c r="I145" i="5"/>
  <c r="L144" i="5"/>
  <c r="K144" i="5"/>
  <c r="J144" i="5"/>
  <c r="I144" i="5"/>
  <c r="E144" i="5"/>
  <c r="H144" i="5"/>
  <c r="G112" i="38"/>
  <c r="F112" i="38"/>
  <c r="D96" i="47"/>
  <c r="E95" i="47"/>
  <c r="F95" i="47"/>
  <c r="E112" i="38"/>
  <c r="D113" i="38"/>
  <c r="D115" i="38" s="1"/>
  <c r="D117" i="38" s="1"/>
  <c r="D114" i="21"/>
  <c r="H114" i="21" s="1"/>
  <c r="Q97" i="37" l="1"/>
  <c r="P98" i="37"/>
  <c r="F37" i="14"/>
  <c r="E37" i="14"/>
  <c r="G37" i="14"/>
  <c r="H37" i="14"/>
  <c r="E148" i="5"/>
  <c r="K148" i="5"/>
  <c r="J148" i="5"/>
  <c r="I148" i="5"/>
  <c r="H148" i="5"/>
  <c r="G148" i="5"/>
  <c r="L148" i="5"/>
  <c r="F148" i="5"/>
  <c r="K147" i="5"/>
  <c r="F147" i="5"/>
  <c r="G147" i="5"/>
  <c r="E147" i="5"/>
  <c r="J147" i="5"/>
  <c r="L147" i="5"/>
  <c r="H147" i="5"/>
  <c r="I147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E96" i="47"/>
  <c r="D97" i="47"/>
  <c r="D98" i="47" s="1"/>
  <c r="F96" i="47"/>
  <c r="E113" i="38"/>
  <c r="E114" i="21"/>
  <c r="G114" i="21"/>
  <c r="F114" i="21"/>
  <c r="P99" i="37" l="1"/>
  <c r="Q98" i="37"/>
  <c r="F38" i="14"/>
  <c r="H38" i="14"/>
  <c r="E38" i="14"/>
  <c r="G38" i="14"/>
  <c r="F149" i="5"/>
  <c r="E149" i="5"/>
  <c r="G149" i="5"/>
  <c r="J149" i="5"/>
  <c r="I149" i="5"/>
  <c r="L149" i="5"/>
  <c r="K149" i="5"/>
  <c r="H149" i="5"/>
  <c r="F98" i="47"/>
  <c r="D99" i="47"/>
  <c r="E98" i="47"/>
  <c r="F115" i="21"/>
  <c r="G115" i="21"/>
  <c r="D116" i="21"/>
  <c r="H115" i="21"/>
  <c r="F97" i="47"/>
  <c r="E97" i="47"/>
  <c r="Q99" i="37" l="1"/>
  <c r="P100" i="37"/>
  <c r="J150" i="5"/>
  <c r="K150" i="5"/>
  <c r="L150" i="5"/>
  <c r="E150" i="5"/>
  <c r="F99" i="47"/>
  <c r="D100" i="47"/>
  <c r="D101" i="47" s="1"/>
  <c r="E99" i="47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100" i="37" l="1"/>
  <c r="P101" i="37"/>
  <c r="F40" i="14"/>
  <c r="E40" i="14"/>
  <c r="G40" i="14"/>
  <c r="H40" i="14"/>
  <c r="F101" i="47"/>
  <c r="D102" i="47"/>
  <c r="E101" i="47"/>
  <c r="F100" i="47"/>
  <c r="E100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102" i="37" l="1"/>
  <c r="Q101" i="37"/>
  <c r="E75" i="37"/>
  <c r="N75" i="37" s="1"/>
  <c r="M75" i="37"/>
  <c r="L75" i="37"/>
  <c r="E102" i="47"/>
  <c r="D103" i="47"/>
  <c r="D104" i="47" s="1"/>
  <c r="F102" i="47"/>
  <c r="H119" i="21"/>
  <c r="D120" i="21"/>
  <c r="G119" i="21"/>
  <c r="F119" i="21"/>
  <c r="E119" i="21"/>
  <c r="E19" i="56"/>
  <c r="F19" i="56" s="1"/>
  <c r="Q102" i="37" l="1"/>
  <c r="P103" i="37"/>
  <c r="F76" i="37"/>
  <c r="I76" i="37"/>
  <c r="H76" i="37"/>
  <c r="G76" i="37"/>
  <c r="J76" i="37"/>
  <c r="M76" i="37"/>
  <c r="L76" i="37"/>
  <c r="K76" i="37"/>
  <c r="E76" i="37"/>
  <c r="N76" i="37" s="1"/>
  <c r="F104" i="47"/>
  <c r="D105" i="47"/>
  <c r="E104" i="47"/>
  <c r="F103" i="47"/>
  <c r="E103" i="47"/>
  <c r="G120" i="21"/>
  <c r="D121" i="21"/>
  <c r="H120" i="21"/>
  <c r="E120" i="21"/>
  <c r="F120" i="21"/>
  <c r="H20" i="56"/>
  <c r="E20" i="56"/>
  <c r="F20" i="56" s="1"/>
  <c r="P104" i="37" l="1"/>
  <c r="Q103" i="37"/>
  <c r="F78" i="37"/>
  <c r="J78" i="37"/>
  <c r="M78" i="37"/>
  <c r="I78" i="37"/>
  <c r="G78" i="37"/>
  <c r="E78" i="37"/>
  <c r="N78" i="37" s="1"/>
  <c r="L78" i="37"/>
  <c r="K78" i="37"/>
  <c r="M77" i="37"/>
  <c r="G77" i="37"/>
  <c r="K77" i="37"/>
  <c r="F77" i="37"/>
  <c r="J77" i="37"/>
  <c r="I77" i="37"/>
  <c r="H77" i="37"/>
  <c r="E77" i="37"/>
  <c r="N77" i="37" s="1"/>
  <c r="L77" i="37"/>
  <c r="F105" i="47"/>
  <c r="E105" i="47"/>
  <c r="H121" i="21"/>
  <c r="E121" i="21"/>
  <c r="D122" i="21"/>
  <c r="G121" i="21"/>
  <c r="F121" i="21"/>
  <c r="H21" i="56"/>
  <c r="E21" i="56"/>
  <c r="F21" i="56" s="1"/>
  <c r="L86" i="44"/>
  <c r="L87" i="44" s="1"/>
  <c r="L88" i="44" s="1"/>
  <c r="L89" i="44" s="1"/>
  <c r="L95" i="44" s="1"/>
  <c r="L96" i="44" s="1"/>
  <c r="L97" i="44" s="1"/>
  <c r="L99" i="44" s="1"/>
  <c r="L100" i="44" s="1"/>
  <c r="L101" i="44" s="1"/>
  <c r="L102" i="44" s="1"/>
  <c r="L103" i="44" s="1"/>
  <c r="L104" i="44" s="1"/>
  <c r="L105" i="44" s="1"/>
  <c r="L106" i="44" s="1"/>
  <c r="L107" i="44" s="1"/>
  <c r="H16" i="47"/>
  <c r="H17" i="47" s="1"/>
  <c r="H18" i="47" s="1"/>
  <c r="H19" i="47" s="1"/>
  <c r="H20" i="47" s="1"/>
  <c r="H21" i="47" s="1"/>
  <c r="H22" i="47" s="1"/>
  <c r="H23" i="47" s="1"/>
  <c r="H24" i="47" s="1"/>
  <c r="H25" i="47" s="1"/>
  <c r="H26" i="47" s="1"/>
  <c r="H27" i="47" s="1"/>
  <c r="H28" i="47" s="1"/>
  <c r="H29" i="47" s="1"/>
  <c r="H31" i="47" s="1"/>
  <c r="H32" i="47" s="1"/>
  <c r="H33" i="47" s="1"/>
  <c r="H35" i="47" s="1"/>
  <c r="H36" i="47" s="1"/>
  <c r="H37" i="47" s="1"/>
  <c r="H38" i="47" s="1"/>
  <c r="H39" i="47" s="1"/>
  <c r="H40" i="47" s="1"/>
  <c r="H41" i="47" s="1"/>
  <c r="H42" i="47" s="1"/>
  <c r="H43" i="47" s="1"/>
  <c r="H44" i="47" s="1"/>
  <c r="H45" i="47" s="1"/>
  <c r="H46" i="47" s="1"/>
  <c r="H47" i="47" s="1"/>
  <c r="H48" i="47" s="1"/>
  <c r="H49" i="47" s="1"/>
  <c r="H50" i="47" s="1"/>
  <c r="H51" i="47" s="1"/>
  <c r="H52" i="47" s="1"/>
  <c r="H53" i="47" s="1"/>
  <c r="H54" i="47" s="1"/>
  <c r="H55" i="47" s="1"/>
  <c r="H56" i="47" s="1"/>
  <c r="H57" i="47" s="1"/>
  <c r="H58" i="47" s="1"/>
  <c r="H59" i="47" s="1"/>
  <c r="H60" i="47" s="1"/>
  <c r="H61" i="47" s="1"/>
  <c r="H62" i="47" s="1"/>
  <c r="H63" i="47" s="1"/>
  <c r="H64" i="47" s="1"/>
  <c r="H65" i="47" s="1"/>
  <c r="H66" i="47" s="1"/>
  <c r="H67" i="47" s="1"/>
  <c r="H68" i="47" s="1"/>
  <c r="H69" i="47" s="1"/>
  <c r="H70" i="47" s="1"/>
  <c r="H71" i="47" s="1"/>
  <c r="H72" i="47" s="1"/>
  <c r="H73" i="47" s="1"/>
  <c r="H74" i="47" s="1"/>
  <c r="H75" i="47" s="1"/>
  <c r="H76" i="47" s="1"/>
  <c r="H77" i="47" s="1"/>
  <c r="H78" i="47" s="1"/>
  <c r="H79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104" i="37" l="1"/>
  <c r="P105" i="37"/>
  <c r="L108" i="44"/>
  <c r="L109" i="44" s="1"/>
  <c r="L110" i="44" s="1"/>
  <c r="L111" i="44" s="1"/>
  <c r="L112" i="44" s="1"/>
  <c r="L113" i="44" s="1"/>
  <c r="L114" i="44" s="1"/>
  <c r="K79" i="37"/>
  <c r="L79" i="37"/>
  <c r="M79" i="37"/>
  <c r="F107" i="47"/>
  <c r="E107" i="47"/>
  <c r="F106" i="47"/>
  <c r="E106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E16" i="47"/>
  <c r="D17" i="47"/>
  <c r="F16" i="47"/>
  <c r="D109" i="39"/>
  <c r="E109" i="39" s="1"/>
  <c r="E108" i="39"/>
  <c r="P106" i="37" l="1"/>
  <c r="Q105" i="37"/>
  <c r="L115" i="44"/>
  <c r="L116" i="44" s="1"/>
  <c r="L117" i="44" s="1"/>
  <c r="L118" i="44" s="1"/>
  <c r="F108" i="47"/>
  <c r="E108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F17" i="47"/>
  <c r="D18" i="47"/>
  <c r="E17" i="47"/>
  <c r="F109" i="39"/>
  <c r="D110" i="39"/>
  <c r="Q106" i="37" l="1"/>
  <c r="P107" i="37"/>
  <c r="L119" i="44"/>
  <c r="L120" i="44" s="1"/>
  <c r="L121" i="44" s="1"/>
  <c r="L122" i="44" s="1"/>
  <c r="L123" i="44" s="1"/>
  <c r="L124" i="44" s="1"/>
  <c r="L125" i="44" s="1"/>
  <c r="L126" i="44" s="1"/>
  <c r="L127" i="44" s="1"/>
  <c r="L128" i="44" s="1"/>
  <c r="L129" i="44" s="1"/>
  <c r="L130" i="44" s="1"/>
  <c r="L131" i="44" s="1"/>
  <c r="L132" i="44" s="1"/>
  <c r="L133" i="44" s="1"/>
  <c r="L134" i="44" s="1"/>
  <c r="L135" i="44" s="1"/>
  <c r="L136" i="44" s="1"/>
  <c r="L137" i="44" s="1"/>
  <c r="L138" i="44" s="1"/>
  <c r="L139" i="44" s="1"/>
  <c r="L140" i="44" s="1"/>
  <c r="L141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2" i="45" s="1"/>
  <c r="K63" i="45" s="1"/>
  <c r="K64" i="45" s="1"/>
  <c r="K65" i="45" s="1"/>
  <c r="K66" i="45" s="1"/>
  <c r="F109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F18" i="47"/>
  <c r="D19" i="47"/>
  <c r="E18" i="47"/>
  <c r="F110" i="39"/>
  <c r="D111" i="39"/>
  <c r="E110" i="39"/>
  <c r="P108" i="37" l="1"/>
  <c r="Q107" i="37"/>
  <c r="F110" i="47"/>
  <c r="E110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F19" i="47"/>
  <c r="D20" i="47"/>
  <c r="D21" i="47" s="1"/>
  <c r="D22" i="47" s="1"/>
  <c r="E19" i="47"/>
  <c r="F111" i="39"/>
  <c r="D112" i="39"/>
  <c r="E111" i="39"/>
  <c r="Q108" i="37" l="1"/>
  <c r="P109" i="37"/>
  <c r="F112" i="47"/>
  <c r="F22" i="47"/>
  <c r="D23" i="47"/>
  <c r="E22" i="47"/>
  <c r="F21" i="47"/>
  <c r="E21" i="47"/>
  <c r="H33" i="56"/>
  <c r="H32" i="56"/>
  <c r="E31" i="56"/>
  <c r="F31" i="56" s="1"/>
  <c r="H30" i="56"/>
  <c r="E29" i="56"/>
  <c r="F29" i="56" s="1"/>
  <c r="H29" i="56"/>
  <c r="F20" i="47"/>
  <c r="E20" i="47"/>
  <c r="F112" i="39"/>
  <c r="D113" i="39"/>
  <c r="E112" i="39"/>
  <c r="Q109" i="37" l="1"/>
  <c r="P110" i="37"/>
  <c r="F113" i="47"/>
  <c r="E113" i="47"/>
  <c r="F23" i="47"/>
  <c r="D24" i="47"/>
  <c r="E23" i="47"/>
  <c r="H34" i="56"/>
  <c r="F113" i="39"/>
  <c r="D114" i="39"/>
  <c r="E113" i="39"/>
  <c r="D105" i="21"/>
  <c r="D106" i="21" s="1"/>
  <c r="F13" i="47"/>
  <c r="F14" i="47"/>
  <c r="F15" i="47"/>
  <c r="E13" i="47"/>
  <c r="E14" i="47"/>
  <c r="E15" i="47"/>
  <c r="Q110" i="37" l="1"/>
  <c r="P111" i="37"/>
  <c r="F24" i="47"/>
  <c r="D25" i="47"/>
  <c r="D26" i="47" s="1"/>
  <c r="E24" i="47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12" i="37" l="1"/>
  <c r="Q111" i="37"/>
  <c r="E115" i="47"/>
  <c r="F115" i="47"/>
  <c r="H37" i="56"/>
  <c r="E26" i="47"/>
  <c r="D27" i="47"/>
  <c r="D28" i="47" s="1"/>
  <c r="F26" i="47"/>
  <c r="F25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12" i="37" l="1"/>
  <c r="P113" i="37"/>
  <c r="F116" i="47"/>
  <c r="E116" i="47"/>
  <c r="H38" i="56"/>
  <c r="E38" i="56"/>
  <c r="F38" i="56" s="1"/>
  <c r="F28" i="47"/>
  <c r="D29" i="47"/>
  <c r="E28" i="47"/>
  <c r="E27" i="47"/>
  <c r="F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14" i="37" l="1"/>
  <c r="Q113" i="37"/>
  <c r="E40" i="56"/>
  <c r="F40" i="56" s="1"/>
  <c r="H39" i="56"/>
  <c r="E39" i="56"/>
  <c r="F39" i="56" s="1"/>
  <c r="F29" i="47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67" i="48"/>
  <c r="K69" i="48" s="1"/>
  <c r="K70" i="48" s="1"/>
  <c r="K71" i="48" s="1"/>
  <c r="K72" i="48" s="1"/>
  <c r="K73" i="48" s="1"/>
  <c r="K74" i="48" s="1"/>
  <c r="K75" i="48" s="1"/>
  <c r="K76" i="48" s="1"/>
  <c r="K77" i="48" s="1"/>
  <c r="K78" i="48" s="1"/>
  <c r="K79" i="48" s="1"/>
  <c r="K80" i="48" s="1"/>
  <c r="K81" i="48" s="1"/>
  <c r="K82" i="48" s="1"/>
  <c r="K83" i="48" s="1"/>
  <c r="K84" i="48" s="1"/>
  <c r="K85" i="48" s="1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Q114" i="37" l="1"/>
  <c r="P115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P116" i="37" l="1"/>
  <c r="Q115" i="37"/>
  <c r="F10" i="47"/>
  <c r="P117" i="37" l="1"/>
  <c r="Q116" i="37"/>
  <c r="E34" i="47"/>
  <c r="E11" i="47"/>
  <c r="E10" i="47"/>
  <c r="Q117" i="37" l="1"/>
  <c r="P118" i="37"/>
  <c r="F11" i="47"/>
  <c r="E9" i="20"/>
  <c r="F9" i="20"/>
  <c r="H9" i="47"/>
  <c r="H10" i="47" s="1"/>
  <c r="H11" i="47" s="1"/>
  <c r="H12" i="47" s="1"/>
  <c r="F8" i="47"/>
  <c r="F9" i="47"/>
  <c r="E9" i="47"/>
  <c r="E8" i="47"/>
  <c r="P119" i="37" l="1"/>
  <c r="Q118" i="37"/>
  <c r="E36" i="47"/>
  <c r="F12" i="47"/>
  <c r="E12" i="47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P120" i="37" l="1"/>
  <c r="Q120" i="37" s="1"/>
  <c r="Q119" i="37"/>
  <c r="E37" i="47"/>
  <c r="K104" i="55"/>
  <c r="J104" i="55"/>
  <c r="K103" i="55"/>
  <c r="J103" i="55"/>
  <c r="K102" i="55"/>
  <c r="J102" i="55"/>
  <c r="D102" i="55"/>
  <c r="G102" i="55" s="1"/>
  <c r="K101" i="55"/>
  <c r="J101" i="55"/>
  <c r="D101" i="55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E38" i="47" l="1"/>
  <c r="G103" i="55"/>
  <c r="F103" i="55"/>
  <c r="H103" i="55"/>
  <c r="F102" i="55"/>
  <c r="H102" i="55"/>
  <c r="E102" i="55"/>
  <c r="G101" i="55"/>
  <c r="F101" i="55"/>
  <c r="E101" i="55"/>
  <c r="E103" i="55" l="1"/>
  <c r="D104" i="55"/>
  <c r="H104" i="55" l="1"/>
  <c r="G104" i="55"/>
  <c r="E104" i="55"/>
  <c r="F104" i="55"/>
  <c r="E109" i="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G57" i="8" l="1"/>
  <c r="G58" i="8" s="1"/>
  <c r="G59" i="8" s="1"/>
  <c r="G60" i="8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0" i="32"/>
  <c r="D11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2" i="32"/>
  <c r="E12" i="32"/>
  <c r="F11" i="32"/>
  <c r="E11" i="32"/>
  <c r="E10" i="32"/>
  <c r="F10" i="32"/>
  <c r="F9" i="32"/>
  <c r="E9" i="32"/>
  <c r="E109" i="13"/>
  <c r="H31" i="51" l="1"/>
  <c r="F13" i="32"/>
  <c r="D15" i="32"/>
  <c r="D16" i="32" s="1"/>
  <c r="D17" i="32" s="1"/>
  <c r="D18" i="32" s="1"/>
  <c r="E13" i="32"/>
  <c r="F110" i="13"/>
  <c r="E110" i="13"/>
  <c r="H110" i="13"/>
  <c r="E18" i="32" l="1"/>
  <c r="F18" i="32"/>
  <c r="F17" i="32"/>
  <c r="E17" i="32"/>
  <c r="F16" i="32"/>
  <c r="E16" i="32"/>
  <c r="F15" i="32"/>
  <c r="E15" i="32"/>
  <c r="F14" i="32"/>
  <c r="E14" i="32"/>
  <c r="H112" i="13"/>
  <c r="D113" i="13"/>
  <c r="E112" i="13"/>
  <c r="F112" i="13"/>
  <c r="H111" i="13"/>
  <c r="E111" i="13"/>
  <c r="F111" i="13"/>
  <c r="F19" i="32" l="1"/>
  <c r="E19" i="32"/>
  <c r="H113" i="13"/>
  <c r="E113" i="13"/>
  <c r="F113" i="13"/>
  <c r="F21" i="32" l="1"/>
  <c r="D22" i="32"/>
  <c r="E21" i="32"/>
  <c r="F20" i="32"/>
  <c r="E20" i="32"/>
  <c r="H115" i="13"/>
  <c r="E115" i="13"/>
  <c r="F115" i="13"/>
  <c r="F114" i="13"/>
  <c r="E114" i="13"/>
  <c r="H114" i="13"/>
  <c r="E22" i="32" l="1"/>
  <c r="D23" i="32"/>
  <c r="F22" i="32"/>
  <c r="H116" i="13"/>
  <c r="F116" i="13"/>
  <c r="E116" i="13"/>
  <c r="H10" i="10" l="1"/>
  <c r="F23" i="32"/>
  <c r="D24" i="32"/>
  <c r="D25" i="32" s="1"/>
  <c r="D26" i="32" s="1"/>
  <c r="E23" i="32"/>
  <c r="E9" i="43"/>
  <c r="H117" i="13"/>
  <c r="E117" i="13"/>
  <c r="F117" i="13"/>
  <c r="H38" i="51" l="1"/>
  <c r="H11" i="10"/>
  <c r="F26" i="32"/>
  <c r="D27" i="32"/>
  <c r="E26" i="32"/>
  <c r="F25" i="32"/>
  <c r="E25" i="32"/>
  <c r="F24" i="32"/>
  <c r="E24" i="32"/>
  <c r="H119" i="13"/>
  <c r="D120" i="13"/>
  <c r="F119" i="13"/>
  <c r="E119" i="13"/>
  <c r="E10" i="43"/>
  <c r="H118" i="13"/>
  <c r="E118" i="13"/>
  <c r="F118" i="13"/>
  <c r="G260" i="4"/>
  <c r="F260" i="4"/>
  <c r="E260" i="4"/>
  <c r="H12" i="10" l="1"/>
  <c r="E27" i="32"/>
  <c r="F27" i="32"/>
  <c r="F120" i="13"/>
  <c r="D121" i="13"/>
  <c r="E120" i="13"/>
  <c r="H120" i="13"/>
  <c r="E11" i="43"/>
  <c r="H13" i="10" l="1"/>
  <c r="E30" i="32"/>
  <c r="F29" i="32"/>
  <c r="E29" i="32"/>
  <c r="E28" i="32"/>
  <c r="F28" i="32"/>
  <c r="E121" i="13"/>
  <c r="H121" i="13"/>
  <c r="D122" i="13"/>
  <c r="F121" i="13"/>
  <c r="E12" i="43"/>
  <c r="H14" i="10" l="1"/>
  <c r="F122" i="13"/>
  <c r="H122" i="13"/>
  <c r="D123" i="13"/>
  <c r="D124" i="13" s="1"/>
  <c r="E122" i="13"/>
  <c r="E13" i="43"/>
  <c r="H15" i="10" l="1"/>
  <c r="H124" i="13"/>
  <c r="D125" i="13"/>
  <c r="E124" i="13"/>
  <c r="F124" i="13"/>
  <c r="H123" i="13"/>
  <c r="F123" i="13"/>
  <c r="E123" i="13"/>
  <c r="E14" i="43"/>
  <c r="D15" i="43"/>
  <c r="H16" i="10" l="1"/>
  <c r="H125" i="13"/>
  <c r="E125" i="13"/>
  <c r="F125" i="13"/>
  <c r="E15" i="43"/>
  <c r="D16" i="43"/>
  <c r="H17" i="10" l="1"/>
  <c r="E16" i="43"/>
  <c r="D17" i="43"/>
  <c r="H126" i="13"/>
  <c r="E126" i="13"/>
  <c r="F126" i="13"/>
  <c r="D10" i="10"/>
  <c r="F9" i="10"/>
  <c r="E9" i="10"/>
  <c r="G10" i="43"/>
  <c r="G11" i="43" s="1"/>
  <c r="G12" i="43" s="1"/>
  <c r="G13" i="43" s="1"/>
  <c r="G14" i="43" s="1"/>
  <c r="G15" i="43" s="1"/>
  <c r="G16" i="43" s="1"/>
  <c r="G17" i="43" s="1"/>
  <c r="G18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G43" i="43" s="1"/>
  <c r="G44" i="43" s="1"/>
  <c r="I104" i="5"/>
  <c r="I102" i="5"/>
  <c r="H102" i="5"/>
  <c r="F102" i="5"/>
  <c r="K102" i="5" s="1"/>
  <c r="E102" i="5"/>
  <c r="J102" i="5" s="1"/>
  <c r="H10" i="32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0" i="48" s="1"/>
  <c r="G45" i="43" l="1"/>
  <c r="H18" i="10"/>
  <c r="E17" i="43"/>
  <c r="D18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H107" i="5"/>
  <c r="E104" i="5"/>
  <c r="J104" i="5" s="1"/>
  <c r="F103" i="5"/>
  <c r="H104" i="5"/>
  <c r="F104" i="5"/>
  <c r="K104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6" i="43" l="1"/>
  <c r="H45" i="43"/>
  <c r="H32" i="37"/>
  <c r="H33" i="37" s="1"/>
  <c r="H19" i="10"/>
  <c r="E18" i="43"/>
  <c r="D12" i="10"/>
  <c r="F11" i="10"/>
  <c r="E11" i="10"/>
  <c r="F106" i="5"/>
  <c r="K106" i="5" s="1"/>
  <c r="E105" i="5"/>
  <c r="J105" i="5" s="1"/>
  <c r="H105" i="5"/>
  <c r="I105" i="5"/>
  <c r="E106" i="5"/>
  <c r="J106" i="5" s="1"/>
  <c r="H106" i="5"/>
  <c r="I106" i="5"/>
  <c r="E107" i="5"/>
  <c r="J107" i="5" s="1"/>
  <c r="F107" i="5"/>
  <c r="K107" i="5" s="1"/>
  <c r="I107" i="5"/>
  <c r="E108" i="5"/>
  <c r="J108" i="5" s="1"/>
  <c r="F105" i="5"/>
  <c r="K105" i="5" s="1"/>
  <c r="H34" i="37" l="1"/>
  <c r="I33" i="37"/>
  <c r="G47" i="43"/>
  <c r="H46" i="43"/>
  <c r="H20" i="10"/>
  <c r="E19" i="43"/>
  <c r="E12" i="10"/>
  <c r="F12" i="10"/>
  <c r="D13" i="10"/>
  <c r="D14" i="10" s="1"/>
  <c r="I108" i="5"/>
  <c r="I112" i="5"/>
  <c r="H108" i="5"/>
  <c r="F108" i="5"/>
  <c r="K108" i="5" s="1"/>
  <c r="H35" i="37" l="1"/>
  <c r="I34" i="37"/>
  <c r="G48" i="43"/>
  <c r="H47" i="43"/>
  <c r="H21" i="10"/>
  <c r="F14" i="10"/>
  <c r="D15" i="10"/>
  <c r="E14" i="10"/>
  <c r="E13" i="10"/>
  <c r="F13" i="10"/>
  <c r="E110" i="5"/>
  <c r="J110" i="5" s="1"/>
  <c r="F110" i="5"/>
  <c r="K110" i="5" s="1"/>
  <c r="E112" i="5"/>
  <c r="J112" i="5" s="1"/>
  <c r="I110" i="5"/>
  <c r="I111" i="5"/>
  <c r="E111" i="5"/>
  <c r="J111" i="5" s="1"/>
  <c r="H110" i="5"/>
  <c r="H111" i="5"/>
  <c r="F111" i="5"/>
  <c r="K111" i="5" s="1"/>
  <c r="H112" i="5"/>
  <c r="F112" i="5"/>
  <c r="K112" i="5" s="1"/>
  <c r="H36" i="37" l="1"/>
  <c r="I35" i="37"/>
  <c r="G49" i="43"/>
  <c r="H48" i="43"/>
  <c r="H22" i="10"/>
  <c r="D16" i="10"/>
  <c r="F15" i="10"/>
  <c r="E15" i="10"/>
  <c r="I113" i="5"/>
  <c r="J113" i="5"/>
  <c r="H113" i="5"/>
  <c r="H37" i="37" l="1"/>
  <c r="I36" i="37"/>
  <c r="G50" i="43"/>
  <c r="H49" i="43"/>
  <c r="H23" i="10"/>
  <c r="F16" i="10"/>
  <c r="D17" i="10"/>
  <c r="E16" i="10"/>
  <c r="I129" i="5"/>
  <c r="E129" i="5"/>
  <c r="J129" i="5" s="1"/>
  <c r="F129" i="5"/>
  <c r="K129" i="5" s="1"/>
  <c r="H129" i="5"/>
  <c r="F128" i="5"/>
  <c r="K128" i="5" s="1"/>
  <c r="E128" i="5"/>
  <c r="J128" i="5" s="1"/>
  <c r="H128" i="5"/>
  <c r="I128" i="5"/>
  <c r="I127" i="5"/>
  <c r="J127" i="5"/>
  <c r="F127" i="5"/>
  <c r="K127" i="5" s="1"/>
  <c r="H127" i="5"/>
  <c r="I126" i="5"/>
  <c r="F126" i="5"/>
  <c r="K126" i="5" s="1"/>
  <c r="E126" i="5"/>
  <c r="J126" i="5" s="1"/>
  <c r="I125" i="5"/>
  <c r="H125" i="5"/>
  <c r="E125" i="5"/>
  <c r="J125" i="5" s="1"/>
  <c r="F125" i="5"/>
  <c r="K125" i="5" s="1"/>
  <c r="F124" i="5"/>
  <c r="E124" i="5"/>
  <c r="E122" i="5"/>
  <c r="J122" i="5" s="1"/>
  <c r="H122" i="5"/>
  <c r="I122" i="5"/>
  <c r="F122" i="5"/>
  <c r="K122" i="5" s="1"/>
  <c r="I121" i="5"/>
  <c r="E121" i="5"/>
  <c r="J121" i="5" s="1"/>
  <c r="H121" i="5"/>
  <c r="F121" i="5"/>
  <c r="K121" i="5" s="1"/>
  <c r="I119" i="5"/>
  <c r="F119" i="5"/>
  <c r="K119" i="5" s="1"/>
  <c r="H119" i="5"/>
  <c r="E119" i="5"/>
  <c r="J119" i="5" s="1"/>
  <c r="E118" i="5"/>
  <c r="J118" i="5" s="1"/>
  <c r="F118" i="5"/>
  <c r="K118" i="5" s="1"/>
  <c r="H118" i="5"/>
  <c r="I118" i="5"/>
  <c r="I117" i="5"/>
  <c r="E117" i="5"/>
  <c r="J117" i="5" s="1"/>
  <c r="F117" i="5"/>
  <c r="K117" i="5" s="1"/>
  <c r="H117" i="5"/>
  <c r="I116" i="5"/>
  <c r="F116" i="5"/>
  <c r="K116" i="5" s="1"/>
  <c r="E116" i="5"/>
  <c r="J116" i="5" s="1"/>
  <c r="H116" i="5"/>
  <c r="I115" i="5"/>
  <c r="E115" i="5"/>
  <c r="J115" i="5" s="1"/>
  <c r="F115" i="5"/>
  <c r="K115" i="5" s="1"/>
  <c r="H115" i="5"/>
  <c r="H114" i="5"/>
  <c r="I114" i="5"/>
  <c r="E114" i="5"/>
  <c r="J114" i="5" s="1"/>
  <c r="F114" i="5"/>
  <c r="K114" i="5" s="1"/>
  <c r="H38" i="37" l="1"/>
  <c r="I37" i="37"/>
  <c r="G51" i="43"/>
  <c r="H50" i="43"/>
  <c r="H24" i="10"/>
  <c r="F132" i="5"/>
  <c r="K132" i="5" s="1"/>
  <c r="I132" i="5"/>
  <c r="H132" i="5"/>
  <c r="E132" i="5"/>
  <c r="J132" i="5" s="1"/>
  <c r="F17" i="10"/>
  <c r="E17" i="10"/>
  <c r="I131" i="5"/>
  <c r="E131" i="5"/>
  <c r="J131" i="5" s="1"/>
  <c r="F131" i="5"/>
  <c r="K131" i="5" s="1"/>
  <c r="H131" i="5"/>
  <c r="H130" i="5"/>
  <c r="I130" i="5"/>
  <c r="F130" i="5"/>
  <c r="K130" i="5" s="1"/>
  <c r="E130" i="5"/>
  <c r="J130" i="5" s="1"/>
  <c r="H39" i="37" l="1"/>
  <c r="I38" i="37"/>
  <c r="G52" i="43"/>
  <c r="G53" i="43"/>
  <c r="H53" i="43" s="1"/>
  <c r="H51" i="43"/>
  <c r="H25" i="10"/>
  <c r="F19" i="10"/>
  <c r="E19" i="10"/>
  <c r="E18" i="10"/>
  <c r="F18" i="10"/>
  <c r="H40" i="37" l="1"/>
  <c r="I39" i="37"/>
  <c r="G54" i="43"/>
  <c r="H52" i="43"/>
  <c r="H26" i="10"/>
  <c r="F20" i="10"/>
  <c r="E20" i="10"/>
  <c r="F249" i="4"/>
  <c r="F250" i="4"/>
  <c r="F252" i="4"/>
  <c r="H54" i="43" l="1"/>
  <c r="G55" i="43"/>
  <c r="H55" i="43" s="1"/>
  <c r="H41" i="37"/>
  <c r="I40" i="37"/>
  <c r="H27" i="10"/>
  <c r="E10" i="8"/>
  <c r="E11" i="8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E57" i="8"/>
  <c r="H46" i="37" l="1"/>
  <c r="I45" i="37"/>
  <c r="F57" i="8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D86" i="55"/>
  <c r="F86" i="55" s="1"/>
  <c r="F85" i="55"/>
  <c r="E85" i="55"/>
  <c r="I46" i="37" l="1"/>
  <c r="E58" i="8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F59" i="8"/>
  <c r="E59" i="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F60" i="8"/>
  <c r="E60" i="8"/>
  <c r="G88" i="55"/>
  <c r="H88" i="55"/>
  <c r="D89" i="55"/>
  <c r="E88" i="55"/>
  <c r="F88" i="55"/>
  <c r="H50" i="37" l="1"/>
  <c r="I49" i="37"/>
  <c r="F61" i="8"/>
  <c r="E61" i="8"/>
  <c r="H89" i="55"/>
  <c r="G89" i="55"/>
  <c r="D90" i="55"/>
  <c r="F89" i="55"/>
  <c r="E89" i="55"/>
  <c r="H51" i="37" l="1"/>
  <c r="I50" i="37"/>
  <c r="E64" i="8"/>
  <c r="F64" i="8"/>
  <c r="E63" i="8"/>
  <c r="F63" i="8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E65" i="8"/>
  <c r="F65" i="8"/>
  <c r="G91" i="55"/>
  <c r="H91" i="55"/>
  <c r="D92" i="55"/>
  <c r="E91" i="55"/>
  <c r="F91" i="55"/>
  <c r="H53" i="37" l="1"/>
  <c r="I52" i="37"/>
  <c r="F67" i="8"/>
  <c r="H92" i="55"/>
  <c r="G92" i="55"/>
  <c r="D93" i="55"/>
  <c r="F92" i="55"/>
  <c r="E92" i="55"/>
  <c r="I53" i="37" l="1"/>
  <c r="H54" i="37"/>
  <c r="E69" i="8"/>
  <c r="F69" i="8"/>
  <c r="F68" i="8"/>
  <c r="E68" i="8"/>
  <c r="F10" i="37"/>
  <c r="H93" i="55"/>
  <c r="G93" i="55"/>
  <c r="D94" i="55"/>
  <c r="D95" i="55" s="1"/>
  <c r="E93" i="55"/>
  <c r="F93" i="55"/>
  <c r="H55" i="37" l="1"/>
  <c r="I54" i="37"/>
  <c r="F70" i="8"/>
  <c r="E70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71" i="8"/>
  <c r="F71" i="8"/>
  <c r="F12" i="37"/>
  <c r="G96" i="55"/>
  <c r="D97" i="55"/>
  <c r="F96" i="55"/>
  <c r="H96" i="55"/>
  <c r="E96" i="55"/>
  <c r="I85" i="2"/>
  <c r="D85" i="2"/>
  <c r="F85" i="2" s="1"/>
  <c r="I56" i="37" l="1"/>
  <c r="H57" i="37"/>
  <c r="F13" i="37"/>
  <c r="H97" i="55"/>
  <c r="D98" i="55"/>
  <c r="G97" i="55"/>
  <c r="E97" i="55"/>
  <c r="F97" i="55"/>
  <c r="E85" i="2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H63" i="37" l="1"/>
  <c r="I62" i="37"/>
  <c r="E20" i="37"/>
  <c r="F19" i="37"/>
  <c r="H64" i="37" l="1"/>
  <c r="I63" i="37"/>
  <c r="F20" i="37"/>
  <c r="E21" i="37"/>
  <c r="I64" i="37" l="1"/>
  <c r="H65" i="37"/>
  <c r="F21" i="37"/>
  <c r="E22" i="37"/>
  <c r="I65" i="37" l="1"/>
  <c r="H66" i="37"/>
  <c r="F22" i="37"/>
  <c r="H67" i="37" l="1"/>
  <c r="I67" i="37" s="1"/>
  <c r="I66" i="37"/>
  <c r="F23" i="37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J85" i="44" l="1"/>
  <c r="E85" i="44"/>
  <c r="G85" i="44"/>
  <c r="H85" i="44"/>
  <c r="I85" i="44"/>
  <c r="L64" i="2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J86" i="44" l="1"/>
  <c r="I86" i="44"/>
  <c r="G86" i="44"/>
  <c r="H86" i="44"/>
  <c r="E86" i="44"/>
  <c r="L65" i="21"/>
  <c r="M65" i="21"/>
  <c r="G66" i="21"/>
  <c r="D67" i="21"/>
  <c r="K66" i="21"/>
  <c r="H66" i="21"/>
  <c r="N66" i="21"/>
  <c r="E66" i="21"/>
  <c r="F66" i="21"/>
  <c r="L70" i="21"/>
  <c r="M70" i="21"/>
  <c r="J87" i="44" l="1"/>
  <c r="G87" i="44"/>
  <c r="I87" i="44"/>
  <c r="H87" i="44"/>
  <c r="E87" i="44"/>
  <c r="N67" i="21"/>
  <c r="E67" i="21"/>
  <c r="F67" i="21"/>
  <c r="H67" i="21"/>
  <c r="K67" i="21"/>
  <c r="G67" i="21"/>
  <c r="L66" i="21"/>
  <c r="M66" i="21"/>
  <c r="J88" i="44" l="1"/>
  <c r="H88" i="44"/>
  <c r="I88" i="44"/>
  <c r="E88" i="44"/>
  <c r="G88" i="44"/>
  <c r="L67" i="21"/>
  <c r="M67" i="21"/>
  <c r="D93" i="44" l="1"/>
  <c r="E93" i="44" s="1"/>
  <c r="F90" i="44"/>
  <c r="J92" i="44"/>
  <c r="E92" i="44"/>
  <c r="G92" i="44"/>
  <c r="H92" i="44"/>
  <c r="I92" i="44"/>
  <c r="J91" i="44"/>
  <c r="E91" i="44"/>
  <c r="H91" i="44"/>
  <c r="G91" i="44"/>
  <c r="I91" i="44"/>
  <c r="J90" i="44"/>
  <c r="G90" i="44"/>
  <c r="I90" i="44"/>
  <c r="H90" i="44"/>
  <c r="E90" i="44"/>
  <c r="J89" i="44"/>
  <c r="E89" i="44"/>
  <c r="G89" i="44"/>
  <c r="H89" i="44"/>
  <c r="I89" i="44"/>
  <c r="I93" i="44" l="1"/>
  <c r="H93" i="44"/>
  <c r="G93" i="44"/>
  <c r="J93" i="44"/>
  <c r="F93" i="44"/>
  <c r="F94" i="44" l="1"/>
  <c r="J94" i="44"/>
  <c r="E94" i="44"/>
  <c r="H94" i="44"/>
  <c r="G94" i="44"/>
  <c r="I94" i="44"/>
  <c r="F95" i="44" l="1"/>
  <c r="H95" i="44"/>
  <c r="I95" i="44"/>
  <c r="J95" i="44"/>
  <c r="E95" i="44"/>
  <c r="G95" i="44"/>
  <c r="F96" i="44" l="1"/>
  <c r="H96" i="44"/>
  <c r="J96" i="44"/>
  <c r="E96" i="44"/>
  <c r="I96" i="44"/>
  <c r="G96" i="44"/>
  <c r="F97" i="44" l="1"/>
  <c r="I97" i="44"/>
  <c r="E97" i="44"/>
  <c r="J97" i="44"/>
  <c r="H97" i="44"/>
  <c r="G97" i="44"/>
  <c r="H80" i="13"/>
  <c r="F80" i="13"/>
  <c r="E80" i="13"/>
  <c r="H79" i="13"/>
  <c r="F79" i="13"/>
  <c r="E79" i="13"/>
  <c r="H78" i="13"/>
  <c r="F78" i="13"/>
  <c r="E78" i="13"/>
  <c r="H77" i="13"/>
  <c r="F98" i="44" l="1"/>
  <c r="E98" i="44"/>
  <c r="H98" i="44"/>
  <c r="J98" i="44"/>
  <c r="G98" i="44"/>
  <c r="I98" i="44"/>
  <c r="F77" i="13"/>
  <c r="E77" i="13"/>
  <c r="F99" i="44" l="1"/>
  <c r="G99" i="44"/>
  <c r="H99" i="44"/>
  <c r="J99" i="44"/>
  <c r="E99" i="44"/>
  <c r="I99" i="44"/>
  <c r="J101" i="44" l="1"/>
  <c r="E101" i="44"/>
  <c r="F101" i="44"/>
  <c r="G101" i="44"/>
  <c r="H101" i="44"/>
  <c r="I101" i="44"/>
  <c r="F100" i="44"/>
  <c r="G100" i="44"/>
  <c r="E100" i="44"/>
  <c r="H100" i="44"/>
  <c r="I100" i="44"/>
  <c r="J100" i="44"/>
  <c r="P10" i="7" l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l="1"/>
  <c r="Q22" i="7" s="1"/>
  <c r="Q21" i="7"/>
  <c r="E67" i="13"/>
  <c r="P23" i="7" l="1"/>
  <c r="P24" i="7" s="1"/>
  <c r="E174" i="4"/>
  <c r="Q23" i="7" l="1"/>
  <c r="P25" i="7"/>
  <c r="Q24" i="7"/>
  <c r="D62" i="39"/>
  <c r="F62" i="39" s="1"/>
  <c r="P26" i="7" l="1"/>
  <c r="Q25" i="7"/>
  <c r="D63" i="39"/>
  <c r="E62" i="39"/>
  <c r="E61" i="39"/>
  <c r="F61" i="39"/>
  <c r="E60" i="39"/>
  <c r="F60" i="39"/>
  <c r="P27" i="7" l="1"/>
  <c r="Q26" i="7"/>
  <c r="E63" i="39"/>
  <c r="F63" i="39"/>
  <c r="D64" i="39"/>
  <c r="P28" i="7" l="1"/>
  <c r="Q27" i="7"/>
  <c r="E64" i="39"/>
  <c r="D65" i="39"/>
  <c r="F64" i="39"/>
  <c r="Q28" i="7" l="1"/>
  <c r="P29" i="7"/>
  <c r="E65" i="39"/>
  <c r="D66" i="39"/>
  <c r="F65" i="39"/>
  <c r="Q29" i="7" l="1"/>
  <c r="P30" i="7"/>
  <c r="D67" i="39"/>
  <c r="F66" i="39"/>
  <c r="E66" i="39"/>
  <c r="P31" i="7" l="1"/>
  <c r="Q30" i="7"/>
  <c r="F67" i="39"/>
  <c r="E67" i="39"/>
  <c r="D68" i="39"/>
  <c r="P32" i="7" l="1"/>
  <c r="Q31" i="7"/>
  <c r="E68" i="39"/>
  <c r="D69" i="39"/>
  <c r="F68" i="39"/>
  <c r="P33" i="7" l="1"/>
  <c r="Q32" i="7"/>
  <c r="E69" i="39"/>
  <c r="D70" i="39"/>
  <c r="F69" i="39"/>
  <c r="Q33" i="7" l="1"/>
  <c r="P34" i="7"/>
  <c r="E70" i="39"/>
  <c r="D71" i="39"/>
  <c r="F70" i="39"/>
  <c r="Q34" i="7" l="1"/>
  <c r="P35" i="7"/>
  <c r="D72" i="39"/>
  <c r="E71" i="39"/>
  <c r="F71" i="39"/>
  <c r="D44" i="38"/>
  <c r="G44" i="38" s="1"/>
  <c r="G43" i="38"/>
  <c r="F43" i="38"/>
  <c r="E43" i="38"/>
  <c r="P36" i="7" l="1"/>
  <c r="Q35" i="7"/>
  <c r="E72" i="39"/>
  <c r="D73" i="39"/>
  <c r="D74" i="39" s="1"/>
  <c r="F72" i="39"/>
  <c r="E44" i="38"/>
  <c r="D45" i="38"/>
  <c r="G45" i="38" s="1"/>
  <c r="F44" i="38"/>
  <c r="P37" i="7" l="1"/>
  <c r="Q36" i="7"/>
  <c r="E45" i="38"/>
  <c r="E74" i="39"/>
  <c r="D75" i="39"/>
  <c r="F74" i="39"/>
  <c r="E73" i="39"/>
  <c r="F73" i="39"/>
  <c r="F45" i="38"/>
  <c r="D46" i="38"/>
  <c r="Q37" i="7" l="1"/>
  <c r="P38" i="7"/>
  <c r="E75" i="39"/>
  <c r="F75" i="39"/>
  <c r="G46" i="38"/>
  <c r="D47" i="38"/>
  <c r="E46" i="38"/>
  <c r="F46" i="38"/>
  <c r="P39" i="7" l="1"/>
  <c r="Q38" i="7"/>
  <c r="F76" i="39"/>
  <c r="D78" i="39"/>
  <c r="E76" i="39"/>
  <c r="G47" i="38"/>
  <c r="D48" i="38"/>
  <c r="F47" i="38"/>
  <c r="E47" i="38"/>
  <c r="F58" i="21"/>
  <c r="M58" i="21" s="1"/>
  <c r="Q39" i="7" l="1"/>
  <c r="P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P41" i="7" l="1"/>
  <c r="Q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P42" i="7" l="1"/>
  <c r="Q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Q42" i="7" l="1"/>
  <c r="P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Q43" i="7" l="1"/>
  <c r="P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O45" i="7" l="1"/>
  <c r="Q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O46" i="7" l="1"/>
  <c r="P45" i="7"/>
  <c r="F90" i="39"/>
  <c r="D91" i="39"/>
  <c r="D92" i="39" s="1"/>
  <c r="E90" i="39"/>
  <c r="E89" i="39"/>
  <c r="F89" i="39"/>
  <c r="E56" i="38"/>
  <c r="F56" i="38"/>
  <c r="G56" i="38"/>
  <c r="P46" i="7" l="1"/>
  <c r="O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O48" i="7" l="1"/>
  <c r="P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P48" i="7" l="1"/>
  <c r="O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O50" i="7" l="1"/>
  <c r="P49" i="7"/>
  <c r="F96" i="39"/>
  <c r="D97" i="39"/>
  <c r="E96" i="39"/>
  <c r="D61" i="38"/>
  <c r="G60" i="38"/>
  <c r="E60" i="38"/>
  <c r="F60" i="38"/>
  <c r="E73" i="13"/>
  <c r="D74" i="13"/>
  <c r="H73" i="13"/>
  <c r="F73" i="13"/>
  <c r="P50" i="7" l="1"/>
  <c r="O51" i="7"/>
  <c r="F97" i="39"/>
  <c r="D98" i="39"/>
  <c r="E97" i="39"/>
  <c r="G61" i="38"/>
  <c r="E61" i="38"/>
  <c r="F61" i="38"/>
  <c r="O52" i="7" l="1"/>
  <c r="P51" i="7"/>
  <c r="F98" i="39"/>
  <c r="D99" i="39"/>
  <c r="E98" i="39"/>
  <c r="D63" i="38"/>
  <c r="G62" i="38"/>
  <c r="E62" i="38"/>
  <c r="F62" i="38"/>
  <c r="F75" i="13"/>
  <c r="H75" i="13"/>
  <c r="E75" i="13"/>
  <c r="P52" i="7" l="1"/>
  <c r="O53" i="7"/>
  <c r="P53" i="7" s="1"/>
  <c r="F99" i="39"/>
  <c r="D100" i="39"/>
  <c r="E99" i="39"/>
  <c r="E63" i="38"/>
  <c r="F63" i="38"/>
  <c r="G63" i="38"/>
  <c r="H76" i="13"/>
  <c r="E76" i="13"/>
  <c r="F76" i="13"/>
  <c r="F100" i="39" l="1"/>
  <c r="D101" i="39"/>
  <c r="E100" i="39"/>
  <c r="E64" i="38"/>
  <c r="F64" i="38"/>
  <c r="D65" i="38"/>
  <c r="G64" i="38"/>
  <c r="F101" i="39" l="1"/>
  <c r="D102" i="39"/>
  <c r="E101" i="39"/>
  <c r="G65" i="38"/>
  <c r="E65" i="38"/>
  <c r="F65" i="38"/>
  <c r="F102" i="39" l="1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30" i="22"/>
  <c r="I29" i="22"/>
  <c r="N28" i="22"/>
  <c r="D28" i="22"/>
  <c r="H28" i="22" s="1"/>
  <c r="H112" i="4"/>
  <c r="H113" i="4" s="1"/>
  <c r="D112" i="4"/>
  <c r="G112" i="4" s="1"/>
  <c r="F44" i="39" l="1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I20" i="2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F20" i="2"/>
  <c r="F8" i="2"/>
  <c r="D9" i="2"/>
  <c r="F19" i="2"/>
  <c r="E19" i="2"/>
  <c r="H127" i="4" l="1"/>
  <c r="F45" i="39"/>
  <c r="E45" i="39"/>
  <c r="E113" i="4"/>
  <c r="G113" i="4"/>
  <c r="F113" i="4"/>
  <c r="E20" i="2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F21" i="2"/>
  <c r="E21" i="2"/>
  <c r="G120" i="4" l="1"/>
  <c r="D121" i="4"/>
  <c r="F120" i="4"/>
  <c r="E120" i="4"/>
  <c r="E22" i="2"/>
  <c r="F22" i="2"/>
  <c r="G121" i="4" l="1"/>
  <c r="E121" i="4"/>
  <c r="F121" i="4"/>
  <c r="F23" i="2"/>
  <c r="D24" i="2"/>
  <c r="E23" i="2"/>
  <c r="G123" i="4" l="1"/>
  <c r="E123" i="4"/>
  <c r="F123" i="4"/>
  <c r="E122" i="4"/>
  <c r="F122" i="4"/>
  <c r="G122" i="4"/>
  <c r="D25" i="2"/>
  <c r="E24" i="2"/>
  <c r="F24" i="2"/>
  <c r="G124" i="4" l="1"/>
  <c r="F124" i="4"/>
  <c r="E124" i="4"/>
  <c r="F25" i="2"/>
  <c r="E25" i="2"/>
  <c r="D26" i="2"/>
  <c r="G125" i="4" l="1"/>
  <c r="F125" i="4"/>
  <c r="E125" i="4"/>
  <c r="D27" i="2"/>
  <c r="E26" i="2"/>
  <c r="F26" i="2"/>
  <c r="G126" i="4" l="1"/>
  <c r="F126" i="4"/>
  <c r="E126" i="4"/>
  <c r="F27" i="2"/>
  <c r="D28" i="2"/>
  <c r="D29" i="2" s="1"/>
  <c r="E27" i="2"/>
  <c r="G130" i="4" l="1"/>
  <c r="F130" i="4"/>
  <c r="E130" i="4"/>
  <c r="F29" i="2"/>
  <c r="D30" i="2"/>
  <c r="E29" i="2"/>
  <c r="E28" i="2"/>
  <c r="F28" i="2"/>
  <c r="G132" i="4" l="1"/>
  <c r="F132" i="4"/>
  <c r="E132" i="4"/>
  <c r="G131" i="4"/>
  <c r="E131" i="4"/>
  <c r="F131" i="4"/>
  <c r="F30" i="2"/>
  <c r="D31" i="2"/>
  <c r="E30" i="2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F31" i="2"/>
  <c r="E31" i="2"/>
  <c r="D32" i="2"/>
  <c r="G111" i="4"/>
  <c r="F111" i="4"/>
  <c r="E111" i="4"/>
  <c r="E107" i="4"/>
  <c r="F134" i="4" l="1"/>
  <c r="G134" i="4"/>
  <c r="E134" i="4"/>
  <c r="F32" i="2"/>
  <c r="D33" i="2"/>
  <c r="E32" i="2"/>
  <c r="F107" i="4"/>
  <c r="G107" i="4"/>
  <c r="F135" i="4" l="1"/>
  <c r="D137" i="4"/>
  <c r="D169" i="4" s="1"/>
  <c r="D170" i="4" s="1"/>
  <c r="G135" i="4"/>
  <c r="E135" i="4"/>
  <c r="E33" i="2"/>
  <c r="D34" i="2"/>
  <c r="D35" i="2" s="1"/>
  <c r="F33" i="2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F35" i="2"/>
  <c r="D36" i="2"/>
  <c r="D37" i="2" s="1"/>
  <c r="E35" i="2"/>
  <c r="E34" i="2"/>
  <c r="F34" i="2"/>
  <c r="G31" i="38"/>
  <c r="F31" i="38"/>
  <c r="E31" i="38"/>
  <c r="G30" i="38"/>
  <c r="F30" i="38"/>
  <c r="E30" i="38"/>
  <c r="E68" i="42"/>
  <c r="E69" i="42"/>
  <c r="E70" i="42"/>
  <c r="E71" i="42"/>
  <c r="E67" i="42"/>
  <c r="G164" i="4"/>
  <c r="D38" i="2" l="1"/>
  <c r="F37" i="2"/>
  <c r="E37" i="2"/>
  <c r="G173" i="4"/>
  <c r="E173" i="4"/>
  <c r="F173" i="4"/>
  <c r="E172" i="4"/>
  <c r="G172" i="4"/>
  <c r="F172" i="4"/>
  <c r="E171" i="4"/>
  <c r="G171" i="4"/>
  <c r="F171" i="4"/>
  <c r="E36" i="2"/>
  <c r="F36" i="2"/>
  <c r="E165" i="4"/>
  <c r="E164" i="4"/>
  <c r="F164" i="4"/>
  <c r="G175" i="4" l="1"/>
  <c r="D177" i="4"/>
  <c r="F175" i="4"/>
  <c r="E175" i="4"/>
  <c r="F38" i="2"/>
  <c r="D39" i="2"/>
  <c r="E38" i="2"/>
  <c r="G174" i="4"/>
  <c r="F174" i="4"/>
  <c r="F165" i="4"/>
  <c r="G165" i="4"/>
  <c r="D166" i="4"/>
  <c r="F177" i="4" l="1"/>
  <c r="G177" i="4"/>
  <c r="E177" i="4"/>
  <c r="G176" i="4"/>
  <c r="E176" i="4"/>
  <c r="F176" i="4"/>
  <c r="E39" i="2"/>
  <c r="F39" i="2"/>
  <c r="D40" i="2"/>
  <c r="E166" i="4"/>
  <c r="F166" i="4"/>
  <c r="G166" i="4"/>
  <c r="D41" i="2" l="1"/>
  <c r="D42" i="2" s="1"/>
  <c r="D43" i="2" s="1"/>
  <c r="D44" i="2" s="1"/>
  <c r="F40" i="2"/>
  <c r="E40" i="2"/>
  <c r="G167" i="4"/>
  <c r="D168" i="4"/>
  <c r="E167" i="4"/>
  <c r="F167" i="4"/>
  <c r="F44" i="2" l="1"/>
  <c r="D45" i="2"/>
  <c r="E44" i="2"/>
  <c r="E43" i="2"/>
  <c r="F43" i="2"/>
  <c r="F42" i="2"/>
  <c r="E42" i="2"/>
  <c r="F41" i="2"/>
  <c r="E41" i="2"/>
  <c r="F168" i="4"/>
  <c r="G168" i="4"/>
  <c r="E168" i="4"/>
  <c r="F45" i="2" l="1"/>
  <c r="D46" i="2"/>
  <c r="D47" i="2" s="1"/>
  <c r="E45" i="2"/>
  <c r="F47" i="2" l="1"/>
  <c r="D48" i="2"/>
  <c r="E47" i="2"/>
  <c r="E46" i="2"/>
  <c r="F46" i="2"/>
  <c r="F48" i="2" l="1"/>
  <c r="D49" i="2"/>
  <c r="D50" i="2" s="1"/>
  <c r="E48" i="2"/>
  <c r="E50" i="2" l="1"/>
  <c r="D51" i="2"/>
  <c r="F50" i="2"/>
  <c r="F49" i="2"/>
  <c r="E49" i="2"/>
  <c r="F30" i="39"/>
  <c r="F51" i="2" l="1"/>
  <c r="D52" i="2"/>
  <c r="E51" i="2"/>
  <c r="D31" i="39"/>
  <c r="E30" i="39"/>
  <c r="F52" i="2" l="1"/>
  <c r="D53" i="2"/>
  <c r="E52" i="2"/>
  <c r="E31" i="39"/>
  <c r="F31" i="39"/>
  <c r="F53" i="2" l="1"/>
  <c r="D54" i="2"/>
  <c r="E53" i="2"/>
  <c r="F32" i="39"/>
  <c r="E32" i="39"/>
  <c r="F54" i="2" l="1"/>
  <c r="D55" i="2"/>
  <c r="D56" i="2" s="1"/>
  <c r="E54" i="2"/>
  <c r="F56" i="2" l="1"/>
  <c r="D57" i="2"/>
  <c r="E56" i="2"/>
  <c r="F55" i="2"/>
  <c r="E55" i="2"/>
  <c r="F57" i="2" l="1"/>
  <c r="D58" i="2"/>
  <c r="D59" i="2" s="1"/>
  <c r="D60" i="2" s="1"/>
  <c r="E57" i="2"/>
  <c r="E60" i="2" l="1"/>
  <c r="D61" i="2"/>
  <c r="F60" i="2"/>
  <c r="F59" i="2"/>
  <c r="E59" i="2"/>
  <c r="F58" i="2"/>
  <c r="E58" i="2"/>
  <c r="D62" i="2" l="1"/>
  <c r="D63" i="2" s="1"/>
  <c r="D64" i="2" s="1"/>
  <c r="D65" i="2" s="1"/>
  <c r="D66" i="2" s="1"/>
  <c r="F61" i="2"/>
  <c r="E61" i="2"/>
  <c r="F66" i="2" l="1"/>
  <c r="D67" i="2"/>
  <c r="E66" i="2"/>
  <c r="F65" i="2"/>
  <c r="E65" i="2"/>
  <c r="F64" i="2"/>
  <c r="E64" i="2"/>
  <c r="E63" i="2"/>
  <c r="F63" i="2"/>
  <c r="E62" i="2"/>
  <c r="F62" i="2"/>
  <c r="F67" i="2" l="1"/>
  <c r="D68" i="2"/>
  <c r="D69" i="2" s="1"/>
  <c r="D70" i="2" s="1"/>
  <c r="D71" i="2" s="1"/>
  <c r="E67" i="2"/>
  <c r="E40" i="42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E71" i="2"/>
  <c r="D72" i="2"/>
  <c r="D73" i="2" s="1"/>
  <c r="F71" i="2"/>
  <c r="F70" i="2"/>
  <c r="E70" i="2"/>
  <c r="F69" i="2"/>
  <c r="E69" i="2"/>
  <c r="F68" i="2"/>
  <c r="E68" i="2"/>
  <c r="M29" i="21"/>
  <c r="M31" i="21"/>
  <c r="M30" i="21"/>
  <c r="E73" i="2" l="1"/>
  <c r="D74" i="2"/>
  <c r="D75" i="2" s="1"/>
  <c r="D76" i="2" s="1"/>
  <c r="F73" i="2"/>
  <c r="F72" i="2"/>
  <c r="E72" i="2"/>
  <c r="D105" i="4"/>
  <c r="G105" i="4" s="1"/>
  <c r="E76" i="2" l="1"/>
  <c r="D77" i="2"/>
  <c r="F76" i="2"/>
  <c r="E75" i="2"/>
  <c r="F75" i="2"/>
  <c r="F74" i="2"/>
  <c r="E74" i="2"/>
  <c r="D106" i="4"/>
  <c r="E106" i="4" s="1"/>
  <c r="F105" i="4"/>
  <c r="E105" i="4"/>
  <c r="F77" i="2" l="1"/>
  <c r="D78" i="2"/>
  <c r="D79" i="2" s="1"/>
  <c r="E77" i="2"/>
  <c r="F106" i="4"/>
  <c r="G106" i="4"/>
  <c r="D108" i="4"/>
  <c r="H32" i="13"/>
  <c r="H33" i="13"/>
  <c r="F33" i="13"/>
  <c r="F32" i="13"/>
  <c r="E32" i="13"/>
  <c r="H31" i="13"/>
  <c r="F31" i="13"/>
  <c r="E31" i="13"/>
  <c r="F79" i="2" l="1"/>
  <c r="E79" i="2"/>
  <c r="D80" i="2"/>
  <c r="D81" i="2" s="1"/>
  <c r="F78" i="2"/>
  <c r="E78" i="2"/>
  <c r="G108" i="4"/>
  <c r="F108" i="4"/>
  <c r="E108" i="4"/>
  <c r="F34" i="13"/>
  <c r="E34" i="13"/>
  <c r="H34" i="13"/>
  <c r="E35" i="13"/>
  <c r="F81" i="2" l="1"/>
  <c r="D82" i="2"/>
  <c r="E81" i="2"/>
  <c r="E80" i="2"/>
  <c r="F80" i="2"/>
  <c r="F35" i="13"/>
  <c r="H35" i="13"/>
  <c r="F82" i="2" l="1"/>
  <c r="D83" i="2"/>
  <c r="D84" i="2" s="1"/>
  <c r="E82" i="2"/>
  <c r="F27" i="22"/>
  <c r="K27" i="22" s="1"/>
  <c r="E27" i="22"/>
  <c r="J27" i="22" s="1"/>
  <c r="I27" i="22"/>
  <c r="F84" i="2" l="1"/>
  <c r="E84" i="2"/>
  <c r="F83" i="2"/>
  <c r="E83" i="2"/>
  <c r="G27" i="22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83" i="32" l="1"/>
  <c r="L84" i="32" s="1"/>
  <c r="L85" i="32" s="1"/>
  <c r="L86" i="32" s="1"/>
  <c r="L87" i="32" s="1"/>
  <c r="L88" i="32" s="1"/>
  <c r="L89" i="32" s="1"/>
  <c r="L90" i="32" s="1"/>
  <c r="L91" i="32" s="1"/>
  <c r="L92" i="32" s="1"/>
  <c r="L93" i="32" s="1"/>
  <c r="L94" i="32" s="1"/>
  <c r="L95" i="32" s="1"/>
  <c r="L96" i="32" s="1"/>
  <c r="L97" i="32" s="1"/>
  <c r="L98" i="32" s="1"/>
  <c r="L99" i="32" s="1"/>
  <c r="L100" i="32" s="1"/>
  <c r="L101" i="32" s="1"/>
  <c r="L102" i="32" s="1"/>
  <c r="L103" i="32" s="1"/>
  <c r="L104" i="32" s="1"/>
  <c r="L105" i="32" s="1"/>
  <c r="L106" i="32" s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9" i="32" s="1"/>
  <c r="L120" i="32" s="1"/>
  <c r="L121" i="32" s="1"/>
  <c r="L122" i="32" s="1"/>
  <c r="L123" i="32" s="1"/>
  <c r="L124" i="32" s="1"/>
  <c r="L125" i="32" s="1"/>
  <c r="L126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J87" i="32" l="1"/>
  <c r="E87" i="32"/>
  <c r="G87" i="32"/>
  <c r="H87" i="32"/>
  <c r="I87" i="32"/>
  <c r="F87" i="32"/>
  <c r="J86" i="32"/>
  <c r="G86" i="32"/>
  <c r="F86" i="32"/>
  <c r="E86" i="32"/>
  <c r="E85" i="32"/>
  <c r="F84" i="32"/>
  <c r="G84" i="32"/>
  <c r="H84" i="32"/>
  <c r="I84" i="32"/>
  <c r="J84" i="32"/>
  <c r="J83" i="32"/>
  <c r="G83" i="32"/>
  <c r="H83" i="32"/>
  <c r="F83" i="32"/>
  <c r="I83" i="32"/>
  <c r="E70" i="6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9" i="2"/>
  <c r="E10" i="2"/>
  <c r="E11" i="2"/>
  <c r="E12" i="2"/>
  <c r="E8" i="2"/>
  <c r="F10" i="2"/>
  <c r="F11" i="2"/>
  <c r="F12" i="2"/>
  <c r="F9" i="2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D238" i="8"/>
  <c r="D239" i="8" s="1"/>
  <c r="E17" i="6" l="1"/>
  <c r="F17" i="6" s="1"/>
  <c r="D240" i="8"/>
  <c r="D241" i="8" s="1"/>
  <c r="D242" i="8" s="1"/>
  <c r="E242" i="8" s="1"/>
  <c r="E239" i="8"/>
  <c r="F239" i="8"/>
  <c r="G239" i="8"/>
  <c r="H239" i="8" s="1"/>
  <c r="O239" i="8"/>
  <c r="P239" i="8"/>
  <c r="I239" i="8"/>
  <c r="J239" i="8"/>
  <c r="R239" i="8"/>
  <c r="K239" i="8"/>
  <c r="S239" i="8"/>
  <c r="L239" i="8"/>
  <c r="T239" i="8"/>
  <c r="M239" i="8"/>
  <c r="U239" i="8"/>
  <c r="N239" i="8"/>
  <c r="Q239" i="8"/>
  <c r="E18" i="6" l="1"/>
  <c r="F18" i="6" s="1"/>
  <c r="O242" i="8"/>
  <c r="T242" i="8"/>
  <c r="S242" i="8"/>
  <c r="G242" i="8"/>
  <c r="H242" i="8" s="1"/>
  <c r="L242" i="8"/>
  <c r="K242" i="8"/>
  <c r="P242" i="8"/>
  <c r="Q242" i="8"/>
  <c r="F242" i="8"/>
  <c r="D243" i="8"/>
  <c r="D244" i="8" s="1"/>
  <c r="J242" i="8"/>
  <c r="N242" i="8"/>
  <c r="I242" i="8"/>
  <c r="R242" i="8"/>
  <c r="U242" i="8"/>
  <c r="M242" i="8"/>
  <c r="E241" i="8"/>
  <c r="O241" i="8"/>
  <c r="Q241" i="8"/>
  <c r="J241" i="8"/>
  <c r="R241" i="8"/>
  <c r="S241" i="8"/>
  <c r="L241" i="8"/>
  <c r="M241" i="8"/>
  <c r="N241" i="8"/>
  <c r="P241" i="8"/>
  <c r="K241" i="8"/>
  <c r="T241" i="8"/>
  <c r="U241" i="8"/>
  <c r="G241" i="8"/>
  <c r="H241" i="8" s="1"/>
  <c r="F241" i="8"/>
  <c r="I241" i="8"/>
  <c r="F240" i="8"/>
  <c r="M240" i="8"/>
  <c r="U240" i="8"/>
  <c r="N240" i="8"/>
  <c r="P240" i="8"/>
  <c r="I240" i="8"/>
  <c r="Q240" i="8"/>
  <c r="J240" i="8"/>
  <c r="R240" i="8"/>
  <c r="K240" i="8"/>
  <c r="S240" i="8"/>
  <c r="E240" i="8"/>
  <c r="L240" i="8"/>
  <c r="T240" i="8"/>
  <c r="G240" i="8"/>
  <c r="H240" i="8" s="1"/>
  <c r="O240" i="8"/>
  <c r="F237" i="8"/>
  <c r="E237" i="8"/>
  <c r="L237" i="8"/>
  <c r="T237" i="8"/>
  <c r="E19" i="6" l="1"/>
  <c r="F19" i="6" s="1"/>
  <c r="E244" i="8"/>
  <c r="I244" i="8"/>
  <c r="R244" i="8"/>
  <c r="J244" i="8"/>
  <c r="T244" i="8"/>
  <c r="O244" i="8"/>
  <c r="L244" i="8"/>
  <c r="U244" i="8"/>
  <c r="M244" i="8"/>
  <c r="N244" i="8"/>
  <c r="G244" i="8"/>
  <c r="H244" i="8" s="1"/>
  <c r="P244" i="8"/>
  <c r="Q244" i="8"/>
  <c r="K244" i="8"/>
  <c r="S244" i="8"/>
  <c r="F244" i="8"/>
  <c r="N243" i="8"/>
  <c r="L243" i="8"/>
  <c r="J243" i="8"/>
  <c r="M243" i="8"/>
  <c r="T243" i="8"/>
  <c r="G243" i="8"/>
  <c r="H243" i="8" s="1"/>
  <c r="O243" i="8"/>
  <c r="P243" i="8"/>
  <c r="F243" i="8"/>
  <c r="K243" i="8"/>
  <c r="Q243" i="8"/>
  <c r="R243" i="8"/>
  <c r="U243" i="8"/>
  <c r="S243" i="8"/>
  <c r="I243" i="8"/>
  <c r="E243" i="8"/>
  <c r="F238" i="8"/>
  <c r="E238" i="8"/>
  <c r="Q238" i="8"/>
  <c r="I238" i="8"/>
  <c r="Q237" i="8"/>
  <c r="U238" i="8"/>
  <c r="M238" i="8"/>
  <c r="P237" i="8"/>
  <c r="P238" i="8"/>
  <c r="N238" i="8"/>
  <c r="T238" i="8"/>
  <c r="L238" i="8"/>
  <c r="O237" i="8"/>
  <c r="G237" i="8"/>
  <c r="H237" i="8" s="1"/>
  <c r="K237" i="8"/>
  <c r="G238" i="8"/>
  <c r="H238" i="8" s="1"/>
  <c r="S238" i="8"/>
  <c r="K238" i="8"/>
  <c r="N237" i="8"/>
  <c r="S237" i="8"/>
  <c r="I237" i="8"/>
  <c r="R238" i="8"/>
  <c r="J238" i="8"/>
  <c r="U237" i="8"/>
  <c r="M237" i="8"/>
  <c r="O238" i="8"/>
  <c r="R237" i="8"/>
  <c r="J237" i="8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D13" i="2" l="1"/>
  <c r="E17" i="33"/>
  <c r="E16" i="33"/>
  <c r="D14" i="2" l="1"/>
  <c r="F13" i="2"/>
  <c r="E13" i="2"/>
  <c r="E18" i="33"/>
  <c r="D15" i="2" l="1"/>
  <c r="E14" i="2"/>
  <c r="F14" i="2"/>
  <c r="D20" i="33"/>
  <c r="E19" i="33"/>
  <c r="D16" i="2" l="1"/>
  <c r="E15" i="2"/>
  <c r="F15" i="2"/>
  <c r="E20" i="33"/>
  <c r="D17" i="2" l="1"/>
  <c r="E16" i="2"/>
  <c r="F16" i="2"/>
  <c r="D22" i="33"/>
  <c r="D23" i="33" s="1"/>
  <c r="E21" i="33"/>
  <c r="D18" i="2" l="1"/>
  <c r="F17" i="2"/>
  <c r="E17" i="2"/>
  <c r="E23" i="33"/>
  <c r="D24" i="33"/>
  <c r="E22" i="33"/>
  <c r="E18" i="2" l="1"/>
  <c r="F18" i="2"/>
  <c r="E24" i="33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Z37" i="29"/>
  <c r="AA37" i="29"/>
  <c r="U37" i="29" l="1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39" i="29"/>
  <c r="AA39" i="29"/>
  <c r="AA40" i="29"/>
  <c r="Z40" i="29"/>
  <c r="Y39" i="29"/>
  <c r="T42" i="29"/>
  <c r="U42" i="29" s="1"/>
  <c r="U41" i="29"/>
  <c r="X42" i="29"/>
  <c r="Z41" i="29"/>
  <c r="AA41" i="29"/>
  <c r="Y41" i="29"/>
  <c r="Z42" i="29" l="1"/>
  <c r="AA42" i="29"/>
  <c r="Y42" i="29"/>
  <c r="E9" i="9"/>
  <c r="F14" i="16" l="1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D96" i="2" l="1"/>
  <c r="D97" i="2" s="1"/>
  <c r="D98" i="2" l="1"/>
  <c r="G96" i="2"/>
  <c r="F96" i="2"/>
  <c r="E96" i="2"/>
  <c r="E95" i="2"/>
  <c r="G95" i="2"/>
  <c r="F95" i="2"/>
  <c r="F98" i="2" l="1"/>
  <c r="D99" i="2"/>
  <c r="D100" i="2" s="1"/>
  <c r="G98" i="2"/>
  <c r="E98" i="2"/>
  <c r="F100" i="2" l="1"/>
  <c r="E100" i="2"/>
  <c r="G100" i="2"/>
  <c r="D101" i="2"/>
  <c r="D102" i="2" s="1"/>
  <c r="E99" i="2"/>
  <c r="G99" i="2"/>
  <c r="F99" i="2"/>
  <c r="F8" i="3"/>
  <c r="E102" i="2" l="1"/>
  <c r="G102" i="2"/>
  <c r="F102" i="2"/>
  <c r="F101" i="2"/>
  <c r="G101" i="2"/>
  <c r="E101" i="2"/>
  <c r="F11" i="3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<sst xmlns="http://schemas.openxmlformats.org/spreadsheetml/2006/main" count="13501" uniqueCount="4393">
  <si>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</si>
  <si>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</si>
  <si>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</si>
  <si>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</si>
  <si>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</si>
  <si>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</si>
  <si>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</si>
  <si>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</si>
  <si>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</si>
  <si>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</si>
  <si>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</si>
  <si>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</si>
  <si>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</si>
  <si>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</si>
  <si>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</si>
  <si>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</si>
  <si>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</si>
  <si>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</si>
  <si>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</si>
  <si>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</si>
  <si>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</si>
  <si>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</si>
  <si>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</si>
  <si>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</si>
  <si>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</si>
  <si>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</si>
  <si>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</si>
  <si>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</si>
  <si>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</si>
  <si>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</si>
  <si>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</si>
  <si>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</si>
  <si>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</si>
  <si>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</si>
  <si>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</si>
  <si>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</si>
  <si>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</si>
  <si>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</si>
  <si>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</si>
  <si>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</si>
  <si>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</si>
  <si>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</si>
  <si>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</si>
  <si>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</si>
  <si>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</si>
  <si>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</si>
  <si>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</si>
  <si>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</si>
  <si>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</si>
  <si>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</si>
  <si>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</si>
  <si>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</si>
  <si>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</si>
  <si>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</si>
  <si>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</si>
  <si>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</si>
  <si>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</si>
  <si>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</si>
  <si>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</si>
  <si>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</si>
  <si>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</si>
  <si>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</si>
  <si>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</si>
  <si>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</si>
  <si>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</si>
  <si>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</si>
  <si>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</si>
  <si>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</si>
  <si>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</si>
  <si>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</si>
  <si>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</si>
  <si>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</si>
  <si>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</si>
  <si>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</si>
  <si>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</si>
  <si>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</si>
  <si>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</si>
  <si>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</si>
  <si>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</si>
  <si>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</si>
  <si>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</si>
  <si>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</si>
  <si>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</si>
  <si>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</si>
  <si>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</si>
  <si>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</si>
  <si>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</si>
  <si>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</si>
  <si>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</si>
  <si>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</si>
  <si>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</si>
  <si>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</si>
  <si>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</si>
  <si>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</si>
  <si>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</si>
  <si>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</si>
  <si>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</si>
  <si>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</si>
  <si>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</si>
  <si>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</si>
  <si>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</si>
  <si>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</si>
  <si>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</si>
  <si>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</si>
  <si>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</si>
  <si>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</si>
  <si>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</si>
  <si>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</si>
  <si>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</si>
  <si>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</si>
  <si>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</si>
  <si>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</si>
  <si>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</si>
  <si>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</si>
  <si>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</si>
  <si>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</si>
  <si>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</si>
  <si>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</si>
  <si>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BENGAL</t>
  </si>
  <si>
    <t>BURMA</t>
  </si>
  <si>
    <t>DOLPHIN</t>
  </si>
  <si>
    <t>LANG CO</t>
  </si>
  <si>
    <t>ORCHID</t>
  </si>
  <si>
    <t xml:space="preserve"> ORIGAMI</t>
  </si>
  <si>
    <t>PERTIWI</t>
  </si>
  <si>
    <t>SEAGULL</t>
  </si>
  <si>
    <t>SEAHORSE</t>
  </si>
  <si>
    <t>SHAPLA</t>
  </si>
  <si>
    <t>SUNRISE</t>
  </si>
  <si>
    <t>EMERALD</t>
  </si>
  <si>
    <t>JADE EAST</t>
  </si>
  <si>
    <t>TIGER EAST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</si>
  <si>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</si>
  <si>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</si>
  <si>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</si>
  <si>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</si>
  <si>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</si>
  <si>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</si>
  <si>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</si>
  <si>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</si>
  <si>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</si>
  <si>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</si>
  <si>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</si>
  <si>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7 DAYS</t>
  </si>
  <si>
    <t>THAILAND</t>
  </si>
  <si>
    <t xml:space="preserve"> PAT/ KLONGTOEY</t>
  </si>
  <si>
    <t>BY BARGE FROM LAEM CHABANG (1 DAY TRANSIT, EXCLUDE WAITING TIME)</t>
  </si>
  <si>
    <t>THSBP</t>
  </si>
  <si>
    <t>SAHA THAI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</si>
  <si>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</si>
  <si>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</si>
  <si>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</si>
  <si>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</si>
  <si>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</si>
  <si>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</si>
  <si>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</si>
  <si>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DOLPHIN **</t>
  </si>
  <si>
    <t>6 DAYS</t>
  </si>
  <si>
    <t>BATANGAS</t>
  </si>
  <si>
    <t>PHBTG</t>
  </si>
  <si>
    <t>9 DAYS</t>
  </si>
  <si>
    <t>PHILPPINES</t>
  </si>
  <si>
    <t>BATANGAS CONTAINER TERMINAL (BCT)</t>
  </si>
  <si>
    <t>BELAWAN</t>
  </si>
  <si>
    <t>IDBLW</t>
  </si>
  <si>
    <t>3 DAYS</t>
  </si>
  <si>
    <t>INDONESIA</t>
  </si>
  <si>
    <t>PT. PRIMA TERMINAL PETIKEMAS (PTP)</t>
  </si>
  <si>
    <t>PERTIWI **</t>
  </si>
  <si>
    <t>BUSAN</t>
  </si>
  <si>
    <t>KRPUS</t>
  </si>
  <si>
    <t>8 DAYS</t>
  </si>
  <si>
    <t>KOREA</t>
  </si>
  <si>
    <t>PUSAN NEW PORT INTERNATIONAL TERMINAL (PNIT)</t>
  </si>
  <si>
    <t>11 DAYS</t>
  </si>
  <si>
    <t>CHATTOGRAM</t>
  </si>
  <si>
    <t>BDCGP</t>
  </si>
  <si>
    <t>28 DAYS</t>
  </si>
  <si>
    <t>BANGLADESH</t>
  </si>
  <si>
    <t>CHITTAGONG CONTAINER TERMINAL</t>
  </si>
  <si>
    <t>SHAPLA **</t>
  </si>
  <si>
    <t>CHONGQING</t>
  </si>
  <si>
    <t>CNCKG</t>
  </si>
  <si>
    <t>SHANGHAI</t>
  </si>
  <si>
    <t>32 DAYS</t>
  </si>
  <si>
    <t>CHINA</t>
  </si>
  <si>
    <t>BY BARGE FROM SHANGHAI (17 DAYS TRANSIT TIME, EXCLUDE WAITING TIME)</t>
  </si>
  <si>
    <t>SEAGULL**</t>
  </si>
  <si>
    <t>25 DAYS</t>
  </si>
  <si>
    <t>DALIAN</t>
  </si>
  <si>
    <t>CNDLC</t>
  </si>
  <si>
    <t>DALIAN CONTAINER TERMINAL CO.,LTD.</t>
  </si>
  <si>
    <t>DA-NANG</t>
  </si>
  <si>
    <t>VNDAD</t>
  </si>
  <si>
    <t>26 DAYS</t>
  </si>
  <si>
    <t>VIETNAM</t>
  </si>
  <si>
    <t>TIEN SA SEAPORT</t>
  </si>
  <si>
    <t>DAVAO, MINDANAO</t>
  </si>
  <si>
    <t>PHDVO</t>
  </si>
  <si>
    <t>20 DAYS</t>
  </si>
  <si>
    <t xml:space="preserve">DAVAO INTERNATIONAL CO... </t>
  </si>
  <si>
    <t>FUZHOU</t>
  </si>
  <si>
    <t>CNFOC</t>
  </si>
  <si>
    <t xml:space="preserve">14 DAYS </t>
  </si>
  <si>
    <t>FUZHOU INTERNATIONAL CONTAINER TERMINAL</t>
  </si>
  <si>
    <t>GAOLAN</t>
  </si>
  <si>
    <t>SHEKOU</t>
  </si>
  <si>
    <t>BY BARGE VIA SHEKOU (1 DAYS TRANSIT TIME, EXCLUDE WAITING TIME)</t>
  </si>
  <si>
    <t>GWANGYANG</t>
  </si>
  <si>
    <t>KRKAN</t>
  </si>
  <si>
    <t>GWANGYANG PORT WEST CONTAINER TERMINAL</t>
  </si>
  <si>
    <t>BY TRUCK VIA BUSAN (1 DAY TRANSIT TIME, EXCLUDE WAITING TIME)</t>
  </si>
  <si>
    <t>HAIPHONG</t>
  </si>
  <si>
    <t>VNHPH</t>
  </si>
  <si>
    <t>10 DAYS</t>
  </si>
  <si>
    <t xml:space="preserve">HICT TERMINAL 9 </t>
  </si>
  <si>
    <t>NAM DINH VU PORT</t>
  </si>
  <si>
    <t>HAKATA, FUKUOKA</t>
  </si>
  <si>
    <t>JPHKT</t>
  </si>
  <si>
    <t>51 DAYS</t>
  </si>
  <si>
    <t>JAPAN</t>
  </si>
  <si>
    <t>ISLAND CITY CONTAINER TERMINAL</t>
  </si>
  <si>
    <t xml:space="preserve"> VIA BUSAN</t>
  </si>
  <si>
    <t>HO CHI MINH</t>
  </si>
  <si>
    <t>VNSGN</t>
  </si>
  <si>
    <t>VUNG TAU</t>
  </si>
  <si>
    <t>HONG KONG</t>
  </si>
  <si>
    <t>HKHKG</t>
  </si>
  <si>
    <t>12 DAYS</t>
  </si>
  <si>
    <t>MODERN TERMINALS LIMITED (MSC CODE: HKMTL)</t>
  </si>
  <si>
    <t>SEAHORSE **</t>
  </si>
  <si>
    <t>INCHEON</t>
  </si>
  <si>
    <t>KRINC</t>
  </si>
  <si>
    <t>14 DAYS</t>
  </si>
  <si>
    <t>INCHEON CONTAINER TERMINAL (ICT)</t>
  </si>
  <si>
    <t>LANG CO **</t>
  </si>
  <si>
    <t>JAKARTA</t>
  </si>
  <si>
    <t>IDJKT</t>
  </si>
  <si>
    <t>IPC TERMINAL PETIKEMAS, TANJUNG PRIOK</t>
  </si>
  <si>
    <t>NPCT1 - PT NEW PRIOK CONTAINER TERMINAL</t>
  </si>
  <si>
    <t>2 DAYS</t>
  </si>
  <si>
    <t>NPCT1 - PT NEW PRIOK CONTAINER TERMINAL 1</t>
  </si>
  <si>
    <t>JIAOXIN</t>
  </si>
  <si>
    <t>CNJXN</t>
  </si>
  <si>
    <t>NEW ORIGAMI</t>
  </si>
  <si>
    <t>KAOHSIUNG</t>
  </si>
  <si>
    <t>TWKHH</t>
  </si>
  <si>
    <t xml:space="preserve">12 DAYS </t>
  </si>
  <si>
    <t>TAIWAN</t>
  </si>
  <si>
    <t>KAOHSIUNG
HMM PACIFIC TERMINAL</t>
  </si>
  <si>
    <t>KEELUNG</t>
  </si>
  <si>
    <t>TWKEL</t>
  </si>
  <si>
    <t>NINGBO</t>
  </si>
  <si>
    <t>PERTIWI/ KAGUYA</t>
  </si>
  <si>
    <t>KOBE</t>
  </si>
  <si>
    <t>JPUKB</t>
  </si>
  <si>
    <t>48 DAYS</t>
  </si>
  <si>
    <t>PC-18</t>
  </si>
  <si>
    <t xml:space="preserve">DOLPHIN </t>
  </si>
  <si>
    <t>THLCH</t>
  </si>
  <si>
    <t>5 DAYS</t>
  </si>
  <si>
    <t>HUTCHISON LAEMCHABANG TERMINAL LIMITED</t>
  </si>
  <si>
    <t>SEAGULL **</t>
  </si>
  <si>
    <t>LAT KRABANG</t>
  </si>
  <si>
    <t>THLKR</t>
  </si>
  <si>
    <t>ESCO terminaL</t>
  </si>
  <si>
    <t>LIAN HUA SHAN</t>
  </si>
  <si>
    <t>CNLIH</t>
  </si>
  <si>
    <t>13 DAYS</t>
  </si>
  <si>
    <t>MANILA NORTH</t>
  </si>
  <si>
    <t>PHMNN</t>
  </si>
  <si>
    <t>MANILA INTERNATIONAL CONTAINER TERMINAL (MICT)</t>
  </si>
  <si>
    <t>NEW ORIGAMI **</t>
  </si>
  <si>
    <t xml:space="preserve">MANILA SOUTH </t>
  </si>
  <si>
    <t>PHMNS</t>
  </si>
  <si>
    <t>ASIAN TERMINALS INCORPORATED (ATI)</t>
  </si>
  <si>
    <t>STOP BKG TILL FURTHER NOTICE</t>
  </si>
  <si>
    <t>NAGOYA</t>
  </si>
  <si>
    <t>JPNGO</t>
  </si>
  <si>
    <t>23 DAYS</t>
  </si>
  <si>
    <t>TOBISHIMA CONTAINER BERTH TERMINAL</t>
  </si>
  <si>
    <t>NANSHA</t>
  </si>
  <si>
    <t>CNNSA</t>
  </si>
  <si>
    <t>GUANGZHOU SOUTH CHINA OCEANGATE CONTAINER TERMINAL CO., LTD</t>
  </si>
  <si>
    <t>CNNBO</t>
  </si>
  <si>
    <t>15 DAYS</t>
  </si>
  <si>
    <t>Gangji terminal= Beilun Third Container Terminals (Phase IV)</t>
  </si>
  <si>
    <t xml:space="preserve">TIGER EAST </t>
  </si>
  <si>
    <t>18 DAYS</t>
  </si>
  <si>
    <t>OSAKA</t>
  </si>
  <si>
    <t>JPOSA</t>
  </si>
  <si>
    <t>49 DAYS</t>
  </si>
  <si>
    <t>DICT (DREAM ISLAND CONTAINER TERMINAL)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</si>
  <si>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</si>
  <si>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</si>
  <si>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</si>
  <si>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</si>
  <si>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</si>
  <si>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</si>
  <si>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</si>
  <si>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</si>
  <si>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</si>
  <si>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</si>
  <si>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(PELABUHAN KLANG)</t>
  </si>
  <si>
    <t>MYPKG</t>
  </si>
  <si>
    <t>WESTPORTS MALAYSIA SDN BHD</t>
  </si>
  <si>
    <t>QINGDAO</t>
  </si>
  <si>
    <t>CNTAO</t>
  </si>
  <si>
    <t>QINGDAO QIANWAN CONTAINER TERMINAL</t>
  </si>
  <si>
    <t>QINZHOU</t>
  </si>
  <si>
    <t>CNQZH</t>
  </si>
  <si>
    <t>SEMARANG</t>
  </si>
  <si>
    <t>IDSRG</t>
  </si>
  <si>
    <t>4 DAYS</t>
  </si>
  <si>
    <t>TERMINAL PETIKEMAS SEMARANG</t>
  </si>
  <si>
    <t>PERTIWI/ COMMERCIAL FEEDER</t>
  </si>
  <si>
    <t>SENDAI, MIYAGI</t>
  </si>
  <si>
    <t>JPSDJ</t>
  </si>
  <si>
    <t>16 DAYS</t>
  </si>
  <si>
    <t>TAKASAGO  CONTAINER TERMINAL</t>
  </si>
  <si>
    <t>CNSHA</t>
  </si>
  <si>
    <t>Wai Gao Qiao Phase 4 = Shanghai East Container Terminal Co.</t>
  </si>
  <si>
    <t>Yang Shan Phase 3 = Shanghai Guandong International Container Terminal Co.</t>
  </si>
  <si>
    <t xml:space="preserve"> SHANTOU</t>
  </si>
  <si>
    <t>CNSWA</t>
  </si>
  <si>
    <t>SHANTOU CMPORT GROUP CO., LTD. HUAGANG CONTAINER BRANCH</t>
  </si>
  <si>
    <t>CNSHK</t>
  </si>
  <si>
    <t>CHIWAN CONTAINER TERMINAL (CCT)</t>
  </si>
  <si>
    <t>17 DAYS</t>
  </si>
  <si>
    <t>PERTIWI/ 
COMMERCIAL FEEDER</t>
  </si>
  <si>
    <t>SHIBUSHI</t>
  </si>
  <si>
    <t>JPSBS</t>
  </si>
  <si>
    <t>SHIBUSHI SHINWAKAHAMA AREA INTERNATIONAL CONTAINER TERMINAL</t>
  </si>
  <si>
    <t>SUBIC BAY</t>
  </si>
  <si>
    <t>PHSPS</t>
  </si>
  <si>
    <t>SURABAYA</t>
  </si>
  <si>
    <t>IDSUB</t>
  </si>
  <si>
    <t>TERMINAL PETIKEMAS SURABAYA</t>
  </si>
  <si>
    <t>TAICHUNG</t>
  </si>
  <si>
    <t>TWTXG</t>
  </si>
  <si>
    <t>TANJUNG PELAPAS</t>
  </si>
  <si>
    <t>MYTPP</t>
  </si>
  <si>
    <t>PELABUHAN TANJUNG PELEPAS TERMINAL</t>
  </si>
  <si>
    <t>1 DAY</t>
  </si>
  <si>
    <t>TAOYUAN</t>
  </si>
  <si>
    <t>TWTYN</t>
  </si>
  <si>
    <t>TIANJINXINGANG</t>
  </si>
  <si>
    <t>CNTXG</t>
  </si>
  <si>
    <t>TIANJIN PORT ALLIANCE INTERNATIONAL CONTAINER TERMINAL CO., LTD.</t>
  </si>
  <si>
    <t>TOKYO</t>
  </si>
  <si>
    <t>JPTYO</t>
  </si>
  <si>
    <t>19 DAYS</t>
  </si>
  <si>
    <t>Y2 CONTAINER TERMINAL</t>
  </si>
  <si>
    <t>PERTIWI/GOLDEN HORN</t>
  </si>
  <si>
    <t>VLADIVOSTOK</t>
  </si>
  <si>
    <t>RUVVO</t>
  </si>
  <si>
    <t>RUSSIA</t>
  </si>
  <si>
    <t>VLADIVOSTOK SEA CONTAINER TERMINAL LLC</t>
  </si>
  <si>
    <t>VNVUT</t>
  </si>
  <si>
    <t>SP-SSA INTERNATIONAL TERMINAL (SSIT)</t>
  </si>
  <si>
    <t>XIAMEN</t>
  </si>
  <si>
    <t>CNXMN</t>
  </si>
  <si>
    <t>XIAMEN INTERNATIONAL CONTAINER TERMINAL NAMED HAICANG TERMINAL</t>
  </si>
  <si>
    <t>YANGON</t>
  </si>
  <si>
    <t>MMRGN</t>
  </si>
  <si>
    <t>MYANMAR</t>
  </si>
  <si>
    <t>ASIA WORLD PORT TERMINAL</t>
  </si>
  <si>
    <t>YANTIAN</t>
  </si>
  <si>
    <t>CNYTN</t>
  </si>
  <si>
    <t>YANTIAN INTERNATIONAL CONTAINER TERMINALS LTD</t>
  </si>
  <si>
    <t>YOKKAICHI</t>
  </si>
  <si>
    <t>JPYKK</t>
  </si>
  <si>
    <t>22 DAYS</t>
  </si>
  <si>
    <t>YOKKAICHI CONTAINER TERMINAL</t>
  </si>
  <si>
    <t>YOKOHAMA</t>
  </si>
  <si>
    <t>JPYOK</t>
  </si>
  <si>
    <t>HONMOKU D1 CONTAINER TERMINAL</t>
  </si>
  <si>
    <t>** PLEASE LOAD ON THIS SERVICE(S)</t>
  </si>
  <si>
    <t>HOME</t>
  </si>
  <si>
    <t>ETA SINGAPORE</t>
  </si>
  <si>
    <t>PROFORMA SAILING TUESDAY</t>
  </si>
  <si>
    <t>VESSEL NAME</t>
  </si>
  <si>
    <t>VOYAGE</t>
  </si>
  <si>
    <t>PROFORMA ETD</t>
  </si>
  <si>
    <t>WEEK NUMBER</t>
  </si>
  <si>
    <t>ex  MSC EMILY II/HERMANN SCHEPERS</t>
  </si>
  <si>
    <t>MSC QINGDAO F</t>
  </si>
  <si>
    <t xml:space="preserve"> SX338A</t>
  </si>
  <si>
    <t>EX MSC QINGDAO F</t>
  </si>
  <si>
    <t>BLANK SAILING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</si>
  <si>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</si>
  <si>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</si>
  <si>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</si>
  <si>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</si>
  <si>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</si>
  <si>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</si>
  <si>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</si>
  <si>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</si>
  <si>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</si>
  <si>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</si>
  <si>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</si>
  <si>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</si>
  <si>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</si>
  <si>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</si>
  <si>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</si>
  <si>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</si>
  <si>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</si>
  <si>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</si>
  <si>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</si>
  <si>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</si>
  <si>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</si>
  <si>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</si>
  <si>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</si>
  <si>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</si>
  <si>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</si>
  <si>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</si>
  <si>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</si>
  <si>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</si>
  <si>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</si>
  <si>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</si>
  <si>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</si>
  <si>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</si>
  <si>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</si>
  <si>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</si>
  <si>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</si>
  <si>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</si>
  <si>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</si>
  <si>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</si>
  <si>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</si>
  <si>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</si>
  <si>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</si>
  <si>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</si>
  <si>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</si>
  <si>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</si>
  <si>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</si>
  <si>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</si>
  <si>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</si>
  <si>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</si>
  <si>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</si>
  <si>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</si>
  <si>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</si>
  <si>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</si>
  <si>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</si>
  <si>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</si>
  <si>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</si>
  <si>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</si>
  <si>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</si>
  <si>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</si>
  <si>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</si>
  <si>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</si>
  <si>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</si>
  <si>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</si>
  <si>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</si>
  <si>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</si>
  <si>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</si>
  <si>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</si>
  <si>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</si>
  <si>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</si>
  <si>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</si>
  <si>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</si>
  <si>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</si>
  <si>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</si>
  <si>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TANJUNG PELEPAS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</si>
  <si>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</si>
  <si>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</si>
  <si>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</si>
  <si>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</si>
  <si>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</si>
  <si>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</si>
  <si>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</si>
  <si>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</si>
  <si>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</si>
  <si>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</si>
  <si>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</si>
  <si>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</si>
  <si>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</si>
  <si>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</si>
  <si>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</si>
  <si>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</si>
  <si>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</si>
  <si>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</si>
  <si>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</si>
  <si>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</si>
  <si>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</si>
  <si>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</si>
  <si>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</si>
  <si>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</si>
  <si>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</si>
  <si>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</si>
  <si>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</si>
  <si>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</si>
  <si>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</si>
  <si>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</si>
  <si>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</si>
  <si>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</si>
  <si>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OMIT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</si>
  <si>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</si>
  <si>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</si>
  <si>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</si>
  <si>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</si>
  <si>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</si>
  <si>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</si>
  <si>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</si>
  <si>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</si>
  <si>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</si>
  <si>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</si>
  <si>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</si>
  <si>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</si>
  <si>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</si>
  <si>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</si>
  <si>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</si>
  <si>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</si>
  <si>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</si>
  <si>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</si>
  <si>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</si>
  <si>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</si>
  <si>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</si>
  <si>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</si>
  <si>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</si>
  <si>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</si>
  <si>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</si>
  <si>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</si>
  <si>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</si>
  <si>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</si>
  <si>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MSC SKY II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</si>
  <si>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</si>
  <si>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</si>
  <si>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</si>
  <si>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</si>
  <si>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</si>
  <si>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</si>
  <si>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</si>
  <si>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</si>
  <si>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</si>
  <si>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</si>
  <si>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</si>
  <si>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</si>
  <si>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</si>
  <si>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</si>
  <si>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</si>
  <si>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</si>
  <si>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</si>
  <si>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</si>
  <si>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</si>
  <si>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</si>
  <si>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</si>
  <si>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</si>
  <si>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</si>
  <si>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</si>
  <si>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</si>
  <si>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</si>
  <si>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SX505R</t>
  </si>
  <si>
    <t>SX506R</t>
  </si>
  <si>
    <t>SX507R</t>
  </si>
  <si>
    <t>SX508R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</si>
  <si>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</si>
  <si>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</si>
  <si>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</si>
  <si>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</si>
  <si>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</si>
  <si>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</si>
  <si>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</si>
  <si>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</si>
  <si>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</si>
  <si>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</si>
  <si>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</si>
  <si>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</si>
  <si>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</si>
  <si>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</si>
  <si>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</si>
  <si>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</si>
  <si>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ASHTON YAN</t>
  </si>
  <si>
    <t>ashton.yan@msc.com</t>
  </si>
  <si>
    <t>S. Y. LIEW</t>
  </si>
  <si>
    <t>6011 2348</t>
  </si>
  <si>
    <t>seoyi.liew@msc.com</t>
  </si>
  <si>
    <t>DEWI</t>
  </si>
  <si>
    <t>dewi.ratnah@msc.com</t>
  </si>
  <si>
    <t>KARTHIGAYAN VELU</t>
  </si>
  <si>
    <t>karthigayan.velu@msc.com</t>
  </si>
  <si>
    <t>SHARON KOH</t>
  </si>
  <si>
    <t>6011 2349</t>
  </si>
  <si>
    <t>sharon.koh@msc.com</t>
  </si>
  <si>
    <t>HAZEL TOH</t>
  </si>
  <si>
    <t>hazel.toh@msc.com</t>
  </si>
  <si>
    <t>NATALIE LEW</t>
  </si>
  <si>
    <t>natalie.lew@msc.com</t>
  </si>
  <si>
    <t>ANGELIA LAU</t>
  </si>
  <si>
    <t>6011 2346</t>
  </si>
  <si>
    <t>angelia.lau@msc.com</t>
  </si>
  <si>
    <t>KAI SIANG</t>
  </si>
  <si>
    <t>kaisiang.lim@msc.com</t>
  </si>
  <si>
    <t>DARIUS  ONG</t>
  </si>
  <si>
    <t>darius.ong@msc.com</t>
  </si>
  <si>
    <t>NOOR AFNINDAH</t>
  </si>
  <si>
    <t>6011 2347</t>
  </si>
  <si>
    <t>noor.afnindah@msc.com</t>
  </si>
  <si>
    <t>YU TING</t>
  </si>
  <si>
    <t>yuting.luo@msc.com</t>
  </si>
  <si>
    <t>LIM LEE HLI</t>
  </si>
  <si>
    <t>leehli.lim@msc.com</t>
  </si>
  <si>
    <t>CHING WEI NG</t>
  </si>
  <si>
    <t>6011 2404</t>
  </si>
  <si>
    <t>chingwei.ng@msc.com</t>
  </si>
  <si>
    <t>EUNICE CHAN</t>
  </si>
  <si>
    <t>eunice.chan@msc.com</t>
  </si>
  <si>
    <t>PHOEBE HUANG</t>
  </si>
  <si>
    <t>phoebe.huang@msc.com</t>
  </si>
  <si>
    <t xml:space="preserve">YANGON </t>
  </si>
  <si>
    <t>PROFORMA SAILING  FRIDAY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</si>
  <si>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</si>
  <si>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</si>
  <si>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</si>
  <si>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</si>
  <si>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</si>
  <si>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</si>
  <si>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</si>
  <si>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</si>
  <si>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</si>
  <si>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</si>
  <si>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</si>
  <si>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</si>
  <si>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</si>
  <si>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</si>
  <si>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</si>
  <si>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</si>
  <si>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</si>
  <si>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</si>
  <si>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</si>
  <si>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</si>
  <si>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</si>
  <si>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</si>
  <si>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</si>
  <si>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</si>
  <si>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</si>
  <si>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</si>
  <si>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</si>
  <si>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</si>
  <si>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</si>
  <si>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</si>
  <si>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</si>
  <si>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</si>
  <si>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</si>
  <si>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</si>
  <si>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</si>
  <si>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</si>
  <si>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</si>
  <si>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</si>
  <si>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</si>
  <si>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</si>
  <si>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</si>
  <si>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</si>
  <si>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</si>
  <si>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</si>
  <si>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</si>
  <si>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</si>
  <si>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</si>
  <si>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</si>
  <si>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</si>
  <si>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</si>
  <si>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</si>
  <si>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</si>
  <si>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</si>
  <si>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</si>
  <si>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</si>
  <si>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</si>
  <si>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</si>
  <si>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</si>
  <si>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</si>
  <si>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</si>
  <si>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</si>
  <si>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</si>
  <si>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</si>
  <si>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</si>
  <si>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</si>
  <si>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</si>
  <si>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</si>
  <si>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</si>
  <si>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</si>
  <si>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</si>
  <si>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</si>
  <si>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</si>
  <si>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</si>
  <si>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</si>
  <si>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</si>
  <si>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</si>
  <si>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</si>
  <si>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</si>
  <si>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</si>
  <si>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</si>
  <si>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</si>
  <si>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</si>
  <si>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</si>
  <si>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</si>
  <si>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</si>
  <si>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</si>
  <si>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</si>
  <si>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</si>
  <si>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</si>
  <si>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</si>
  <si>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</si>
  <si>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MSC JANIS 3</t>
  </si>
  <si>
    <t>SB505A</t>
  </si>
  <si>
    <t>SB506A</t>
  </si>
  <si>
    <t xml:space="preserve">** YANGON: ASIA WORLD PORT TERMINAL </t>
  </si>
  <si>
    <t>PROFORMA SAILING THURSDAY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</si>
  <si>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</si>
  <si>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</si>
  <si>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</si>
  <si>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</si>
  <si>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</si>
  <si>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</si>
  <si>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</si>
  <si>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</si>
  <si>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</si>
  <si>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</si>
  <si>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</si>
  <si>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</si>
  <si>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</si>
  <si>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</si>
  <si>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</si>
  <si>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</si>
  <si>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</si>
  <si>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</si>
  <si>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</si>
  <si>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</si>
  <si>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</si>
  <si>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</si>
  <si>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</si>
  <si>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</si>
  <si>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</si>
  <si>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</si>
  <si>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</si>
  <si>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</si>
  <si>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</si>
  <si>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</si>
  <si>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</si>
  <si>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</si>
  <si>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</si>
  <si>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</si>
  <si>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</si>
  <si>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</si>
  <si>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</si>
  <si>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</si>
  <si>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</si>
  <si>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</si>
  <si>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</si>
  <si>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</si>
  <si>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</si>
  <si>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</si>
  <si>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</si>
  <si>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</si>
  <si>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</si>
  <si>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</si>
  <si>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</si>
  <si>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</si>
  <si>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</si>
  <si>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</si>
  <si>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</si>
  <si>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</si>
  <si>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</si>
  <si>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</si>
  <si>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</si>
  <si>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</si>
  <si>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</si>
  <si>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</si>
  <si>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</si>
  <si>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</si>
  <si>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</si>
  <si>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</si>
  <si>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</si>
  <si>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</si>
  <si>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</si>
  <si>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</si>
  <si>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</si>
  <si>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SB506R</t>
  </si>
  <si>
    <t>SB507R</t>
  </si>
  <si>
    <t>SB508R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</si>
  <si>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</si>
  <si>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</si>
  <si>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</si>
  <si>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</si>
  <si>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</si>
  <si>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</si>
  <si>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</si>
  <si>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</si>
  <si>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</si>
  <si>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</si>
  <si>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</si>
  <si>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</si>
  <si>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</si>
  <si>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</si>
  <si>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</si>
  <si>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</si>
  <si>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</si>
  <si>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</si>
  <si>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</si>
  <si>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</si>
  <si>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</si>
  <si>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</si>
  <si>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</si>
  <si>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</si>
  <si>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</si>
  <si>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</si>
  <si>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</si>
  <si>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</si>
  <si>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</si>
  <si>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</si>
  <si>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</si>
  <si>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</si>
  <si>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</si>
  <si>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</si>
  <si>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</si>
  <si>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</si>
  <si>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</si>
  <si>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</si>
  <si>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</si>
  <si>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</si>
  <si>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</si>
  <si>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</si>
  <si>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</si>
  <si>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</si>
  <si>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</si>
  <si>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</si>
  <si>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</si>
  <si>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</si>
  <si>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</si>
  <si>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</si>
  <si>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</si>
  <si>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</si>
  <si>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</si>
  <si>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</si>
  <si>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</si>
  <si>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</si>
  <si>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</si>
  <si>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</si>
  <si>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</si>
  <si>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</si>
  <si>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</si>
  <si>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</si>
  <si>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</si>
  <si>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</si>
  <si>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</si>
  <si>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</si>
  <si>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</si>
  <si>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</si>
  <si>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</si>
  <si>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</si>
  <si>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</si>
  <si>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</si>
  <si>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</si>
  <si>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</si>
  <si>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</si>
  <si>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JIAO XIN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</si>
  <si>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</si>
  <si>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</si>
  <si>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</si>
  <si>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</si>
  <si>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</si>
  <si>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</si>
  <si>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</si>
  <si>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</si>
  <si>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</si>
  <si>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</si>
  <si>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</si>
  <si>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</si>
  <si>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</si>
  <si>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</si>
  <si>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</si>
  <si>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</si>
  <si>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</si>
  <si>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</si>
  <si>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</si>
  <si>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</si>
  <si>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</si>
  <si>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</si>
  <si>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</si>
  <si>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</si>
  <si>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</si>
  <si>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</si>
  <si>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</si>
  <si>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</si>
  <si>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</si>
  <si>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</si>
  <si>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</si>
  <si>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</si>
  <si>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</si>
  <si>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</si>
  <si>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</si>
  <si>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</si>
  <si>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HUANGPU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</si>
  <si>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</si>
  <si>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</si>
  <si>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</si>
  <si>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</si>
  <si>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</si>
  <si>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</si>
  <si>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</si>
  <si>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</si>
  <si>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</si>
  <si>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</si>
  <si>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</si>
  <si>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</si>
  <si>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</si>
  <si>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</si>
  <si>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</si>
  <si>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</si>
  <si>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</si>
  <si>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</si>
  <si>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</si>
  <si>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</si>
  <si>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</si>
  <si>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</si>
  <si>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</si>
  <si>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</si>
  <si>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</si>
  <si>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</si>
  <si>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</si>
  <si>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</si>
  <si>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</si>
  <si>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</si>
  <si>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</si>
  <si>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</si>
  <si>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</si>
  <si>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</si>
  <si>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</si>
  <si>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</si>
  <si>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</si>
  <si>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</si>
  <si>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</si>
  <si>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</si>
  <si>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</si>
  <si>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</si>
  <si>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</si>
  <si>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</si>
  <si>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</si>
  <si>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</si>
  <si>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</si>
  <si>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</si>
  <si>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</si>
  <si>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</si>
  <si>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</si>
  <si>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</si>
  <si>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</si>
  <si>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</si>
  <si>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</si>
  <si>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</si>
  <si>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</si>
  <si>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</si>
  <si>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</si>
  <si>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</si>
  <si>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</si>
  <si>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</si>
  <si>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</si>
  <si>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</si>
  <si>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</si>
  <si>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</si>
  <si>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</si>
  <si>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</si>
  <si>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</si>
  <si>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</si>
  <si>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</si>
  <si>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</si>
  <si>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</si>
  <si>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</si>
  <si>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</si>
  <si>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</si>
  <si>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</si>
  <si>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</si>
  <si>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</si>
  <si>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</si>
  <si>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</si>
  <si>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</si>
  <si>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</si>
  <si>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</si>
  <si>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</si>
  <si>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</si>
  <si>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</si>
  <si>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</si>
  <si>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</si>
  <si>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</si>
  <si>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</si>
  <si>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</si>
  <si>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</si>
  <si>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</si>
  <si>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</si>
  <si>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</si>
  <si>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</si>
  <si>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</si>
  <si>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</si>
  <si>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</si>
  <si>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</si>
  <si>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</si>
  <si>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</si>
  <si>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</si>
  <si>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</si>
  <si>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</si>
  <si>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</si>
  <si>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</si>
  <si>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</si>
  <si>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</si>
  <si>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</si>
  <si>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</si>
  <si>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</si>
  <si>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</si>
  <si>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</si>
  <si>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</si>
  <si>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</si>
  <si>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</si>
  <si>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</si>
  <si>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</si>
  <si>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</si>
  <si>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</si>
  <si>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</si>
  <si>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</si>
  <si>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</si>
  <si>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</si>
  <si>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</si>
  <si>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</si>
  <si>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</si>
  <si>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</si>
  <si>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</si>
  <si>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</si>
  <si>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</si>
  <si>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</si>
  <si>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</si>
  <si>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</si>
  <si>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</si>
  <si>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</si>
  <si>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</si>
  <si>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</si>
  <si>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</si>
  <si>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</si>
  <si>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</si>
  <si>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</si>
  <si>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</si>
  <si>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</si>
  <si>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</si>
  <si>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</si>
  <si>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</si>
  <si>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</si>
  <si>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</si>
  <si>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</si>
  <si>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</si>
  <si>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</si>
  <si>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</si>
  <si>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</si>
  <si>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</si>
  <si>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</si>
  <si>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</si>
  <si>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</si>
  <si>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</si>
  <si>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</si>
  <si>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</si>
  <si>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</si>
  <si>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</si>
  <si>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</si>
  <si>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</si>
  <si>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</si>
  <si>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</si>
  <si>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</si>
  <si>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</si>
  <si>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</si>
  <si>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</si>
  <si>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</si>
  <si>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</si>
  <si>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</si>
  <si>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</si>
  <si>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</si>
  <si>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</si>
  <si>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</si>
  <si>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</si>
  <si>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</si>
  <si>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</si>
  <si>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</si>
  <si>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</si>
  <si>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</si>
  <si>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</si>
  <si>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</si>
  <si>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</si>
  <si>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</si>
  <si>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</si>
  <si>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</si>
  <si>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</si>
  <si>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</si>
  <si>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</si>
  <si>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</si>
  <si>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</si>
  <si>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</si>
  <si>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</si>
  <si>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</si>
  <si>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</si>
  <si>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</si>
  <si>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</si>
  <si>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</si>
  <si>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</si>
  <si>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</si>
  <si>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</si>
  <si>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</si>
  <si>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</si>
  <si>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</si>
  <si>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CNNGB</t>
  </si>
  <si>
    <t>Commodities like cigarettes, scraps &amp; waste paper, wines, automobile, are not allowed to be transshipped at Ningbo;Scrap metal to Haimen via Ningbo and wastepaper to Zhapu via Ningbo is the only exception</t>
  </si>
  <si>
    <t>SHANTOU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</si>
  <si>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</si>
  <si>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</si>
  <si>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</si>
  <si>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</si>
  <si>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</si>
  <si>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</si>
  <si>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</si>
  <si>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</si>
  <si>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</si>
  <si>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</si>
  <si>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</si>
  <si>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</si>
  <si>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</si>
  <si>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</si>
  <si>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</si>
  <si>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</si>
  <si>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</si>
  <si>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</si>
  <si>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</si>
  <si>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</si>
  <si>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</si>
  <si>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</si>
  <si>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</si>
  <si>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</si>
  <si>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</si>
  <si>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</si>
  <si>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</si>
  <si>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</si>
  <si>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</si>
  <si>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</si>
  <si>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</si>
  <si>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</si>
  <si>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</si>
  <si>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</si>
  <si>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</si>
  <si>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</si>
  <si>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</si>
  <si>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</si>
  <si>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</si>
  <si>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</si>
  <si>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</si>
  <si>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</si>
  <si>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</si>
  <si>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</si>
  <si>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</si>
  <si>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</si>
  <si>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</si>
  <si>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</si>
  <si>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</si>
  <si>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</si>
  <si>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</si>
  <si>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</si>
  <si>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</si>
  <si>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</si>
  <si>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</si>
  <si>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</si>
  <si>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</si>
  <si>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</si>
  <si>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</si>
  <si>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</si>
  <si>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</si>
  <si>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</si>
  <si>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</si>
  <si>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</si>
  <si>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</si>
  <si>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</si>
  <si>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</si>
  <si>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</si>
  <si>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</si>
  <si>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</si>
  <si>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</si>
  <si>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</si>
  <si>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</si>
  <si>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</si>
  <si>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</si>
  <si>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</si>
  <si>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</si>
  <si>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</si>
  <si>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</si>
  <si>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</si>
  <si>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</si>
  <si>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</si>
  <si>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</si>
  <si>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</si>
  <si>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</si>
  <si>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</si>
  <si>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</si>
  <si>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</si>
  <si>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</si>
  <si>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</si>
  <si>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</si>
  <si>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</si>
  <si>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</si>
  <si>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</si>
  <si>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</si>
  <si>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</si>
  <si>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</si>
  <si>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</si>
  <si>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</si>
  <si>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</si>
  <si>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</si>
  <si>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</si>
  <si>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</si>
  <si>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</si>
  <si>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</si>
  <si>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</si>
  <si>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</si>
  <si>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</si>
  <si>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</si>
  <si>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</si>
  <si>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</si>
  <si>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</si>
  <si>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</si>
  <si>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</si>
  <si>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</si>
  <si>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</si>
  <si>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</si>
  <si>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</si>
  <si>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</si>
  <si>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</si>
  <si>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</si>
  <si>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</si>
  <si>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</si>
  <si>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</si>
  <si>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</si>
  <si>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</si>
  <si>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</si>
  <si>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</si>
  <si>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</si>
  <si>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</si>
  <si>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</si>
  <si>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</si>
  <si>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</si>
  <si>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</si>
  <si>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</si>
  <si>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</si>
  <si>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</si>
  <si>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</si>
  <si>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</si>
  <si>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</si>
  <si>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REMARKS : ABOVE SCHEDULES ARE SUBJECT TO PRINCIPAL'S CHANGES.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</si>
  <si>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</si>
  <si>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</si>
  <si>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</si>
  <si>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</si>
  <si>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</si>
  <si>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</si>
  <si>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</si>
  <si>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</si>
  <si>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</si>
  <si>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</si>
  <si>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</si>
  <si>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</si>
  <si>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</si>
  <si>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</si>
  <si>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</si>
  <si>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</si>
  <si>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</si>
  <si>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</si>
  <si>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</si>
  <si>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</si>
  <si>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</si>
  <si>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</si>
  <si>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</si>
  <si>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</si>
  <si>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</si>
  <si>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</si>
  <si>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</si>
  <si>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</si>
  <si>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</si>
  <si>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</si>
  <si>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</si>
  <si>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</si>
  <si>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</si>
  <si>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</si>
  <si>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</si>
  <si>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</si>
  <si>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</si>
  <si>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</si>
  <si>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</si>
  <si>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</si>
  <si>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</si>
  <si>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</si>
  <si>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</si>
  <si>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</si>
  <si>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</si>
  <si>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</si>
  <si>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</si>
  <si>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</si>
  <si>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</si>
  <si>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</si>
  <si>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</si>
  <si>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</si>
  <si>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</si>
  <si>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</si>
  <si>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</si>
  <si>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</si>
  <si>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</si>
  <si>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</si>
  <si>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</si>
  <si>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</si>
  <si>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</si>
  <si>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</si>
  <si>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</si>
  <si>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</si>
  <si>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</si>
  <si>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</si>
  <si>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</si>
  <si>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</si>
  <si>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</si>
  <si>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</si>
  <si>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</si>
  <si>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</si>
  <si>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</si>
  <si>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</si>
  <si>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</si>
  <si>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</si>
  <si>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</si>
  <si>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</si>
  <si>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</si>
  <si>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</si>
  <si>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</si>
  <si>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</si>
  <si>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</si>
  <si>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</si>
  <si>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</si>
  <si>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</si>
  <si>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</si>
  <si>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</si>
  <si>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</si>
  <si>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</si>
  <si>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</si>
  <si>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</si>
  <si>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</si>
  <si>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</si>
  <si>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</si>
  <si>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</si>
  <si>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</si>
  <si>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</si>
  <si>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</si>
  <si>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</si>
  <si>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</si>
  <si>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</si>
  <si>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</si>
  <si>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</si>
  <si>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</si>
  <si>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</si>
  <si>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</si>
  <si>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</si>
  <si>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</si>
  <si>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</si>
  <si>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</si>
  <si>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</si>
  <si>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</si>
  <si>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</si>
  <si>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</si>
  <si>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</si>
  <si>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</si>
  <si>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</si>
  <si>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</si>
  <si>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</si>
  <si>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</si>
  <si>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</si>
  <si>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</si>
  <si>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</si>
  <si>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</si>
  <si>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</si>
  <si>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</si>
  <si>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</si>
  <si>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</si>
  <si>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</si>
  <si>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</si>
  <si>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ETOILE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</si>
  <si>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</si>
  <si>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</si>
  <si>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</si>
  <si>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</si>
  <si>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</si>
  <si>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</si>
  <si>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</si>
  <si>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</si>
  <si>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</si>
  <si>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</si>
  <si>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</si>
  <si>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JAN RITSCHER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</si>
  <si>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</si>
  <si>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</si>
  <si>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</si>
  <si>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</si>
  <si>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</si>
  <si>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</si>
  <si>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</si>
  <si>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</si>
  <si>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</si>
  <si>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</si>
  <si>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</si>
  <si>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</si>
  <si>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</si>
  <si>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</si>
  <si>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</si>
  <si>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</si>
  <si>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</si>
  <si>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</si>
  <si>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</si>
  <si>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</si>
  <si>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</si>
  <si>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</si>
  <si>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</si>
  <si>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</si>
  <si>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</si>
  <si>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</si>
  <si>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</si>
  <si>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</si>
  <si>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</si>
  <si>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</si>
  <si>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</si>
  <si>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MSC HAILEY ANN III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</si>
  <si>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</si>
  <si>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</si>
  <si>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</si>
  <si>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</si>
  <si>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</si>
  <si>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</si>
  <si>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</si>
  <si>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</si>
  <si>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</si>
  <si>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</si>
  <si>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"A" VOYAGE</t>
  </si>
  <si>
    <t>PROFORMA SAILING FRIDAY</t>
  </si>
  <si>
    <t xml:space="preserve">4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</si>
  <si>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</si>
  <si>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</si>
  <si>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</si>
  <si>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</si>
  <si>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</si>
  <si>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</si>
  <si>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</si>
  <si>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</si>
  <si>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</si>
  <si>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</si>
  <si>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</si>
  <si>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</si>
  <si>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</si>
  <si>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</si>
  <si>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</si>
  <si>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</si>
  <si>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</si>
  <si>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</si>
  <si>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</si>
  <si>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</si>
  <si>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</si>
  <si>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</si>
  <si>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</si>
  <si>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</si>
  <si>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</si>
  <si>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</si>
  <si>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</si>
  <si>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</si>
  <si>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</si>
  <si>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</si>
  <si>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</si>
  <si>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</si>
  <si>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</si>
  <si>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</si>
  <si>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</si>
  <si>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</si>
  <si>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</si>
  <si>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</si>
  <si>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</si>
  <si>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</si>
  <si>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</si>
  <si>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</si>
  <si>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</si>
  <si>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</si>
  <si>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</si>
  <si>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</si>
  <si>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</si>
  <si>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</si>
  <si>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</si>
  <si>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</si>
  <si>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</si>
  <si>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</si>
  <si>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</si>
  <si>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</si>
  <si>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</si>
  <si>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</si>
  <si>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</si>
  <si>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</si>
  <si>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</si>
  <si>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HV506A</t>
  </si>
  <si>
    <t>"R" VOYAGE</t>
  </si>
  <si>
    <t>HAIPHONG(HICT TERMINAL 9 )</t>
  </si>
  <si>
    <t>PROFORMA SAILING SUNDAY</t>
  </si>
  <si>
    <t>21 DAYS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</si>
  <si>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</si>
  <si>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</si>
  <si>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</si>
  <si>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</si>
  <si>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</si>
  <si>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</si>
  <si>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</si>
  <si>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</si>
  <si>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</si>
  <si>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</si>
  <si>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</si>
  <si>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</si>
  <si>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</si>
  <si>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</si>
  <si>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</si>
  <si>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</si>
  <si>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</si>
  <si>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</si>
  <si>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</si>
  <si>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</si>
  <si>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</si>
  <si>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</si>
  <si>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</si>
  <si>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</si>
  <si>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</si>
  <si>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</si>
  <si>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</si>
  <si>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</si>
  <si>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</si>
  <si>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</si>
  <si>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</si>
  <si>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</si>
  <si>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</si>
  <si>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</si>
  <si>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</si>
  <si>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</si>
  <si>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</si>
  <si>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</si>
  <si>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LANG CO (A)</t>
  </si>
  <si>
    <t xml:space="preserve">PORT KLANG 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</si>
  <si>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</si>
  <si>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</si>
  <si>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</si>
  <si>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</si>
  <si>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</si>
  <si>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</si>
  <si>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</si>
  <si>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</si>
  <si>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</si>
  <si>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</si>
  <si>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</si>
  <si>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</si>
  <si>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</si>
  <si>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</si>
  <si>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</si>
  <si>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</si>
  <si>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</si>
  <si>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</si>
  <si>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</si>
  <si>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</si>
  <si>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</si>
  <si>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</si>
  <si>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</si>
  <si>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</si>
  <si>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</si>
  <si>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</si>
  <si>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</si>
  <si>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</si>
  <si>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</si>
  <si>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MSC IDA II / MSC JANIS 3</t>
  </si>
  <si>
    <t>HZ420A</t>
  </si>
  <si>
    <t>MSC TRADER II / MSC JANIS 3</t>
  </si>
  <si>
    <t>HZ421A</t>
  </si>
  <si>
    <t>HZ422A</t>
  </si>
  <si>
    <t>MSC SUJIN / MSC RIONA</t>
  </si>
  <si>
    <t>HZ423A</t>
  </si>
  <si>
    <t>HZ424A</t>
  </si>
  <si>
    <t>HZ425A</t>
  </si>
  <si>
    <t>HZ426A</t>
  </si>
  <si>
    <t>HZ427A</t>
  </si>
  <si>
    <t>HZ428A</t>
  </si>
  <si>
    <t>HZ429A</t>
  </si>
  <si>
    <t>HZ430A</t>
  </si>
  <si>
    <t>HZ431A</t>
  </si>
  <si>
    <t>HZ432A</t>
  </si>
  <si>
    <t>HZ433A</t>
  </si>
  <si>
    <t>HZ434A</t>
  </si>
  <si>
    <t>HZ435A</t>
  </si>
  <si>
    <t>HZ436A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</si>
  <si>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</si>
  <si>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</si>
  <si>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</si>
  <si>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</si>
  <si>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</si>
  <si>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</si>
  <si>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</si>
  <si>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</si>
  <si>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</si>
  <si>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</si>
  <si>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</si>
  <si>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</si>
  <si>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HZ445A</t>
  </si>
  <si>
    <t>HZ446A</t>
  </si>
  <si>
    <t>HZ447A</t>
  </si>
  <si>
    <t>HZ448A</t>
  </si>
  <si>
    <t>HZ449A</t>
  </si>
  <si>
    <t>HZ450A</t>
  </si>
  <si>
    <t>HZ451A</t>
  </si>
  <si>
    <t>HZ452A</t>
  </si>
  <si>
    <t>HZ501A</t>
  </si>
  <si>
    <t>HZ502A</t>
  </si>
  <si>
    <t>HZ503A</t>
  </si>
  <si>
    <t>HZ504A</t>
  </si>
  <si>
    <t>HZ505A</t>
  </si>
  <si>
    <t>HZ506A</t>
  </si>
  <si>
    <t xml:space="preserve"> "R" VOYAGE</t>
  </si>
  <si>
    <t>QUIHNON</t>
  </si>
  <si>
    <t>12 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</si>
  <si>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</si>
  <si>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</si>
  <si>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</si>
  <si>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</si>
  <si>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</si>
  <si>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</si>
  <si>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</si>
  <si>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</si>
  <si>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</si>
  <si>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</si>
  <si>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</si>
  <si>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</si>
  <si>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</si>
  <si>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</si>
  <si>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</si>
  <si>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</si>
  <si>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</si>
  <si>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</si>
  <si>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</si>
  <si>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</si>
  <si>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</si>
  <si>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</si>
  <si>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</si>
  <si>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</si>
  <si>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</si>
  <si>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</si>
  <si>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</si>
  <si>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</si>
  <si>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</si>
  <si>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</si>
  <si>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</si>
  <si>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</si>
  <si>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</si>
  <si>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</si>
  <si>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</si>
  <si>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</si>
  <si>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</si>
  <si>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</si>
  <si>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</si>
  <si>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</si>
  <si>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</si>
  <si>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</si>
  <si>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</si>
  <si>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</si>
  <si>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HZ452R</t>
  </si>
  <si>
    <t>HZ501R</t>
  </si>
  <si>
    <t>HZ502R</t>
  </si>
  <si>
    <t>HZ503R</t>
  </si>
  <si>
    <t>HZ504R</t>
  </si>
  <si>
    <t>HZ505R</t>
  </si>
  <si>
    <t>HZ506R</t>
  </si>
  <si>
    <t>HZ507R</t>
  </si>
  <si>
    <t>HZ508R</t>
  </si>
  <si>
    <t>PROFORMA SAILING WEDNESDAY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</si>
  <si>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</si>
  <si>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</si>
  <si>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</si>
  <si>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</si>
  <si>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</si>
  <si>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</si>
  <si>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</si>
  <si>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</si>
  <si>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</si>
  <si>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</si>
  <si>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</si>
  <si>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</si>
  <si>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</si>
  <si>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</si>
  <si>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</si>
  <si>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</si>
  <si>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</si>
  <si>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</si>
  <si>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</si>
  <si>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</si>
  <si>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</si>
  <si>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</si>
  <si>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</si>
  <si>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</si>
  <si>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</si>
  <si>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</si>
  <si>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</si>
  <si>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</si>
  <si>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</si>
  <si>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</si>
  <si>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</si>
  <si>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</si>
  <si>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</si>
  <si>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</si>
  <si>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</si>
  <si>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</si>
  <si>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</si>
  <si>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</si>
  <si>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</si>
  <si>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</si>
  <si>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</si>
  <si>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</si>
  <si>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</si>
  <si>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</si>
  <si>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</si>
  <si>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</si>
  <si>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</si>
  <si>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</si>
  <si>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</si>
  <si>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</si>
  <si>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</si>
  <si>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</si>
  <si>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</si>
  <si>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</si>
  <si>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</si>
  <si>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</si>
  <si>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</si>
  <si>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</si>
  <si>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</si>
  <si>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</si>
  <si>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</si>
  <si>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</si>
  <si>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</si>
  <si>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</si>
  <si>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</si>
  <si>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</si>
  <si>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</si>
  <si>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</si>
  <si>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</si>
  <si>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</si>
  <si>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</si>
  <si>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</si>
  <si>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</si>
  <si>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</si>
  <si>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</si>
  <si>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</si>
  <si>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</si>
  <si>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</si>
  <si>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</si>
  <si>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</si>
  <si>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</si>
  <si>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</si>
  <si>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</si>
  <si>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</si>
  <si>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</si>
  <si>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</si>
  <si>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</si>
  <si>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</si>
  <si>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</si>
  <si>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</si>
  <si>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</si>
  <si>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</si>
  <si>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</si>
  <si>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</si>
  <si>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</si>
  <si>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</si>
  <si>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</si>
  <si>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</si>
  <si>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</si>
  <si>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</si>
  <si>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</si>
  <si>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</si>
  <si>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</si>
  <si>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</si>
  <si>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</si>
  <si>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</si>
  <si>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</si>
  <si>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</si>
  <si>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</si>
  <si>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</si>
  <si>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</si>
  <si>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</si>
  <si>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</si>
  <si>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 xml:space="preserve">TANJONG PELEPAS                          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</si>
  <si>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</si>
  <si>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</si>
  <si>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</si>
  <si>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</si>
  <si>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</si>
  <si>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</si>
  <si>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</si>
  <si>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</si>
  <si>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</si>
  <si>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</si>
  <si>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</si>
  <si>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</si>
  <si>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</si>
  <si>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</si>
  <si>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</si>
  <si>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</si>
  <si>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</si>
  <si>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</si>
  <si>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</si>
  <si>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</si>
  <si>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</si>
  <si>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</si>
  <si>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</si>
  <si>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</si>
  <si>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</si>
  <si>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</si>
  <si>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</si>
  <si>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</si>
  <si>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</si>
  <si>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</si>
  <si>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</si>
  <si>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</si>
  <si>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</si>
  <si>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</si>
  <si>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</si>
  <si>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</si>
  <si>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</si>
  <si>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</si>
  <si>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</si>
  <si>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</si>
  <si>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</si>
  <si>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</si>
  <si>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</si>
  <si>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</si>
  <si>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</si>
  <si>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29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</si>
  <si>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</si>
  <si>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</si>
  <si>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</si>
  <si>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</si>
  <si>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</si>
  <si>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</si>
  <si>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</si>
  <si>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</si>
  <si>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</si>
  <si>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</si>
  <si>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</si>
  <si>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</si>
  <si>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</si>
  <si>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</si>
  <si>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</si>
  <si>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</si>
  <si>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</si>
  <si>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</si>
  <si>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</si>
  <si>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</si>
  <si>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</si>
  <si>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</si>
  <si>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</si>
  <si>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</si>
  <si>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</si>
  <si>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</si>
  <si>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</si>
  <si>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</si>
  <si>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</si>
  <si>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</si>
  <si>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</si>
  <si>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</si>
  <si>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</si>
  <si>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</si>
  <si>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</si>
  <si>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</si>
  <si>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</si>
  <si>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</si>
  <si>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</si>
  <si>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</si>
  <si>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</si>
  <si>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</si>
  <si>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</si>
  <si>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</si>
  <si>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</si>
  <si>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</si>
  <si>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</si>
  <si>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</si>
  <si>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</si>
  <si>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</si>
  <si>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</si>
  <si>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</si>
  <si>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</si>
  <si>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</si>
  <si>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</si>
  <si>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</si>
  <si>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</si>
  <si>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</si>
  <si>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</si>
  <si>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</si>
  <si>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</si>
  <si>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</si>
  <si>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</si>
  <si>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</si>
  <si>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</si>
  <si>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</si>
  <si>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</t>
  </si>
  <si>
    <t>HI505R</t>
  </si>
  <si>
    <t>HI506R</t>
  </si>
  <si>
    <t>PROFORMA SAILING MONDAY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</si>
  <si>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</si>
  <si>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</si>
  <si>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</si>
  <si>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</si>
  <si>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</si>
  <si>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</si>
  <si>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</si>
  <si>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</si>
  <si>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</si>
  <si>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</si>
  <si>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</si>
  <si>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</si>
  <si>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</si>
  <si>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</si>
  <si>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</si>
  <si>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</si>
  <si>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</si>
  <si>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</si>
  <si>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</si>
  <si>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</si>
  <si>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</si>
  <si>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</si>
  <si>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</si>
  <si>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</si>
  <si>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</si>
  <si>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</si>
  <si>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</si>
  <si>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</si>
  <si>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</si>
  <si>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</si>
  <si>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</si>
  <si>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</si>
  <si>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</si>
  <si>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</si>
  <si>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</si>
  <si>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</si>
  <si>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</si>
  <si>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</si>
  <si>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</si>
  <si>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</si>
  <si>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</si>
  <si>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</si>
  <si>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</si>
  <si>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</si>
  <si>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</si>
  <si>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</si>
  <si>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</si>
  <si>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</si>
  <si>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</si>
  <si>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</si>
  <si>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</si>
  <si>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</si>
  <si>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</si>
  <si>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</si>
  <si>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</si>
  <si>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</si>
  <si>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</si>
  <si>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</si>
  <si>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</si>
  <si>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</si>
  <si>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</si>
  <si>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</si>
  <si>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</si>
  <si>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</si>
  <si>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</si>
  <si>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</si>
  <si>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</si>
  <si>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</si>
  <si>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</si>
  <si>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</si>
  <si>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</si>
  <si>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</si>
  <si>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</si>
  <si>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</si>
  <si>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</si>
  <si>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</si>
  <si>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</si>
  <si>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MSC PRECISION V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</si>
  <si>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</si>
  <si>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</si>
  <si>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</si>
  <si>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</si>
  <si>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</si>
  <si>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</si>
  <si>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</si>
  <si>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</si>
  <si>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</si>
  <si>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</si>
  <si>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</si>
  <si>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</si>
  <si>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</si>
  <si>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</si>
  <si>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</si>
  <si>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</si>
  <si>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</si>
  <si>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HW352R</t>
  </si>
  <si>
    <t>HW401R</t>
  </si>
  <si>
    <t>ex MSC LYSE V/NORTHERN DEXTERITY/MSC ZONDA III</t>
  </si>
  <si>
    <t xml:space="preserve">EX MSC LYSE </t>
  </si>
  <si>
    <t xml:space="preserve">EX MSC BREMERHAVEN V </t>
  </si>
  <si>
    <t>HW417R</t>
  </si>
  <si>
    <t xml:space="preserve">EX MSC ANUSHA III / MSC BREMERHAVEN V </t>
  </si>
  <si>
    <t>HW418R</t>
  </si>
  <si>
    <t xml:space="preserve">OMIT </t>
  </si>
  <si>
    <t>HW419R</t>
  </si>
  <si>
    <t>HW420R</t>
  </si>
  <si>
    <t>HW421R</t>
  </si>
  <si>
    <t>HW422R</t>
  </si>
  <si>
    <t>HW423R</t>
  </si>
  <si>
    <t>HW424R</t>
  </si>
  <si>
    <t>HW425R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</si>
  <si>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</si>
  <si>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</si>
  <si>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</si>
  <si>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</si>
  <si>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</si>
  <si>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</si>
  <si>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</si>
  <si>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</si>
  <si>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</si>
  <si>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</si>
  <si>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</si>
  <si>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</si>
  <si>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</si>
  <si>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</si>
  <si>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</si>
  <si>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</si>
  <si>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</si>
  <si>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</si>
  <si>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</si>
  <si>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</si>
  <si>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</si>
  <si>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</si>
  <si>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</si>
  <si>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</si>
  <si>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</si>
  <si>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</si>
  <si>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</si>
  <si>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</si>
  <si>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</si>
  <si>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</si>
  <si>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</si>
  <si>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</si>
  <si>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</si>
  <si>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 xml:space="preserve"> </t>
  </si>
  <si>
    <t>SEAGULL 'A'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</si>
  <si>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</si>
  <si>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</si>
  <si>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</si>
  <si>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</si>
  <si>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</si>
  <si>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</si>
  <si>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</si>
  <si>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</si>
  <si>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</si>
  <si>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</si>
  <si>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</si>
  <si>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</si>
  <si>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</si>
  <si>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</si>
  <si>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</si>
  <si>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</si>
  <si>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</si>
  <si>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</si>
  <si>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</si>
  <si>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ATHENA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</si>
  <si>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</si>
  <si>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</si>
  <si>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</si>
  <si>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</si>
  <si>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</si>
  <si>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</si>
  <si>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</si>
  <si>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</si>
  <si>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</si>
  <si>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</si>
  <si>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</si>
  <si>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</si>
  <si>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</si>
  <si>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</si>
  <si>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</si>
  <si>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</si>
  <si>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</si>
  <si>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</si>
  <si>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</si>
  <si>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</si>
  <si>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</si>
  <si>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</si>
  <si>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</si>
  <si>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</si>
  <si>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</si>
  <si>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</si>
  <si>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</si>
  <si>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</si>
  <si>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</si>
  <si>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</si>
  <si>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</si>
  <si>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</si>
  <si>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</si>
  <si>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</si>
  <si>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</si>
  <si>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</si>
  <si>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</si>
  <si>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</si>
  <si>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</si>
  <si>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</si>
  <si>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</si>
  <si>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</si>
  <si>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</si>
  <si>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</si>
  <si>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SEAGULL 'R'</t>
  </si>
  <si>
    <t>TANJONG PELEPAS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</si>
  <si>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</si>
  <si>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</si>
  <si>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</si>
  <si>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</si>
  <si>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</si>
  <si>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</si>
  <si>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</si>
  <si>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</si>
  <si>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</si>
  <si>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</si>
  <si>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</si>
  <si>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</si>
  <si>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</si>
  <si>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</si>
  <si>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</si>
  <si>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</si>
  <si>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</si>
  <si>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</si>
  <si>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</si>
  <si>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</si>
  <si>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</si>
  <si>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</si>
  <si>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</si>
  <si>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</si>
  <si>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</si>
  <si>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</si>
  <si>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</si>
  <si>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</si>
  <si>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</si>
  <si>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</si>
  <si>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</si>
  <si>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</si>
  <si>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</si>
  <si>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</si>
  <si>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</si>
  <si>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</si>
  <si>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</si>
  <si>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</si>
  <si>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</si>
  <si>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</si>
  <si>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</si>
  <si>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</si>
  <si>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</si>
  <si>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</si>
  <si>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</si>
  <si>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</si>
  <si>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</si>
  <si>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</si>
  <si>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</si>
  <si>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</si>
  <si>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</si>
  <si>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</si>
  <si>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</si>
  <si>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</si>
  <si>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</si>
  <si>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</si>
  <si>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</si>
  <si>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</si>
  <si>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</si>
  <si>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</si>
  <si>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</si>
  <si>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</si>
  <si>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</si>
  <si>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</si>
  <si>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</si>
  <si>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</si>
  <si>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</si>
  <si>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</si>
  <si>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>HU502R</t>
  </si>
  <si>
    <t>HU503R</t>
  </si>
  <si>
    <t>HU504R</t>
  </si>
  <si>
    <t>HU505R</t>
  </si>
  <si>
    <t>SEAGULL 'N'</t>
  </si>
  <si>
    <t xml:space="preserve"> SHANGHAI EAST CONT (WGQ)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</si>
  <si>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</si>
  <si>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</si>
  <si>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</si>
  <si>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</si>
  <si>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</si>
  <si>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</si>
  <si>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</si>
  <si>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</si>
  <si>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</si>
  <si>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</si>
  <si>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</si>
  <si>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</si>
  <si>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</si>
  <si>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</si>
  <si>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</si>
  <si>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</si>
  <si>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</si>
  <si>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</si>
  <si>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</si>
  <si>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</si>
  <si>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</si>
  <si>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</si>
  <si>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</si>
  <si>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</si>
  <si>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</si>
  <si>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</si>
  <si>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</si>
  <si>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</si>
  <si>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</si>
  <si>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</si>
  <si>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</si>
  <si>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</si>
  <si>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</si>
  <si>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</si>
  <si>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</si>
  <si>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</si>
  <si>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</si>
  <si>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</si>
  <si>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</si>
  <si>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</si>
  <si>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</si>
  <si>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</si>
  <si>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</si>
  <si>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</si>
  <si>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</si>
  <si>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</si>
  <si>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</si>
  <si>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</si>
  <si>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</si>
  <si>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</si>
  <si>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</si>
  <si>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</si>
  <si>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</si>
  <si>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</si>
  <si>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</si>
  <si>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</si>
  <si>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</si>
  <si>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</si>
  <si>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</si>
  <si>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</si>
  <si>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</si>
  <si>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</si>
  <si>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</si>
  <si>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</si>
  <si>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</si>
  <si>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</si>
  <si>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</si>
  <si>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</si>
  <si>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</si>
  <si>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</si>
  <si>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</si>
  <si>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</si>
  <si>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</si>
  <si>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</si>
  <si>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</si>
  <si>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</si>
  <si>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</si>
  <si>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</si>
  <si>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</si>
  <si>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</si>
  <si>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</si>
  <si>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</si>
  <si>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</si>
  <si>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</si>
  <si>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</si>
  <si>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</si>
  <si>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</si>
  <si>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</si>
  <si>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</si>
  <si>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</si>
  <si>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</si>
  <si>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</si>
  <si>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</si>
  <si>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</si>
  <si>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</si>
  <si>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</si>
  <si>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HU503N</t>
  </si>
  <si>
    <t>HU504N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</si>
  <si>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</si>
  <si>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</si>
  <si>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</si>
  <si>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</si>
  <si>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</si>
  <si>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</si>
  <si>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</si>
  <si>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</si>
  <si>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</si>
  <si>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</si>
  <si>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</si>
  <si>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</si>
  <si>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</si>
  <si>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</si>
  <si>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</si>
  <si>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</si>
  <si>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</si>
  <si>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</si>
  <si>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</si>
  <si>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</si>
  <si>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</si>
  <si>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</si>
  <si>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</si>
  <si>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</si>
  <si>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</si>
  <si>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</si>
  <si>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</si>
  <si>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</si>
  <si>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</si>
  <si>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</si>
  <si>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</si>
  <si>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</si>
  <si>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</si>
  <si>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</si>
  <si>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</si>
  <si>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</si>
  <si>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</si>
  <si>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</si>
  <si>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</si>
  <si>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</si>
  <si>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</si>
  <si>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</si>
  <si>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</si>
  <si>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</si>
  <si>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</si>
  <si>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</si>
  <si>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</si>
  <si>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</si>
  <si>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</si>
  <si>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</si>
  <si>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</si>
  <si>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</si>
  <si>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</si>
  <si>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</si>
  <si>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</si>
  <si>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</si>
  <si>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</si>
  <si>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</si>
  <si>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</si>
  <si>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</si>
  <si>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</si>
  <si>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</si>
  <si>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</si>
  <si>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</si>
  <si>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</si>
  <si>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</si>
  <si>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</si>
  <si>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</si>
  <si>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</si>
  <si>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</si>
  <si>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</si>
  <si>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</si>
  <si>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</si>
  <si>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</si>
  <si>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</si>
  <si>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</si>
  <si>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</si>
  <si>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</si>
  <si>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</si>
  <si>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</si>
  <si>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</si>
  <si>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</si>
  <si>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</si>
  <si>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</si>
  <si>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</si>
  <si>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</si>
  <si>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</si>
  <si>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</si>
  <si>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</si>
  <si>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</si>
  <si>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</si>
  <si>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</si>
  <si>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</si>
  <si>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</si>
  <si>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</si>
  <si>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</si>
  <si>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</si>
  <si>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</si>
  <si>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</si>
  <si>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</si>
  <si>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</si>
  <si>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</si>
  <si>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</si>
  <si>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</si>
  <si>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</si>
  <si>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</si>
  <si>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</si>
  <si>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</si>
  <si>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</si>
  <si>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</si>
  <si>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</si>
  <si>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</si>
  <si>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</si>
  <si>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</si>
  <si>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</si>
  <si>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</si>
  <si>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</si>
  <si>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</si>
  <si>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</si>
  <si>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</si>
  <si>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</si>
  <si>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</si>
  <si>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</si>
  <si>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</si>
  <si>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</si>
  <si>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</si>
  <si>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</si>
  <si>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</si>
  <si>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</si>
  <si>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</si>
  <si>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</si>
  <si>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</si>
  <si>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</si>
  <si>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</si>
  <si>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</si>
  <si>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</si>
  <si>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</si>
  <si>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</si>
  <si>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</si>
  <si>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</si>
  <si>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</si>
  <si>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</si>
  <si>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</si>
  <si>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</si>
  <si>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</si>
  <si>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</si>
  <si>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</si>
  <si>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</si>
  <si>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</si>
  <si>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</si>
  <si>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</si>
  <si>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</si>
  <si>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</si>
  <si>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</si>
  <si>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</si>
  <si>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</si>
  <si>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</si>
  <si>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</si>
  <si>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</si>
  <si>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</si>
  <si>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</si>
  <si>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</si>
  <si>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</si>
  <si>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</si>
  <si>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</si>
  <si>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</si>
  <si>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</si>
  <si>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</si>
  <si>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</si>
  <si>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</si>
  <si>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</si>
  <si>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</si>
  <si>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</si>
  <si>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</si>
  <si>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</si>
  <si>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</si>
  <si>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</si>
  <si>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</si>
  <si>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</si>
  <si>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</si>
  <si>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</si>
  <si>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</si>
  <si>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</si>
  <si>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</si>
  <si>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</si>
  <si>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</si>
  <si>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</si>
  <si>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</si>
  <si>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</si>
  <si>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</si>
  <si>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</si>
  <si>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</si>
  <si>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</si>
  <si>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</si>
  <si>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</si>
  <si>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</si>
  <si>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</si>
  <si>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</si>
  <si>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</si>
  <si>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</si>
  <si>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</si>
  <si>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</si>
  <si>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</si>
  <si>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</si>
  <si>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</si>
  <si>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</si>
  <si>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</si>
  <si>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</si>
  <si>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</si>
  <si>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</si>
  <si>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</si>
  <si>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</si>
  <si>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</si>
  <si>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</si>
  <si>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</si>
  <si>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</si>
  <si>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</si>
  <si>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</si>
  <si>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</si>
  <si>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</si>
  <si>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</si>
  <si>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</si>
  <si>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</si>
  <si>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</si>
  <si>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</si>
  <si>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</si>
  <si>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</si>
  <si>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</si>
  <si>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</si>
  <si>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</si>
  <si>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</si>
  <si>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</si>
  <si>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</si>
  <si>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</si>
  <si>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</si>
  <si>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</si>
  <si>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</si>
  <si>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</si>
  <si>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</si>
  <si>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</si>
  <si>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</si>
  <si>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</si>
  <si>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</si>
  <si>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</si>
  <si>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</si>
  <si>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</si>
  <si>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</si>
  <si>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</si>
  <si>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</si>
  <si>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</si>
  <si>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</si>
  <si>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</si>
  <si>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</si>
  <si>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</si>
  <si>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</si>
  <si>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</si>
  <si>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</si>
  <si>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</si>
  <si>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</si>
  <si>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</si>
  <si>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</si>
  <si>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</si>
  <si>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</si>
  <si>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</si>
  <si>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</si>
  <si>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</si>
  <si>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</si>
  <si>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</si>
  <si>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</si>
  <si>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</si>
  <si>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</si>
  <si>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</si>
  <si>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</si>
  <si>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</si>
  <si>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</si>
  <si>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</si>
  <si>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</si>
  <si>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</si>
  <si>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</si>
  <si>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</si>
  <si>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</si>
  <si>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</si>
  <si>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</si>
  <si>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</si>
  <si>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</si>
  <si>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</si>
  <si>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</si>
  <si>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</si>
  <si>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</si>
  <si>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</si>
  <si>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</si>
  <si>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</si>
  <si>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</si>
  <si>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</si>
  <si>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</si>
  <si>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</si>
  <si>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</si>
  <si>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</si>
  <si>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</si>
  <si>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</si>
  <si>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</si>
  <si>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</si>
  <si>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</si>
  <si>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</si>
  <si>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</si>
  <si>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</si>
  <si>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</si>
  <si>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</si>
  <si>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</si>
  <si>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</si>
  <si>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</si>
  <si>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</si>
  <si>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</si>
  <si>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</si>
  <si>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</si>
  <si>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</si>
  <si>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</si>
  <si>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</si>
  <si>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</si>
  <si>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</si>
  <si>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</si>
  <si>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</si>
  <si>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</si>
  <si>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</si>
  <si>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</si>
  <si>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</si>
  <si>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</si>
  <si>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</si>
  <si>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</si>
  <si>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</si>
  <si>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</si>
  <si>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</si>
  <si>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</si>
  <si>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</si>
  <si>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</si>
  <si>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</si>
  <si>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</si>
  <si>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</si>
  <si>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</si>
  <si>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</si>
  <si>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</si>
  <si>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</si>
  <si>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</si>
  <si>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</si>
  <si>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</si>
  <si>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</si>
  <si>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</si>
  <si>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</si>
  <si>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</si>
  <si>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</si>
  <si>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</si>
  <si>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</si>
  <si>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</si>
  <si>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</si>
  <si>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</si>
  <si>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</si>
  <si>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</si>
  <si>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</si>
  <si>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</si>
  <si>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</si>
  <si>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</si>
  <si>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</si>
  <si>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</si>
  <si>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</si>
  <si>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</si>
  <si>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</si>
  <si>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</si>
  <si>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</si>
  <si>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</si>
  <si>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</si>
  <si>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</si>
  <si>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</si>
  <si>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</si>
  <si>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</si>
  <si>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REBECCA III</t>
  </si>
  <si>
    <t>HO502A</t>
  </si>
  <si>
    <t>HO503A</t>
  </si>
  <si>
    <t>HONG KONG (HKMTL)</t>
  </si>
  <si>
    <t>SHANGHAI EAST CONT (WGQ)</t>
  </si>
  <si>
    <t>CHANGE ROTATION TPP-SIN-QZH</t>
  </si>
  <si>
    <t>HO412R</t>
  </si>
  <si>
    <t>HO413R</t>
  </si>
  <si>
    <t>HO414R</t>
  </si>
  <si>
    <t>HO415R</t>
  </si>
  <si>
    <t>HO416R</t>
  </si>
  <si>
    <t>HO417R</t>
  </si>
  <si>
    <t>COR - TPP-SIN</t>
  </si>
  <si>
    <t>HO418R</t>
  </si>
  <si>
    <t>HO419R</t>
  </si>
  <si>
    <t>HO420R</t>
  </si>
  <si>
    <t>COR: JKT-TPP-SIN</t>
  </si>
  <si>
    <t>HO421R</t>
  </si>
  <si>
    <t>HO422R</t>
  </si>
  <si>
    <t>HO423R</t>
  </si>
  <si>
    <t>HO424R</t>
  </si>
  <si>
    <t>HO425R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</si>
  <si>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</si>
  <si>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</si>
  <si>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</si>
  <si>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</si>
  <si>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</si>
  <si>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</si>
  <si>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</si>
  <si>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</si>
  <si>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</si>
  <si>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</si>
  <si>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</si>
  <si>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</si>
  <si>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</si>
  <si>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</si>
  <si>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</si>
  <si>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</si>
  <si>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</si>
  <si>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</si>
  <si>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</si>
  <si>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</si>
  <si>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</si>
  <si>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</si>
  <si>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</si>
  <si>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</si>
  <si>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</si>
  <si>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</si>
  <si>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</si>
  <si>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</si>
  <si>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</si>
  <si>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</si>
  <si>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</si>
  <si>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COLOMBO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</si>
  <si>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</si>
  <si>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</si>
  <si>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</si>
  <si>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</si>
  <si>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</si>
  <si>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</si>
  <si>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</si>
  <si>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</si>
  <si>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</si>
  <si>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</si>
  <si>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</si>
  <si>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</si>
  <si>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</si>
  <si>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</si>
  <si>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</si>
  <si>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</si>
  <si>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</si>
  <si>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</si>
  <si>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</si>
  <si>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</si>
  <si>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</si>
  <si>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</si>
  <si>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</si>
  <si>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</si>
  <si>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</si>
  <si>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</si>
  <si>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</si>
  <si>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</si>
  <si>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</si>
  <si>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</si>
  <si>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</si>
  <si>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</si>
  <si>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</si>
  <si>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</si>
  <si>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</si>
  <si>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</si>
  <si>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GOLDEN HORN</t>
  </si>
  <si>
    <t>VLADIVOSTOK (VSCT)</t>
  </si>
  <si>
    <t>PROFORMA ETD
(FOR FEEDER - PERTIWI)</t>
  </si>
  <si>
    <t>HX404A</t>
  </si>
  <si>
    <t>MSC ANIELLO 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</si>
  <si>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</si>
  <si>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</si>
  <si>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</si>
  <si>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</si>
  <si>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</si>
  <si>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</si>
  <si>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</si>
  <si>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</si>
  <si>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</si>
  <si>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</si>
  <si>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</si>
  <si>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</si>
  <si>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</si>
  <si>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</si>
  <si>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</si>
  <si>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</si>
  <si>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HX421A</t>
  </si>
  <si>
    <t>HX422A</t>
  </si>
  <si>
    <t>HX424A</t>
  </si>
  <si>
    <t>HX425A</t>
  </si>
  <si>
    <t>HX426A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</si>
  <si>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</si>
  <si>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</si>
  <si>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</si>
  <si>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</si>
  <si>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</si>
  <si>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</si>
  <si>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</si>
  <si>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</si>
  <si>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</si>
  <si>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</si>
  <si>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</si>
  <si>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</si>
  <si>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</si>
  <si>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</si>
  <si>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</si>
  <si>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</si>
  <si>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</si>
  <si>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</si>
  <si>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HX503R</t>
  </si>
  <si>
    <t>HW453R</t>
  </si>
  <si>
    <t>HX504R</t>
  </si>
  <si>
    <t>HW454R</t>
  </si>
  <si>
    <t>HX505R</t>
  </si>
  <si>
    <t>HW455R</t>
  </si>
  <si>
    <t>HW456R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</si>
  <si>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</si>
  <si>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</si>
  <si>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</si>
  <si>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</si>
  <si>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</si>
  <si>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</si>
  <si>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</si>
  <si>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</si>
  <si>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</si>
  <si>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</si>
  <si>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</si>
  <si>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</si>
  <si>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</si>
  <si>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</si>
  <si>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</si>
  <si>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</si>
  <si>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</si>
  <si>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</si>
  <si>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</si>
  <si>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</si>
  <si>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</si>
  <si>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</si>
  <si>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</si>
  <si>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</si>
  <si>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</si>
  <si>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</si>
  <si>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</si>
  <si>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</si>
  <si>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</si>
  <si>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</si>
  <si>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</si>
  <si>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</si>
  <si>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</si>
  <si>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</si>
  <si>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</si>
  <si>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</si>
  <si>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</si>
  <si>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</si>
  <si>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</si>
  <si>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</si>
  <si>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</si>
  <si>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</si>
  <si>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</si>
  <si>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</si>
  <si>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</si>
  <si>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</si>
  <si>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</si>
  <si>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</si>
  <si>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</si>
  <si>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</si>
  <si>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</si>
  <si>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</si>
  <si>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</si>
  <si>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</si>
  <si>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</si>
  <si>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</si>
  <si>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</si>
  <si>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</si>
  <si>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</si>
  <si>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</si>
  <si>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</si>
  <si>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</si>
  <si>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</si>
  <si>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</si>
  <si>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</si>
  <si>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</si>
  <si>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</si>
  <si>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</si>
  <si>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</si>
  <si>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</si>
  <si>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</si>
  <si>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</si>
  <si>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</si>
  <si>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</si>
  <si>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</si>
  <si>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</si>
  <si>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</si>
  <si>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</si>
  <si>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</si>
  <si>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</si>
  <si>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</si>
  <si>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</si>
  <si>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</si>
  <si>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</si>
  <si>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</si>
  <si>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</si>
  <si>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</si>
  <si>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</si>
  <si>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</si>
  <si>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</si>
  <si>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</si>
  <si>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</si>
  <si>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</si>
  <si>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</si>
  <si>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</si>
  <si>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</si>
  <si>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</si>
  <si>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</si>
  <si>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</si>
  <si>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</si>
  <si>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</si>
  <si>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</si>
  <si>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</si>
  <si>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</si>
  <si>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</si>
  <si>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</si>
  <si>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</si>
  <si>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</si>
  <si>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</si>
  <si>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</si>
  <si>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</si>
  <si>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</si>
  <si>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</si>
  <si>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</si>
  <si>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</si>
  <si>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</si>
  <si>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</si>
  <si>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</si>
  <si>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</si>
  <si>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</si>
  <si>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</si>
  <si>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</si>
  <si>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</si>
  <si>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</si>
  <si>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</si>
  <si>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</si>
  <si>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</si>
  <si>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</si>
  <si>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</si>
  <si>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</si>
  <si>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</si>
  <si>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</si>
  <si>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</si>
  <si>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</si>
  <si>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</si>
  <si>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</si>
  <si>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</si>
  <si>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</si>
  <si>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</si>
  <si>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</si>
  <si>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</si>
  <si>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</si>
  <si>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</si>
  <si>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</si>
  <si>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</si>
  <si>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</si>
  <si>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</si>
  <si>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</si>
  <si>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</si>
  <si>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</si>
  <si>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</si>
  <si>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</si>
  <si>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</si>
  <si>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</si>
  <si>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</si>
  <si>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</si>
  <si>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</si>
  <si>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</si>
  <si>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</si>
  <si>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</si>
  <si>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</si>
  <si>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</si>
  <si>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</si>
  <si>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</si>
  <si>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</si>
  <si>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</si>
  <si>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</si>
  <si>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</si>
  <si>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</si>
  <si>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</si>
  <si>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</si>
  <si>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</si>
  <si>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</si>
  <si>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</si>
  <si>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</si>
  <si>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</si>
  <si>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</si>
  <si>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</si>
  <si>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</si>
  <si>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</si>
  <si>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</si>
  <si>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</si>
  <si>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</si>
  <si>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</si>
  <si>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</si>
  <si>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</si>
  <si>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</si>
  <si>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</si>
  <si>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</si>
  <si>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</si>
  <si>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</si>
  <si>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</si>
  <si>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</si>
  <si>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</si>
  <si>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</si>
  <si>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</si>
  <si>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</si>
  <si>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</si>
  <si>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</si>
  <si>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</si>
  <si>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</si>
  <si>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</si>
  <si>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</si>
  <si>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</si>
  <si>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</si>
  <si>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</si>
  <si>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</si>
  <si>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</si>
  <si>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</si>
  <si>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</si>
  <si>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</si>
  <si>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</si>
  <si>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</si>
  <si>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</si>
  <si>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</si>
  <si>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</si>
  <si>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</si>
  <si>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</si>
  <si>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</si>
  <si>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</si>
  <si>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</si>
  <si>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</si>
  <si>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</si>
  <si>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</si>
  <si>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</si>
  <si>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</si>
  <si>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</si>
  <si>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</si>
  <si>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</si>
  <si>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</si>
  <si>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</si>
  <si>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</si>
  <si>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</si>
  <si>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</si>
  <si>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</si>
  <si>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</si>
  <si>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</si>
  <si>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</si>
  <si>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</si>
  <si>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</si>
  <si>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</si>
  <si>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</si>
  <si>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</si>
  <si>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</si>
  <si>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</si>
  <si>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</si>
  <si>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</si>
  <si>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</si>
  <si>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</si>
  <si>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</si>
  <si>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</si>
  <si>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</si>
  <si>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</si>
  <si>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</si>
  <si>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</si>
  <si>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</si>
  <si>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</si>
  <si>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</si>
  <si>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</si>
  <si>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</si>
  <si>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</si>
  <si>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</si>
  <si>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</si>
  <si>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</si>
  <si>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</si>
  <si>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</si>
  <si>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</si>
  <si>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</si>
  <si>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</si>
  <si>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</si>
  <si>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</si>
  <si>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</si>
  <si>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</si>
  <si>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</si>
  <si>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</si>
  <si>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</si>
  <si>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</si>
  <si>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</si>
  <si>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</si>
  <si>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</si>
  <si>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</si>
  <si>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</si>
  <si>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</si>
  <si>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</si>
  <si>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</si>
  <si>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</si>
  <si>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</si>
  <si>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</si>
  <si>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</si>
  <si>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</si>
  <si>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</si>
  <si>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</si>
  <si>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</si>
  <si>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</si>
  <si>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</si>
  <si>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</si>
  <si>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</si>
  <si>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</si>
  <si>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</si>
  <si>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</si>
  <si>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</si>
  <si>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</si>
  <si>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</si>
  <si>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</si>
  <si>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</si>
  <si>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</si>
  <si>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</si>
  <si>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</si>
  <si>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</si>
  <si>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</si>
  <si>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</si>
  <si>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</si>
  <si>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</si>
  <si>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</si>
  <si>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</si>
  <si>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</si>
  <si>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</si>
  <si>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</si>
  <si>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</si>
  <si>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</si>
  <si>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</si>
  <si>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</si>
  <si>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</si>
  <si>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</si>
  <si>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</si>
  <si>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</si>
  <si>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</si>
  <si>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</si>
  <si>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</si>
  <si>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</si>
  <si>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</si>
  <si>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</si>
  <si>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</si>
  <si>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</si>
  <si>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</si>
  <si>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</si>
  <si>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</si>
  <si>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</si>
  <si>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</si>
  <si>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</si>
  <si>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</si>
  <si>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</si>
  <si>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</si>
  <si>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</si>
  <si>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</si>
  <si>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</si>
  <si>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</si>
  <si>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</si>
  <si>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</si>
  <si>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</si>
  <si>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</si>
  <si>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</si>
  <si>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</si>
  <si>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</si>
  <si>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</si>
  <si>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</si>
  <si>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</si>
  <si>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</si>
  <si>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</si>
  <si>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</si>
  <si>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</si>
  <si>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</si>
  <si>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</si>
  <si>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</si>
  <si>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</si>
  <si>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</si>
  <si>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</si>
  <si>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</si>
  <si>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</si>
  <si>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</si>
  <si>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</si>
  <si>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</si>
  <si>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</si>
  <si>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</si>
  <si>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</si>
  <si>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</si>
  <si>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</si>
  <si>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</si>
  <si>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</si>
  <si>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</si>
  <si>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</si>
  <si>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</si>
  <si>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</si>
  <si>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</si>
  <si>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</si>
  <si>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</si>
  <si>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</si>
  <si>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</si>
  <si>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</si>
  <si>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</si>
  <si>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</si>
  <si>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</si>
  <si>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</si>
  <si>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</si>
  <si>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</si>
  <si>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</si>
  <si>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</si>
  <si>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</si>
  <si>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</si>
  <si>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</si>
  <si>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</si>
  <si>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</si>
  <si>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</si>
  <si>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</si>
  <si>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</si>
  <si>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</si>
  <si>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</si>
  <si>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</si>
  <si>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</si>
  <si>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</si>
  <si>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</si>
  <si>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</si>
  <si>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</si>
  <si>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</si>
  <si>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</si>
  <si>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</si>
  <si>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</si>
  <si>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</si>
  <si>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</si>
  <si>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</si>
  <si>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</si>
  <si>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</si>
  <si>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</si>
  <si>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</si>
  <si>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</si>
  <si>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</si>
  <si>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</si>
  <si>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</si>
  <si>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</si>
  <si>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</si>
  <si>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</si>
  <si>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</si>
  <si>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</si>
  <si>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</si>
  <si>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</si>
  <si>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</si>
  <si>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</si>
  <si>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</si>
  <si>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</si>
  <si>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</si>
  <si>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</si>
  <si>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</si>
  <si>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</si>
  <si>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</si>
  <si>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</si>
  <si>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</si>
  <si>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</si>
  <si>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</si>
  <si>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</si>
  <si>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</si>
  <si>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</si>
  <si>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</si>
  <si>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</si>
  <si>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</si>
  <si>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</si>
  <si>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</si>
  <si>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</si>
  <si>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</si>
  <si>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</si>
  <si>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</si>
  <si>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</si>
  <si>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</si>
  <si>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</si>
  <si>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</si>
  <si>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</si>
  <si>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</si>
  <si>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</si>
  <si>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</si>
  <si>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</si>
  <si>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</si>
  <si>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</si>
  <si>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</si>
  <si>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</si>
  <si>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</si>
  <si>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</si>
  <si>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</si>
  <si>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</si>
  <si>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</si>
  <si>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</si>
  <si>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</si>
  <si>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</si>
  <si>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</si>
  <si>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</si>
  <si>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</si>
  <si>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</si>
  <si>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</si>
  <si>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</si>
  <si>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</si>
  <si>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</si>
  <si>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</si>
  <si>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</si>
  <si>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</si>
  <si>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</si>
  <si>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</si>
  <si>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</si>
  <si>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</si>
  <si>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</si>
  <si>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</si>
  <si>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</si>
  <si>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</si>
  <si>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</si>
  <si>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</si>
  <si>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</si>
  <si>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</si>
  <si>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</si>
  <si>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</si>
  <si>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</si>
  <si>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</si>
  <si>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</si>
  <si>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</si>
  <si>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</si>
  <si>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</si>
  <si>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</si>
  <si>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</si>
  <si>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</si>
  <si>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</si>
  <si>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</si>
  <si>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</si>
  <si>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</si>
  <si>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</si>
  <si>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</si>
  <si>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</si>
  <si>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</si>
  <si>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</si>
  <si>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</si>
  <si>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</si>
  <si>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</si>
  <si>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</si>
  <si>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</si>
  <si>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</si>
  <si>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</si>
  <si>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</si>
  <si>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</si>
  <si>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</si>
  <si>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</si>
  <si>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</si>
  <si>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</si>
  <si>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</si>
  <si>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</si>
  <si>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</si>
  <si>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</si>
  <si>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</si>
  <si>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</si>
  <si>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</si>
  <si>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</si>
  <si>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</si>
  <si>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</si>
  <si>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</si>
  <si>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</si>
  <si>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</si>
  <si>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</si>
  <si>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</si>
  <si>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</si>
  <si>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</si>
  <si>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</si>
  <si>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</si>
  <si>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</si>
  <si>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</si>
  <si>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</si>
  <si>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</si>
  <si>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</si>
  <si>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</si>
  <si>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</si>
  <si>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</si>
  <si>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</si>
  <si>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</si>
  <si>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</si>
  <si>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</si>
  <si>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</si>
  <si>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</si>
  <si>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</si>
  <si>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</si>
  <si>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</si>
  <si>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</si>
  <si>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</si>
  <si>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</si>
  <si>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</si>
  <si>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</si>
  <si>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</si>
  <si>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</si>
  <si>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</si>
  <si>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</si>
  <si>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</si>
  <si>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</si>
  <si>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</si>
  <si>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</si>
  <si>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</si>
  <si>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</si>
  <si>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</si>
  <si>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</si>
  <si>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</si>
  <si>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</si>
  <si>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</si>
  <si>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</si>
  <si>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</si>
  <si>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</si>
  <si>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</si>
  <si>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</si>
  <si>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</si>
  <si>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</si>
  <si>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</si>
  <si>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</si>
  <si>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</si>
  <si>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</si>
  <si>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</si>
  <si>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</si>
  <si>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</si>
  <si>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</si>
  <si>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</si>
  <si>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</si>
  <si>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</si>
  <si>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</si>
  <si>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</si>
  <si>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</si>
  <si>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</si>
  <si>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</si>
  <si>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</si>
  <si>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</si>
  <si>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</si>
  <si>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</si>
  <si>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</si>
  <si>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</si>
  <si>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</si>
  <si>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</si>
  <si>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</si>
  <si>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</si>
  <si>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</si>
  <si>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</si>
  <si>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</si>
  <si>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</si>
  <si>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</si>
  <si>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</si>
  <si>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</si>
  <si>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</si>
  <si>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</si>
  <si>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</si>
  <si>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</si>
  <si>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</si>
  <si>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</si>
  <si>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</si>
  <si>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</si>
  <si>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</si>
  <si>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</si>
  <si>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</si>
  <si>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</si>
  <si>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</si>
  <si>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</si>
  <si>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</si>
  <si>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</si>
  <si>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</si>
  <si>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</si>
  <si>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</si>
  <si>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</si>
  <si>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</si>
  <si>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</si>
  <si>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</si>
  <si>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</si>
  <si>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</si>
  <si>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</si>
  <si>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</si>
  <si>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</si>
  <si>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</si>
  <si>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</si>
  <si>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</si>
  <si>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</si>
  <si>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</si>
  <si>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</si>
  <si>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</si>
  <si>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</si>
  <si>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</si>
  <si>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</si>
  <si>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</si>
  <si>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</si>
  <si>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</si>
  <si>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</si>
  <si>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</si>
  <si>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</si>
  <si>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</si>
  <si>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</si>
  <si>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</si>
  <si>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</si>
  <si>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</si>
  <si>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</si>
  <si>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</si>
  <si>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</si>
  <si>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</si>
  <si>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</si>
  <si>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</si>
  <si>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</si>
  <si>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</si>
  <si>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</si>
  <si>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</si>
  <si>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</si>
  <si>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</si>
  <si>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</si>
  <si>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</si>
  <si>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</si>
  <si>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</si>
  <si>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</si>
  <si>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</si>
  <si>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</si>
  <si>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</si>
  <si>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</si>
  <si>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</si>
  <si>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</si>
  <si>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</si>
  <si>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</si>
  <si>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</si>
  <si>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</si>
  <si>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</si>
  <si>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</si>
  <si>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</si>
  <si>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</si>
  <si>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</si>
  <si>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</si>
  <si>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</si>
  <si>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</si>
  <si>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</si>
  <si>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</si>
  <si>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</si>
  <si>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</si>
  <si>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</si>
  <si>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</si>
  <si>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</si>
  <si>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</si>
  <si>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</si>
  <si>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</si>
  <si>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</si>
  <si>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</si>
  <si>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</si>
  <si>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</si>
  <si>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</si>
  <si>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</si>
  <si>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</si>
  <si>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</si>
  <si>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</si>
  <si>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</si>
  <si>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</si>
  <si>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</si>
  <si>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</si>
  <si>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</si>
  <si>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</si>
  <si>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</si>
  <si>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</si>
  <si>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</si>
  <si>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</si>
  <si>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</si>
  <si>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</si>
  <si>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</si>
  <si>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</si>
  <si>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</si>
  <si>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</si>
  <si>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</si>
  <si>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</si>
  <si>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</si>
  <si>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</si>
  <si>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</si>
  <si>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</si>
  <si>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</si>
  <si>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</si>
  <si>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</si>
  <si>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</si>
  <si>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</si>
  <si>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</si>
  <si>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</si>
  <si>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</si>
  <si>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</si>
  <si>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</si>
  <si>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</si>
  <si>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</si>
  <si>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</si>
  <si>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</si>
  <si>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</si>
  <si>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</si>
  <si>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</si>
  <si>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</si>
  <si>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</si>
  <si>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</si>
  <si>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</si>
  <si>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</si>
  <si>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</si>
  <si>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</si>
  <si>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</si>
  <si>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</si>
  <si>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</si>
  <si>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</si>
  <si>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</si>
  <si>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</si>
  <si>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</si>
  <si>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</si>
  <si>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</si>
  <si>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</si>
  <si>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</si>
  <si>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</si>
  <si>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</si>
  <si>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</si>
  <si>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</si>
  <si>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</si>
  <si>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</si>
  <si>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</si>
  <si>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</si>
  <si>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</si>
  <si>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</si>
  <si>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</si>
  <si>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</si>
  <si>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</si>
  <si>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</si>
  <si>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</si>
  <si>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</si>
  <si>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</si>
  <si>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</si>
  <si>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</si>
  <si>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</si>
  <si>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</si>
  <si>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</si>
  <si>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</si>
  <si>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</si>
  <si>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</si>
  <si>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</si>
  <si>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</si>
  <si>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</si>
  <si>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</si>
  <si>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</si>
  <si>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</si>
  <si>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</si>
  <si>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</si>
  <si>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</si>
  <si>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</si>
  <si>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</si>
  <si>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</si>
  <si>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</si>
  <si>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</si>
  <si>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</si>
  <si>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</si>
  <si>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</si>
  <si>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</si>
  <si>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</si>
  <si>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</si>
  <si>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</si>
  <si>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</si>
  <si>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</si>
  <si>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</si>
  <si>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</si>
  <si>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</si>
  <si>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</si>
  <si>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</si>
  <si>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</si>
  <si>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</si>
  <si>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</si>
  <si>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</si>
  <si>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</si>
  <si>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</si>
  <si>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</si>
  <si>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</si>
  <si>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</si>
  <si>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</si>
  <si>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</si>
  <si>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</si>
  <si>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</si>
  <si>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</si>
  <si>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</si>
  <si>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</si>
  <si>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</si>
  <si>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</si>
  <si>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</si>
  <si>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</si>
  <si>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</si>
  <si>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</si>
  <si>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</si>
  <si>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</si>
  <si>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</si>
  <si>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</si>
  <si>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</si>
  <si>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</si>
  <si>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</si>
  <si>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</si>
  <si>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</si>
  <si>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</si>
  <si>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</si>
  <si>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</si>
  <si>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</si>
  <si>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</si>
  <si>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</si>
  <si>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</si>
  <si>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</si>
  <si>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</si>
  <si>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</si>
  <si>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</si>
  <si>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</si>
  <si>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</si>
  <si>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</si>
  <si>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</si>
  <si>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</si>
  <si>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</si>
  <si>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</si>
  <si>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</si>
  <si>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</si>
  <si>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</si>
  <si>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</si>
  <si>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</si>
  <si>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</si>
  <si>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</si>
  <si>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</si>
  <si>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</si>
  <si>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</si>
  <si>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</si>
  <si>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</si>
  <si>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</si>
  <si>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</si>
  <si>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</si>
  <si>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</si>
  <si>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</si>
  <si>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</si>
  <si>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</si>
  <si>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</si>
  <si>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</si>
  <si>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</si>
  <si>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</si>
  <si>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</si>
  <si>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</si>
  <si>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</si>
  <si>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</si>
  <si>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</si>
  <si>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</si>
  <si>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</si>
  <si>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</si>
  <si>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</si>
  <si>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</si>
  <si>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</si>
  <si>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</si>
  <si>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</si>
  <si>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</si>
  <si>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</si>
  <si>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</si>
  <si>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</si>
  <si>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</si>
  <si>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</si>
  <si>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</si>
  <si>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</si>
  <si>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</si>
  <si>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</si>
  <si>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</si>
  <si>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</si>
  <si>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</si>
  <si>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</si>
  <si>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</si>
  <si>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</si>
  <si>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</si>
  <si>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</si>
  <si>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</si>
  <si>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</si>
  <si>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</si>
  <si>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</si>
  <si>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</si>
  <si>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</si>
  <si>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</si>
  <si>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</si>
  <si>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</si>
  <si>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</si>
  <si>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</si>
  <si>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</si>
  <si>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</si>
  <si>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</si>
  <si>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</si>
  <si>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</si>
  <si>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</si>
  <si>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</si>
  <si>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</si>
  <si>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</si>
  <si>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HE210A</t>
  </si>
  <si>
    <t>HE137A</t>
  </si>
  <si>
    <t>MSC KYMEA</t>
  </si>
  <si>
    <t xml:space="preserve"> HE138A</t>
  </si>
  <si>
    <t>HE138A</t>
  </si>
  <si>
    <t>EXTRA CALL : PORT KLANG</t>
  </si>
  <si>
    <t>HE139A</t>
  </si>
  <si>
    <t>HE140A</t>
  </si>
  <si>
    <t>HE141A</t>
  </si>
  <si>
    <t>HE142A</t>
  </si>
  <si>
    <t>HE143A</t>
  </si>
  <si>
    <t>HE144A</t>
  </si>
  <si>
    <t>HE145A</t>
  </si>
  <si>
    <t>HE208A</t>
  </si>
  <si>
    <t>HE209A</t>
  </si>
  <si>
    <t>HE211A</t>
  </si>
  <si>
    <t>HE212A</t>
  </si>
  <si>
    <t>HE213A</t>
  </si>
  <si>
    <t>HE214A</t>
  </si>
  <si>
    <t>HE215A</t>
  </si>
  <si>
    <t>HE216A</t>
  </si>
  <si>
    <t>HE217A</t>
  </si>
  <si>
    <t>HE218A</t>
  </si>
  <si>
    <t>HE219A</t>
  </si>
  <si>
    <t>HE220A</t>
  </si>
  <si>
    <t>HE221A</t>
  </si>
  <si>
    <t>HE222A</t>
  </si>
  <si>
    <t>HE223A</t>
  </si>
  <si>
    <t>HE224A</t>
  </si>
  <si>
    <t>HE225A</t>
  </si>
  <si>
    <t>HE226A</t>
  </si>
  <si>
    <t>HE227A</t>
  </si>
  <si>
    <t>HE228A</t>
  </si>
  <si>
    <t>HE229A</t>
  </si>
  <si>
    <t>HE230A</t>
  </si>
  <si>
    <t>HE231A</t>
  </si>
  <si>
    <t>HE232A</t>
  </si>
  <si>
    <t>HE233A</t>
  </si>
  <si>
    <t>HE234A</t>
  </si>
  <si>
    <t>HE235A</t>
  </si>
  <si>
    <t>HE236A</t>
  </si>
  <si>
    <t>HE237A</t>
  </si>
  <si>
    <t>HE238A</t>
  </si>
  <si>
    <t>HE239A</t>
  </si>
  <si>
    <t>HE240A</t>
  </si>
  <si>
    <t>HE241A</t>
  </si>
  <si>
    <t>HE242A</t>
  </si>
  <si>
    <t>HE243A</t>
  </si>
  <si>
    <t>HE244A</t>
  </si>
  <si>
    <t>HE245A</t>
  </si>
  <si>
    <t>HE246A</t>
  </si>
  <si>
    <t>HE247A</t>
  </si>
  <si>
    <t>HE248A</t>
  </si>
  <si>
    <t>HE249A</t>
  </si>
  <si>
    <t>HE250A</t>
  </si>
  <si>
    <t>HE251A</t>
  </si>
  <si>
    <t>HE252A</t>
  </si>
  <si>
    <t>HE301A</t>
  </si>
  <si>
    <t>HE302A</t>
  </si>
  <si>
    <t>HE303A</t>
  </si>
  <si>
    <t>HE304A</t>
  </si>
  <si>
    <t>HE305A</t>
  </si>
  <si>
    <t>HE306A</t>
  </si>
  <si>
    <t>HE307A</t>
  </si>
  <si>
    <t>HE308A</t>
  </si>
  <si>
    <t>HE309A</t>
  </si>
  <si>
    <t>HE310A</t>
  </si>
  <si>
    <t>MSC AGATA II</t>
  </si>
  <si>
    <t>HE311A</t>
  </si>
  <si>
    <t>HE312B</t>
  </si>
  <si>
    <t>HE313A</t>
  </si>
  <si>
    <t>HE314A</t>
  </si>
  <si>
    <t>HE315A</t>
  </si>
  <si>
    <t>HE316A</t>
  </si>
  <si>
    <t>HE317A</t>
  </si>
  <si>
    <t>HE318A</t>
  </si>
  <si>
    <t>HE319A</t>
  </si>
  <si>
    <t>HE320A</t>
  </si>
  <si>
    <t>HE321A</t>
  </si>
  <si>
    <t>HE322A</t>
  </si>
  <si>
    <t xml:space="preserve">MALAYSIA EXPRESS </t>
  </si>
  <si>
    <t>(WED)</t>
  </si>
  <si>
    <t>HF115A</t>
  </si>
  <si>
    <t>ex MSC SOPHIE / TG ATHENA</t>
  </si>
  <si>
    <t>HF116A</t>
  </si>
  <si>
    <t>HF117A</t>
  </si>
  <si>
    <t>HF118A</t>
  </si>
  <si>
    <t>HF119A</t>
  </si>
  <si>
    <t>HF120A</t>
  </si>
  <si>
    <t>HF121A</t>
  </si>
  <si>
    <t>HF122A</t>
  </si>
  <si>
    <t>**MSIA EXP : PORTKLANG WESTPORT // IF LOADING MCC SERVICES THAN WILL BE NORTHPORT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</si>
  <si>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</si>
  <si>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</si>
  <si>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</si>
  <si>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</si>
  <si>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</si>
  <si>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</si>
  <si>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</si>
  <si>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</si>
  <si>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</si>
  <si>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</si>
  <si>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</si>
  <si>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</si>
  <si>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</si>
  <si>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</si>
  <si>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</si>
  <si>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</si>
  <si>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</si>
  <si>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</si>
  <si>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</si>
  <si>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</si>
  <si>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</si>
  <si>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</si>
  <si>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</si>
  <si>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</si>
  <si>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</si>
  <si>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</si>
  <si>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</si>
  <si>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</si>
  <si>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</si>
  <si>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</si>
  <si>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</si>
  <si>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</si>
  <si>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</si>
  <si>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</si>
  <si>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</si>
  <si>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</si>
  <si>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</si>
  <si>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</si>
  <si>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</si>
  <si>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</si>
  <si>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</si>
  <si>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</si>
  <si>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</si>
  <si>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</si>
  <si>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</si>
  <si>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</si>
  <si>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</si>
  <si>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</si>
  <si>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</si>
  <si>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</si>
  <si>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</si>
  <si>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</si>
  <si>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</si>
  <si>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</si>
  <si>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</si>
  <si>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</si>
  <si>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</si>
  <si>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</si>
  <si>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</si>
  <si>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</si>
  <si>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</si>
  <si>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</si>
  <si>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</si>
  <si>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</si>
  <si>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</si>
  <si>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</si>
  <si>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</si>
  <si>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</si>
  <si>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</si>
  <si>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</si>
  <si>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</si>
  <si>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</si>
  <si>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</si>
  <si>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</si>
  <si>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</si>
  <si>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</si>
  <si>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</si>
  <si>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</si>
  <si>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</si>
  <si>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</si>
  <si>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</si>
  <si>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</si>
  <si>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</si>
  <si>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</si>
  <si>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</si>
  <si>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</si>
  <si>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</si>
  <si>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</si>
  <si>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</si>
  <si>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</si>
  <si>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</si>
  <si>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</si>
  <si>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</si>
  <si>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</si>
  <si>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</si>
  <si>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</si>
  <si>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</si>
  <si>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</si>
  <si>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</si>
  <si>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</si>
  <si>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</si>
  <si>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</si>
  <si>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</si>
  <si>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</si>
  <si>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</si>
  <si>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</si>
  <si>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</si>
  <si>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</si>
  <si>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</si>
  <si>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</si>
  <si>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</si>
  <si>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</si>
  <si>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</si>
  <si>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</si>
  <si>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</si>
  <si>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</si>
  <si>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</si>
  <si>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</si>
  <si>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</si>
  <si>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</si>
  <si>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</si>
  <si>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</si>
  <si>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</si>
  <si>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</si>
  <si>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</si>
  <si>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</si>
  <si>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</si>
  <si>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</si>
  <si>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</si>
  <si>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</si>
  <si>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</si>
  <si>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</si>
  <si>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</si>
  <si>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</si>
  <si>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</si>
  <si>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</si>
  <si>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</si>
  <si>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</si>
  <si>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</si>
  <si>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</si>
  <si>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</si>
  <si>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</si>
  <si>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</si>
  <si>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</si>
  <si>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</si>
  <si>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</si>
  <si>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</si>
  <si>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</si>
  <si>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</si>
  <si>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</si>
  <si>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</si>
  <si>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</si>
  <si>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</si>
  <si>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</si>
  <si>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</si>
  <si>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</si>
  <si>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</si>
  <si>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</si>
  <si>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</si>
  <si>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</si>
  <si>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</si>
  <si>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</si>
  <si>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</si>
  <si>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</si>
  <si>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</si>
  <si>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</si>
  <si>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</si>
  <si>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</si>
  <si>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</si>
  <si>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</si>
  <si>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</si>
  <si>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</si>
  <si>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</si>
  <si>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</si>
  <si>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</si>
  <si>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</si>
  <si>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</si>
  <si>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</si>
  <si>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</si>
  <si>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</si>
  <si>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</si>
  <si>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</si>
  <si>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</si>
  <si>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</si>
  <si>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</si>
  <si>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</si>
  <si>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</si>
  <si>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</si>
  <si>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</si>
  <si>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</si>
  <si>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</si>
  <si>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</si>
  <si>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</si>
  <si>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</si>
  <si>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</si>
  <si>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</si>
  <si>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</si>
  <si>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</si>
  <si>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</si>
  <si>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</si>
  <si>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</si>
  <si>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</si>
  <si>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</si>
  <si>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</si>
  <si>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</si>
  <si>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</si>
  <si>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</si>
  <si>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</si>
  <si>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</si>
  <si>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</si>
  <si>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</si>
  <si>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</si>
  <si>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</si>
  <si>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</si>
  <si>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</si>
  <si>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</si>
  <si>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</si>
  <si>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</si>
  <si>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</si>
  <si>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</si>
  <si>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</si>
  <si>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</si>
  <si>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</si>
  <si>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</si>
  <si>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</si>
  <si>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</si>
  <si>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</si>
  <si>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</si>
  <si>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</si>
  <si>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</si>
  <si>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</si>
  <si>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</si>
  <si>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</si>
  <si>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</si>
  <si>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</si>
  <si>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</si>
  <si>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</si>
  <si>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</si>
  <si>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</si>
  <si>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</si>
  <si>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</si>
  <si>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</si>
  <si>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</si>
  <si>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</si>
  <si>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</si>
  <si>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</si>
  <si>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</si>
  <si>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</si>
  <si>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</si>
  <si>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</si>
  <si>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</si>
  <si>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</si>
  <si>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</si>
  <si>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</si>
  <si>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</si>
  <si>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</si>
  <si>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</si>
  <si>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</si>
  <si>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</si>
  <si>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</si>
  <si>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</si>
  <si>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</si>
  <si>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</si>
  <si>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</si>
  <si>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</si>
  <si>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</si>
  <si>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</si>
  <si>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</si>
  <si>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</si>
  <si>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</si>
  <si>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</si>
  <si>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</si>
  <si>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</si>
  <si>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</si>
  <si>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</si>
  <si>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</si>
  <si>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</si>
  <si>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</si>
  <si>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</si>
  <si>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</si>
  <si>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</si>
  <si>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</si>
  <si>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</si>
  <si>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</si>
  <si>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</si>
  <si>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</si>
  <si>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</si>
  <si>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</si>
  <si>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</si>
  <si>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</si>
  <si>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</si>
  <si>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</si>
  <si>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</si>
  <si>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</si>
  <si>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</si>
  <si>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</si>
  <si>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</si>
  <si>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</si>
  <si>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</si>
  <si>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</si>
  <si>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</si>
  <si>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</si>
  <si>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</si>
  <si>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</si>
  <si>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</si>
  <si>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</si>
  <si>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</si>
  <si>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</si>
  <si>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</si>
  <si>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</si>
  <si>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</si>
  <si>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</si>
  <si>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</si>
  <si>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</si>
  <si>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</si>
  <si>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</si>
  <si>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</si>
  <si>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</si>
  <si>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</si>
  <si>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</si>
  <si>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</si>
  <si>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</si>
  <si>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</si>
  <si>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</si>
  <si>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</si>
  <si>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</si>
  <si>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</si>
  <si>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</si>
  <si>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</si>
  <si>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</si>
  <si>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</si>
  <si>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</si>
  <si>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</si>
  <si>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</si>
  <si>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</si>
  <si>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</si>
  <si>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</si>
  <si>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</si>
  <si>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</si>
  <si>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</si>
  <si>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</si>
  <si>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</si>
  <si>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</si>
  <si>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</si>
  <si>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</si>
  <si>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</si>
  <si>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</si>
  <si>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</si>
  <si>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</si>
  <si>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</si>
  <si>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</si>
  <si>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</si>
  <si>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</si>
  <si>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</si>
  <si>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</si>
  <si>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</si>
  <si>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</si>
  <si>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</si>
  <si>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</si>
  <si>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</si>
  <si>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</si>
  <si>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</si>
  <si>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</si>
  <si>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</si>
  <si>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</si>
  <si>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</si>
  <si>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</si>
  <si>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</si>
  <si>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</si>
  <si>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</si>
  <si>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</si>
  <si>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</si>
  <si>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</si>
  <si>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</si>
  <si>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</si>
  <si>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</si>
  <si>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</si>
  <si>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</si>
  <si>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</si>
  <si>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</si>
  <si>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</si>
  <si>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</si>
  <si>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</si>
  <si>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</si>
  <si>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</si>
  <si>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</si>
  <si>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</si>
  <si>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</si>
  <si>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</si>
  <si>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</si>
  <si>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</si>
  <si>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</si>
  <si>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</si>
  <si>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</si>
  <si>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</si>
  <si>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</si>
  <si>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</si>
  <si>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</si>
  <si>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</si>
  <si>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</si>
  <si>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</si>
  <si>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</si>
  <si>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</si>
  <si>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</si>
  <si>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</si>
  <si>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</si>
  <si>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</si>
  <si>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</si>
  <si>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</si>
  <si>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</si>
  <si>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</si>
  <si>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</si>
  <si>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</si>
  <si>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</si>
  <si>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</si>
  <si>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</si>
  <si>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</si>
  <si>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</si>
  <si>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</si>
  <si>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</si>
  <si>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</si>
  <si>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</si>
  <si>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</si>
  <si>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</si>
  <si>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</si>
  <si>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</si>
  <si>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</si>
  <si>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</si>
  <si>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</si>
  <si>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</si>
  <si>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</si>
  <si>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</si>
  <si>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</si>
  <si>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</si>
  <si>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</si>
  <si>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</si>
  <si>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</si>
  <si>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</si>
  <si>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</si>
  <si>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</si>
  <si>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</si>
  <si>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</si>
  <si>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</si>
  <si>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</si>
  <si>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</si>
  <si>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</si>
  <si>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</si>
  <si>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</si>
  <si>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</si>
  <si>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</si>
  <si>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SHANGHAI                     (YANGSHAN)</t>
  </si>
  <si>
    <t>NINGBO 
(GANGJI)</t>
  </si>
  <si>
    <t>TAICHUNG / KEELUNG 
by feeder from Ningbo</t>
  </si>
  <si>
    <t>HUANGPU 
by barge from Shekou</t>
  </si>
  <si>
    <t>CHONGQING 
(Cuntan Terminal)</t>
  </si>
  <si>
    <t>LIANHUASHAN VIA BARGE FROM SHEKOU</t>
  </si>
  <si>
    <t>XINSHA,HUANGPU VIA SHEKOU</t>
  </si>
  <si>
    <t>CHANGSHU, JIANGSU VIA SHANGHAI</t>
  </si>
  <si>
    <t>WUHAN VIA SHANGHAI</t>
  </si>
  <si>
    <t xml:space="preserve">13 DAYS </t>
  </si>
  <si>
    <t xml:space="preserve">21 DAYS </t>
  </si>
  <si>
    <t xml:space="preserve">15 DAYS </t>
  </si>
  <si>
    <t xml:space="preserve">25 DAYS 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</si>
  <si>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</si>
  <si>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</si>
  <si>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</si>
  <si>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</si>
  <si>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</si>
  <si>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</si>
  <si>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</si>
  <si>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</si>
  <si>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</si>
  <si>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</si>
  <si>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</si>
  <si>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</si>
  <si>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</si>
  <si>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</si>
  <si>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</si>
  <si>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</si>
  <si>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</si>
  <si>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</si>
  <si>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</si>
  <si>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</si>
  <si>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</si>
  <si>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</si>
  <si>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</si>
  <si>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</si>
  <si>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</si>
  <si>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</si>
  <si>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</si>
  <si>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</si>
  <si>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</si>
  <si>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</si>
  <si>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</si>
  <si>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</si>
  <si>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</si>
  <si>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</si>
  <si>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</si>
  <si>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</si>
  <si>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</si>
  <si>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</si>
  <si>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</si>
  <si>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</si>
  <si>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</si>
  <si>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</si>
  <si>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</si>
  <si>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</si>
  <si>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</si>
  <si>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</si>
  <si>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</si>
  <si>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</si>
  <si>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</si>
  <si>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</si>
  <si>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</si>
  <si>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</si>
  <si>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</si>
  <si>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</si>
  <si>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</si>
  <si>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</si>
  <si>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</si>
  <si>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</si>
  <si>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</si>
  <si>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</si>
  <si>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</si>
  <si>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</si>
  <si>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</si>
  <si>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</si>
  <si>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</si>
  <si>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</si>
  <si>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</si>
  <si>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</si>
  <si>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</si>
  <si>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MSC EYRA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</si>
</sst>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Book Antiqua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714F"/>
      <name val="Arial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color rgb="FFFF714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b/>
      <sz val="12"/>
      <color rgb="FF222221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horizontal="right" vertical="center"/>
    </xf>
    <xf numFmtId="0" fontId="114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0" fontId="117" fillId="0" borderId="0" xfId="0" applyFont="1"/>
    <xf numFmtId="0" fontId="118" fillId="0" borderId="0" xfId="0" applyFont="1" applyAlignment="1">
      <alignment horizontal="right" vertical="center"/>
    </xf>
    <xf numFmtId="0" fontId="119" fillId="0" borderId="0" xfId="0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/>
    </xf>
    <xf numFmtId="0" fontId="120" fillId="0" borderId="0" xfId="1" applyFont="1" applyAlignment="1">
      <alignment horizontal="right" vertical="center" wrapText="1"/>
    </xf>
    <xf numFmtId="0" fontId="121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2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3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4" fillId="0" borderId="0" xfId="0" applyFont="1" applyAlignment="1">
      <alignment horizontal="right" vertical="center"/>
    </xf>
    <xf numFmtId="16" fontId="124" fillId="0" borderId="0" xfId="0" applyNumberFormat="1" applyFont="1" applyAlignment="1">
      <alignment horizontal="right" vertical="center"/>
    </xf>
    <xf numFmtId="0" fontId="124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5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5" fillId="31" borderId="1" xfId="0" applyNumberFormat="1" applyFont="1" applyFill="1" applyBorder="1" applyAlignment="1">
      <alignment horizontal="left" vertical="center"/>
    </xf>
    <xf numFmtId="16" fontId="128" fillId="2" borderId="1" xfId="0" applyNumberFormat="1" applyFont="1" applyFill="1" applyBorder="1" applyAlignment="1">
      <alignment horizontal="center" vertical="center"/>
    </xf>
    <xf numFmtId="0" fontId="107" fillId="0" borderId="0" xfId="0" applyFont="1" applyAlignment="1">
      <alignment horizontal="right" vertical="center"/>
    </xf>
    <xf numFmtId="0" fontId="106" fillId="0" borderId="0" xfId="0" applyFont="1" applyAlignment="1">
      <alignment horizontal="right" vertical="center"/>
    </xf>
    <xf numFmtId="0" fontId="130" fillId="0" borderId="0" xfId="1" applyFont="1" applyAlignment="1">
      <alignment horizontal="right" vertical="center"/>
    </xf>
    <xf numFmtId="0" fontId="130" fillId="0" borderId="0" xfId="1" applyFont="1" applyAlignment="1">
      <alignment horizontal="right" vertical="center" wrapText="1"/>
    </xf>
    <xf numFmtId="0" fontId="130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1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7" fillId="0" borderId="0" xfId="0" quotePrefix="1" applyFont="1" applyAlignment="1">
      <alignment vertical="center"/>
    </xf>
    <xf numFmtId="0" fontId="127" fillId="0" borderId="0" xfId="0" applyFont="1" applyAlignment="1">
      <alignment vertical="center"/>
    </xf>
    <xf numFmtId="0" fontId="131" fillId="0" borderId="0" xfId="0" applyFont="1" applyAlignment="1">
      <alignment horizontal="center" vertical="center"/>
    </xf>
    <xf numFmtId="0" fontId="133" fillId="0" borderId="2" xfId="0" applyFont="1" applyBorder="1" applyAlignment="1">
      <alignment horizontal="center" vertical="center" wrapText="1"/>
    </xf>
    <xf numFmtId="0" fontId="134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5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9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6" fontId="13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6" fillId="0" borderId="0" xfId="0" applyFont="1" applyAlignment="1">
      <alignment horizontal="center" vertical="center"/>
    </xf>
    <xf numFmtId="16" fontId="114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53" fillId="0" borderId="0" xfId="0" applyNumberFormat="1" applyFont="1" applyAlignment="1">
      <alignment horizontal="center" vertical="center"/>
    </xf>
    <xf numFmtId="16" fontId="139" fillId="0" borderId="0" xfId="0" applyNumberFormat="1" applyFont="1" applyAlignment="1">
      <alignment horizontal="center" vertical="center"/>
    </xf>
    <xf numFmtId="0" fontId="140" fillId="0" borderId="0" xfId="0" applyFont="1" applyAlignment="1">
      <alignment vertical="center"/>
    </xf>
    <xf numFmtId="16" fontId="141" fillId="0" borderId="0" xfId="0" applyNumberFormat="1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43" fillId="35" borderId="1" xfId="0" applyNumberFormat="1" applyFont="1" applyFill="1" applyBorder="1" applyAlignment="1">
      <alignment horizontal="center" vertical="center"/>
    </xf>
    <xf numFmtId="16" fontId="127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6" borderId="1" xfId="0" applyNumberFormat="1" applyFont="1" applyFill="1" applyBorder="1" applyAlignment="1">
      <alignment horizontal="center" vertical="center"/>
    </xf>
    <xf numFmtId="16" fontId="127" fillId="0" borderId="0" xfId="0" applyNumberFormat="1" applyFont="1" applyAlignment="1">
      <alignment horizontal="center" vertical="center"/>
    </xf>
    <xf numFmtId="0" fontId="144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16" fontId="145" fillId="0" borderId="0" xfId="0" applyNumberFormat="1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16" fontId="146" fillId="0" borderId="0" xfId="0" applyNumberFormat="1" applyFont="1" applyAlignment="1">
      <alignment horizontal="center" vertical="center"/>
    </xf>
    <xf numFmtId="0" fontId="127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4" fillId="36" borderId="0" xfId="0" applyNumberFormat="1" applyFont="1" applyFill="1" applyAlignment="1">
      <alignment horizontal="center" vertical="center"/>
    </xf>
    <xf numFmtId="0" fontId="146" fillId="0" borderId="0" xfId="0" applyFont="1" applyAlignment="1">
      <alignment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6" borderId="0" xfId="0" applyNumberFormat="1" applyFont="1" applyFill="1" applyAlignment="1">
      <alignment horizontal="center" vertical="center"/>
    </xf>
    <xf numFmtId="16" fontId="63" fillId="36" borderId="0" xfId="0" applyNumberFormat="1" applyFont="1" applyFill="1" applyAlignment="1">
      <alignment horizontal="center" vertical="center"/>
    </xf>
    <xf numFmtId="16" fontId="116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6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7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4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5" fillId="34" borderId="0" xfId="0" quotePrefix="1" applyFont="1" applyFill="1" applyAlignment="1">
      <alignment horizontal="center" vertical="center"/>
    </xf>
    <xf numFmtId="16" fontId="139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5" fillId="21" borderId="0" xfId="0" quotePrefix="1" applyNumberFormat="1" applyFont="1" applyFill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47" fillId="0" borderId="0" xfId="0" applyFont="1" applyAlignment="1">
      <alignment vertical="center"/>
    </xf>
    <xf numFmtId="0" fontId="150" fillId="0" borderId="0" xfId="0" applyFont="1" applyAlignment="1">
      <alignment wrapText="1"/>
    </xf>
    <xf numFmtId="0" fontId="151" fillId="0" borderId="0" xfId="0" applyFont="1" applyAlignment="1">
      <alignment vertical="center" wrapText="1"/>
    </xf>
    <xf numFmtId="16" fontId="152" fillId="34" borderId="1" xfId="0" applyNumberFormat="1" applyFont="1" applyFill="1" applyBorder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/>
    </xf>
    <xf numFmtId="16" fontId="43" fillId="38" borderId="1" xfId="0" applyNumberFormat="1" applyFont="1" applyFill="1" applyBorder="1" applyAlignment="1">
      <alignment horizontal="center" vertical="center"/>
    </xf>
    <xf numFmtId="16" fontId="154" fillId="36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5" fillId="0" borderId="0" xfId="0" applyNumberFormat="1" applyFont="1" applyAlignment="1">
      <alignment vertical="center"/>
    </xf>
    <xf numFmtId="16" fontId="114" fillId="38" borderId="0" xfId="0" applyNumberFormat="1" applyFont="1" applyFill="1" applyAlignment="1">
      <alignment horizontal="center" vertical="center"/>
    </xf>
    <xf numFmtId="16" fontId="4" fillId="38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3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9" borderId="27" xfId="0" applyFont="1" applyFill="1" applyBorder="1" applyAlignment="1">
      <alignment vertical="center" wrapText="1"/>
    </xf>
    <xf numFmtId="0" fontId="82" fillId="39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6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16" fontId="139" fillId="0" borderId="2" xfId="0" applyNumberFormat="1" applyFont="1" applyBorder="1" applyAlignment="1">
      <alignment horizontal="center" vertical="center"/>
    </xf>
    <xf numFmtId="16" fontId="145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8" borderId="1" xfId="0" applyNumberFormat="1" applyFont="1" applyFill="1" applyBorder="1" applyAlignment="1">
      <alignment horizontal="center" vertical="center"/>
    </xf>
    <xf numFmtId="0" fontId="51" fillId="38" borderId="0" xfId="0" applyFont="1" applyFill="1" applyAlignment="1">
      <alignment vertical="center"/>
    </xf>
    <xf numFmtId="16" fontId="60" fillId="38" borderId="1" xfId="0" applyNumberFormat="1" applyFont="1" applyFill="1" applyBorder="1" applyAlignment="1">
      <alignment horizontal="center" vertical="center"/>
    </xf>
    <xf numFmtId="16" fontId="43" fillId="38" borderId="19" xfId="0" applyNumberFormat="1" applyFont="1" applyFill="1" applyBorder="1" applyAlignment="1">
      <alignment horizontal="center" vertical="center"/>
    </xf>
    <xf numFmtId="16" fontId="63" fillId="38" borderId="19" xfId="0" applyNumberFormat="1" applyFont="1" applyFill="1" applyBorder="1" applyAlignment="1">
      <alignment horizontal="center" vertical="center"/>
    </xf>
    <xf numFmtId="0" fontId="82" fillId="39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1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5" fillId="0" borderId="0" xfId="0" quotePrefix="1" applyNumberFormat="1" applyFont="1" applyAlignment="1">
      <alignment horizontal="center" vertical="center"/>
    </xf>
    <xf numFmtId="0" fontId="160" fillId="0" borderId="29" xfId="0" applyFont="1" applyBorder="1" applyAlignment="1">
      <alignment vertical="center"/>
    </xf>
    <xf numFmtId="0" fontId="161" fillId="0" borderId="0" xfId="0" applyFont="1" applyAlignment="1">
      <alignment horizontal="right" vertical="center"/>
    </xf>
    <xf numFmtId="0" fontId="127" fillId="0" borderId="0" xfId="0" applyFont="1" applyAlignment="1">
      <alignment horizontal="right" vertical="center"/>
    </xf>
    <xf numFmtId="16" fontId="127" fillId="0" borderId="1" xfId="0" applyNumberFormat="1" applyFont="1" applyBorder="1" applyAlignment="1">
      <alignment horizontal="center" vertical="center"/>
    </xf>
    <xf numFmtId="17" fontId="149" fillId="0" borderId="0" xfId="0" applyNumberFormat="1" applyFont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8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4" fillId="38" borderId="1" xfId="0" applyNumberFormat="1" applyFont="1" applyFill="1" applyBorder="1" applyAlignment="1">
      <alignment horizontal="center" vertical="center"/>
    </xf>
    <xf numFmtId="16" fontId="162" fillId="0" borderId="1" xfId="0" applyNumberFormat="1" applyFont="1" applyBorder="1" applyAlignment="1">
      <alignment horizontal="left" vertical="center"/>
    </xf>
    <xf numFmtId="16" fontId="145" fillId="31" borderId="1" xfId="0" applyNumberFormat="1" applyFont="1" applyFill="1" applyBorder="1" applyAlignment="1">
      <alignment horizontal="center" vertical="center"/>
    </xf>
    <xf numFmtId="16" fontId="127" fillId="38" borderId="0" xfId="0" applyNumberFormat="1" applyFont="1" applyFill="1" applyAlignment="1">
      <alignment horizontal="center" vertical="center"/>
    </xf>
    <xf numFmtId="16" fontId="134" fillId="38" borderId="0" xfId="0" applyNumberFormat="1" applyFont="1" applyFill="1" applyAlignment="1">
      <alignment horizontal="center" vertical="center"/>
    </xf>
    <xf numFmtId="16" fontId="163" fillId="0" borderId="1" xfId="0" applyNumberFormat="1" applyFont="1" applyBorder="1" applyAlignment="1">
      <alignment horizontal="left" vertical="center"/>
    </xf>
    <xf numFmtId="0" fontId="164" fillId="36" borderId="0" xfId="0" applyFont="1" applyFill="1" applyAlignment="1">
      <alignment vertical="center"/>
    </xf>
    <xf numFmtId="0" fontId="154" fillId="31" borderId="1" xfId="0" applyFont="1" applyFill="1" applyBorder="1" applyAlignment="1">
      <alignment vertical="center"/>
    </xf>
    <xf numFmtId="0" fontId="165" fillId="0" borderId="0" xfId="0" applyFont="1" applyAlignment="1">
      <alignment horizontal="right" vertical="center"/>
    </xf>
    <xf numFmtId="16" fontId="116" fillId="38" borderId="0" xfId="0" applyNumberFormat="1" applyFont="1" applyFill="1" applyAlignment="1">
      <alignment horizontal="center" vertical="center"/>
    </xf>
    <xf numFmtId="0" fontId="162" fillId="0" borderId="1" xfId="0" applyFont="1" applyBorder="1" applyAlignment="1">
      <alignment horizontal="center" vertical="center"/>
    </xf>
    <xf numFmtId="0" fontId="153" fillId="0" borderId="0" xfId="0" applyFont="1" applyAlignment="1">
      <alignment vertical="center"/>
    </xf>
    <xf numFmtId="16" fontId="143" fillId="0" borderId="0" xfId="0" applyNumberFormat="1" applyFont="1" applyAlignment="1">
      <alignment horizontal="center" vertical="center"/>
    </xf>
    <xf numFmtId="16" fontId="127" fillId="36" borderId="0" xfId="0" applyNumberFormat="1" applyFont="1" applyFill="1" applyAlignment="1">
      <alignment horizontal="center" vertical="center"/>
    </xf>
    <xf numFmtId="0" fontId="167" fillId="0" borderId="0" xfId="0" applyFont="1"/>
    <xf numFmtId="0" fontId="154" fillId="0" borderId="1" xfId="0" applyFont="1" applyBorder="1"/>
    <xf numFmtId="0" fontId="168" fillId="0" borderId="1" xfId="0" applyFont="1" applyBorder="1"/>
    <xf numFmtId="0" fontId="149" fillId="0" borderId="0" xfId="0" applyFont="1" applyAlignment="1">
      <alignment horizontal="left" vertical="center"/>
    </xf>
    <xf numFmtId="0" fontId="149" fillId="0" borderId="0" xfId="0" applyFont="1" applyAlignment="1">
      <alignment horizontal="center" vertical="center"/>
    </xf>
    <xf numFmtId="0" fontId="169" fillId="0" borderId="0" xfId="0" applyFont="1" applyAlignment="1">
      <alignment vertical="center"/>
    </xf>
    <xf numFmtId="0" fontId="170" fillId="0" borderId="0" xfId="0" applyFont="1" applyAlignment="1">
      <alignment vertical="center"/>
    </xf>
    <xf numFmtId="0" fontId="168" fillId="0" borderId="0" xfId="0" applyFont="1" applyAlignment="1">
      <alignment horizontal="center"/>
    </xf>
    <xf numFmtId="0" fontId="171" fillId="0" borderId="1" xfId="0" applyFont="1" applyBorder="1"/>
    <xf numFmtId="16" fontId="154" fillId="0" borderId="1" xfId="0" applyNumberFormat="1" applyFont="1" applyBorder="1" applyAlignment="1">
      <alignment horizontal="center" vertical="center"/>
    </xf>
    <xf numFmtId="0" fontId="82" fillId="39" borderId="26" xfId="0" applyFont="1" applyFill="1" applyBorder="1" applyAlignment="1">
      <alignment vertical="center"/>
    </xf>
    <xf numFmtId="16" fontId="172" fillId="38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71" fillId="0" borderId="1" xfId="0" applyNumberFormat="1" applyFont="1" applyBorder="1" applyAlignment="1">
      <alignment horizontal="left" wrapText="1"/>
    </xf>
    <xf numFmtId="16" fontId="126" fillId="0" borderId="0" xfId="0" applyNumberFormat="1" applyFont="1" applyAlignment="1">
      <alignment horizontal="center" vertical="center"/>
    </xf>
    <xf numFmtId="16" fontId="17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6" fillId="0" borderId="1" xfId="0" applyNumberFormat="1" applyFont="1" applyBorder="1" applyAlignment="1">
      <alignment horizontal="left" wrapText="1"/>
    </xf>
    <xf numFmtId="17" fontId="126" fillId="0" borderId="1" xfId="0" applyNumberFormat="1" applyFont="1" applyBorder="1" applyAlignment="1">
      <alignment horizontal="center" vertical="center"/>
    </xf>
    <xf numFmtId="16" fontId="127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4" fillId="0" borderId="1" xfId="0" applyFont="1" applyBorder="1"/>
    <xf numFmtId="0" fontId="17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5" fillId="0" borderId="0" xfId="0" applyFont="1" applyAlignment="1">
      <alignment horizontal="left" vertical="center" indent="1"/>
    </xf>
    <xf numFmtId="16" fontId="153" fillId="0" borderId="0" xfId="0" applyNumberFormat="1" applyFont="1" applyAlignment="1">
      <alignment vertical="center"/>
    </xf>
    <xf numFmtId="0" fontId="176" fillId="21" borderId="0" xfId="1" applyFont="1" applyFill="1" applyAlignment="1">
      <alignment horizontal="left" vertical="center"/>
    </xf>
    <xf numFmtId="16" fontId="152" fillId="0" borderId="1" xfId="0" applyNumberFormat="1" applyFont="1" applyBorder="1" applyAlignment="1">
      <alignment horizontal="center" vertical="center"/>
    </xf>
    <xf numFmtId="0" fontId="177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8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52" fillId="0" borderId="0" xfId="0" applyNumberFormat="1" applyFont="1" applyAlignment="1">
      <alignment horizontal="center" vertical="center" wrapText="1"/>
    </xf>
    <xf numFmtId="16" fontId="43" fillId="38" borderId="0" xfId="0" applyNumberFormat="1" applyFont="1" applyFill="1" applyAlignment="1">
      <alignment horizontal="center" vertical="center"/>
    </xf>
    <xf numFmtId="0" fontId="52" fillId="38" borderId="1" xfId="0" applyFont="1" applyFill="1" applyBorder="1" applyAlignment="1">
      <alignment horizontal="center" vertical="center" wrapText="1"/>
    </xf>
    <xf numFmtId="0" fontId="52" fillId="38" borderId="1" xfId="0" applyFont="1" applyFill="1" applyBorder="1" applyAlignment="1">
      <alignment horizontal="center" vertical="center"/>
    </xf>
    <xf numFmtId="16" fontId="152" fillId="38" borderId="1" xfId="0" applyNumberFormat="1" applyFont="1" applyFill="1" applyBorder="1" applyAlignment="1">
      <alignment horizontal="center" vertical="center"/>
    </xf>
    <xf numFmtId="16" fontId="134" fillId="0" borderId="0" xfId="0" quotePrefix="1" applyNumberFormat="1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125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horizontal="center" vertical="center"/>
    </xf>
    <xf numFmtId="0" fontId="14" fillId="39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81" fillId="0" borderId="0" xfId="2" applyFont="1" applyAlignment="1" applyProtection="1">
      <alignment horizontal="left" vertical="center"/>
    </xf>
    <xf numFmtId="0" fontId="181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5" fillId="0" borderId="0" xfId="2" applyNumberFormat="1" applyFont="1" applyAlignment="1" applyProtection="1">
      <alignment horizontal="center" vertical="center"/>
    </xf>
    <xf numFmtId="0" fontId="182" fillId="0" borderId="0" xfId="0" applyFont="1" applyAlignment="1">
      <alignment vertical="center"/>
    </xf>
    <xf numFmtId="0" fontId="183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8" borderId="1" xfId="0" applyNumberFormat="1" applyFont="1" applyFill="1" applyBorder="1" applyAlignment="1">
      <alignment horizontal="center" vertical="center"/>
    </xf>
    <xf numFmtId="0" fontId="185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7" fillId="0" borderId="0" xfId="0" applyFont="1" applyAlignment="1">
      <alignment horizontal="left" vertical="center"/>
    </xf>
    <xf numFmtId="0" fontId="186" fillId="21" borderId="0" xfId="0" applyFont="1" applyFill="1" applyAlignment="1">
      <alignment horizontal="left" vertical="center"/>
    </xf>
    <xf numFmtId="0" fontId="127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2" fillId="0" borderId="0" xfId="0" applyNumberFormat="1" applyFont="1" applyAlignment="1">
      <alignment horizontal="center" vertical="center" wrapText="1"/>
    </xf>
    <xf numFmtId="0" fontId="187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8" borderId="1" xfId="2" applyNumberFormat="1" applyFont="1" applyFill="1" applyBorder="1" applyAlignment="1" applyProtection="1">
      <alignment horizontal="center" vertical="center"/>
    </xf>
    <xf numFmtId="17" fontId="4" fillId="38" borderId="1" xfId="0" applyNumberFormat="1" applyFont="1" applyFill="1" applyBorder="1" applyAlignment="1">
      <alignment horizontal="center" vertical="center"/>
    </xf>
    <xf numFmtId="16" fontId="188" fillId="0" borderId="0" xfId="0" applyNumberFormat="1" applyFont="1" applyAlignment="1">
      <alignment horizontal="center" vertical="center"/>
    </xf>
    <xf numFmtId="16" fontId="189" fillId="0" borderId="0" xfId="0" applyNumberFormat="1" applyFont="1" applyAlignment="1">
      <alignment horizontal="center" vertical="center"/>
    </xf>
    <xf numFmtId="0" fontId="0" fillId="41" borderId="31" xfId="0" applyFill="1" applyBorder="1" applyAlignment="1">
      <alignment vertical="center"/>
    </xf>
    <xf numFmtId="0" fontId="191" fillId="23" borderId="32" xfId="0" applyFont="1" applyFill="1" applyBorder="1" applyAlignment="1">
      <alignment horizontal="center" vertical="center"/>
    </xf>
    <xf numFmtId="0" fontId="191" fillId="23" borderId="33" xfId="0" applyFont="1" applyFill="1" applyBorder="1" applyAlignment="1">
      <alignment horizontal="center" vertical="center"/>
    </xf>
    <xf numFmtId="0" fontId="192" fillId="40" borderId="5" xfId="8" applyFont="1" applyFill="1" applyBorder="1" applyAlignment="1">
      <alignment vertical="center" wrapText="1"/>
    </xf>
    <xf numFmtId="0" fontId="191" fillId="39" borderId="34" xfId="0" applyFont="1" applyFill="1" applyBorder="1" applyAlignment="1">
      <alignment horizontal="center" vertical="center"/>
    </xf>
    <xf numFmtId="0" fontId="193" fillId="42" borderId="32" xfId="0" applyFont="1" applyFill="1" applyBorder="1" applyAlignment="1">
      <alignment horizontal="center"/>
    </xf>
    <xf numFmtId="0" fontId="193" fillId="42" borderId="35" xfId="0" applyFont="1" applyFill="1" applyBorder="1" applyAlignment="1">
      <alignment horizontal="center"/>
    </xf>
    <xf numFmtId="0" fontId="193" fillId="42" borderId="12" xfId="0" applyFont="1" applyFill="1" applyBorder="1" applyAlignment="1">
      <alignment horizontal="center"/>
    </xf>
    <xf numFmtId="0" fontId="192" fillId="42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4" fillId="42" borderId="36" xfId="0" applyFont="1" applyFill="1" applyBorder="1" applyAlignment="1">
      <alignment horizontal="center"/>
    </xf>
    <xf numFmtId="0" fontId="193" fillId="42" borderId="37" xfId="0" applyFont="1" applyFill="1" applyBorder="1" applyAlignment="1">
      <alignment horizontal="center"/>
    </xf>
    <xf numFmtId="0" fontId="193" fillId="42" borderId="9" xfId="0" applyFont="1" applyFill="1" applyBorder="1" applyAlignment="1">
      <alignment horizontal="center"/>
    </xf>
    <xf numFmtId="0" fontId="192" fillId="42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92" fillId="0" borderId="1" xfId="8" applyFont="1" applyBorder="1" applyAlignment="1">
      <alignment horizontal="center"/>
    </xf>
    <xf numFmtId="0" fontId="192" fillId="43" borderId="1" xfId="8" applyFont="1" applyFill="1" applyBorder="1" applyAlignment="1">
      <alignment horizontal="center"/>
    </xf>
    <xf numFmtId="38" fontId="192" fillId="0" borderId="18" xfId="39" applyNumberFormat="1" applyFont="1" applyBorder="1" applyAlignment="1">
      <alignment horizontal="center"/>
    </xf>
    <xf numFmtId="0" fontId="191" fillId="43" borderId="37" xfId="0" applyFont="1" applyFill="1" applyBorder="1" applyAlignment="1">
      <alignment horizontal="center"/>
    </xf>
    <xf numFmtId="0" fontId="191" fillId="43" borderId="9" xfId="0" applyFont="1" applyFill="1" applyBorder="1" applyAlignment="1">
      <alignment horizontal="center"/>
    </xf>
    <xf numFmtId="0" fontId="194" fillId="43" borderId="36" xfId="0" applyFont="1" applyFill="1" applyBorder="1" applyAlignment="1">
      <alignment horizontal="center"/>
    </xf>
    <xf numFmtId="0" fontId="193" fillId="43" borderId="37" xfId="0" applyFont="1" applyFill="1" applyBorder="1" applyAlignment="1">
      <alignment horizontal="center"/>
    </xf>
    <xf numFmtId="0" fontId="193" fillId="43" borderId="9" xfId="0" applyFont="1" applyFill="1" applyBorder="1" applyAlignment="1">
      <alignment horizontal="center"/>
    </xf>
    <xf numFmtId="38" fontId="192" fillId="42" borderId="18" xfId="39" applyNumberFormat="1" applyFont="1" applyFill="1" applyBorder="1" applyAlignment="1">
      <alignment horizontal="center"/>
    </xf>
    <xf numFmtId="0" fontId="16" fillId="42" borderId="36" xfId="0" applyFont="1" applyFill="1" applyBorder="1" applyAlignment="1">
      <alignment horizontal="center"/>
    </xf>
    <xf numFmtId="0" fontId="193" fillId="42" borderId="38" xfId="0" applyFont="1" applyFill="1" applyBorder="1" applyAlignment="1">
      <alignment horizontal="center"/>
    </xf>
    <xf numFmtId="0" fontId="191" fillId="0" borderId="9" xfId="0" applyFont="1" applyBorder="1" applyAlignment="1">
      <alignment horizontal="center"/>
    </xf>
    <xf numFmtId="0" fontId="194" fillId="42" borderId="28" xfId="0" applyFont="1" applyFill="1" applyBorder="1" applyAlignment="1">
      <alignment horizontal="center"/>
    </xf>
    <xf numFmtId="0" fontId="193" fillId="42" borderId="39" xfId="0" applyFont="1" applyFill="1" applyBorder="1" applyAlignment="1">
      <alignment horizontal="center"/>
    </xf>
    <xf numFmtId="0" fontId="192" fillId="42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3" fillId="42" borderId="26" xfId="0" applyFont="1" applyFill="1" applyBorder="1" applyAlignment="1">
      <alignment horizontal="center"/>
    </xf>
    <xf numFmtId="0" fontId="193" fillId="42" borderId="4" xfId="0" applyFont="1" applyFill="1" applyBorder="1" applyAlignment="1">
      <alignment horizontal="center"/>
    </xf>
    <xf numFmtId="0" fontId="192" fillId="42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92" fillId="0" borderId="5" xfId="8" applyFont="1" applyBorder="1" applyAlignment="1">
      <alignment horizontal="center"/>
    </xf>
    <xf numFmtId="16" fontId="43" fillId="36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6" fillId="21" borderId="0" xfId="0" applyFont="1" applyFill="1" applyAlignment="1">
      <alignment vertical="center"/>
    </xf>
    <xf numFmtId="0" fontId="64" fillId="21" borderId="0" xfId="0" applyFont="1" applyFill="1"/>
    <xf numFmtId="0" fontId="195" fillId="0" borderId="0" xfId="12" applyFont="1"/>
    <xf numFmtId="0" fontId="195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2" fillId="0" borderId="0" xfId="0" applyFont="1" applyAlignment="1">
      <alignment horizontal="center" vertical="center"/>
    </xf>
    <xf numFmtId="0" fontId="159" fillId="0" borderId="0" xfId="0" applyFont="1" applyAlignment="1">
      <alignment vertical="center"/>
    </xf>
    <xf numFmtId="16" fontId="134" fillId="36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4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8" borderId="40" xfId="0" applyNumberFormat="1" applyFont="1" applyFill="1" applyBorder="1" applyAlignment="1">
      <alignment horizontal="center" vertical="center"/>
    </xf>
    <xf numFmtId="0" fontId="127" fillId="0" borderId="0" xfId="1" applyFont="1" applyAlignment="1">
      <alignment horizontal="left" vertical="center"/>
    </xf>
    <xf numFmtId="0" fontId="197" fillId="0" borderId="0" xfId="2" applyFont="1" applyFill="1" applyAlignment="1" applyProtection="1">
      <alignment horizontal="center" vertical="center"/>
    </xf>
    <xf numFmtId="49" fontId="0" fillId="45" borderId="1" xfId="0" applyNumberFormat="1" applyFill="1" applyBorder="1" applyAlignment="1">
      <alignment horizontal="left" wrapText="1"/>
    </xf>
    <xf numFmtId="0" fontId="0" fillId="45" borderId="42" xfId="0" applyFill="1" applyBorder="1" applyAlignment="1">
      <alignment vertical="center"/>
    </xf>
    <xf numFmtId="0" fontId="127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8" fillId="46" borderId="26" xfId="0" applyFont="1" applyFill="1" applyBorder="1" applyAlignment="1">
      <alignment vertical="center" wrapText="1"/>
    </xf>
    <xf numFmtId="0" fontId="198" fillId="46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9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5" fillId="0" borderId="1" xfId="2" applyNumberFormat="1" applyFont="1" applyBorder="1" applyAlignment="1" applyProtection="1">
      <alignment horizontal="left" vertical="center"/>
    </xf>
    <xf numFmtId="16" fontId="201" fillId="0" borderId="1" xfId="0" applyNumberFormat="1" applyFont="1" applyBorder="1" applyAlignment="1">
      <alignment horizontal="center" vertical="center"/>
    </xf>
    <xf numFmtId="0" fontId="202" fillId="0" borderId="0" xfId="2" applyFont="1" applyAlignment="1" applyProtection="1"/>
    <xf numFmtId="0" fontId="180" fillId="0" borderId="0" xfId="0" applyFont="1" applyAlignment="1">
      <alignment vertical="center"/>
    </xf>
    <xf numFmtId="0" fontId="203" fillId="0" borderId="0" xfId="0" applyFont="1" applyAlignment="1">
      <alignment horizontal="right" vertical="center"/>
    </xf>
    <xf numFmtId="0" fontId="204" fillId="0" borderId="0" xfId="2" applyFont="1" applyAlignment="1" applyProtection="1"/>
    <xf numFmtId="0" fontId="205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7" fontId="6" fillId="0" borderId="0" xfId="0" applyNumberFormat="1" applyFont="1" applyAlignment="1">
      <alignment horizontal="left" vertical="center"/>
    </xf>
    <xf numFmtId="16" fontId="167" fillId="38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6" fillId="0" borderId="0" xfId="0" applyNumberFormat="1" applyFont="1" applyAlignment="1">
      <alignment horizontal="center" vertical="center"/>
    </xf>
    <xf numFmtId="16" fontId="200" fillId="0" borderId="1" xfId="0" applyNumberFormat="1" applyFont="1" applyBorder="1" applyAlignment="1">
      <alignment horizontal="left" vertical="center"/>
    </xf>
    <xf numFmtId="16" fontId="147" fillId="0" borderId="0" xfId="0" applyNumberFormat="1" applyFont="1" applyAlignment="1">
      <alignment horizontal="center" vertical="center"/>
    </xf>
    <xf numFmtId="16" fontId="43" fillId="38" borderId="43" xfId="0" applyNumberFormat="1" applyFont="1" applyFill="1" applyBorder="1" applyAlignment="1">
      <alignment horizontal="center" vertical="center"/>
    </xf>
    <xf numFmtId="16" fontId="43" fillId="47" borderId="1" xfId="0" applyNumberFormat="1" applyFont="1" applyFill="1" applyBorder="1" applyAlignment="1">
      <alignment horizontal="center" vertical="center"/>
    </xf>
    <xf numFmtId="0" fontId="0" fillId="47" borderId="1" xfId="0" applyFill="1" applyBorder="1" applyAlignment="1">
      <alignment vertical="center"/>
    </xf>
    <xf numFmtId="16" fontId="52" fillId="47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8" fillId="0" borderId="1" xfId="0" applyNumberFormat="1" applyFont="1" applyBorder="1" applyAlignment="1">
      <alignment horizontal="center" vertical="center"/>
    </xf>
    <xf numFmtId="0" fontId="209" fillId="0" borderId="0" xfId="0" applyFont="1"/>
    <xf numFmtId="16" fontId="129" fillId="0" borderId="0" xfId="0" applyNumberFormat="1" applyFont="1" applyAlignment="1">
      <alignment horizontal="center" vertical="center"/>
    </xf>
    <xf numFmtId="0" fontId="0" fillId="38" borderId="1" xfId="0" applyFill="1" applyBorder="1" applyAlignment="1">
      <alignment vertical="center"/>
    </xf>
    <xf numFmtId="16" fontId="139" fillId="38" borderId="0" xfId="0" applyNumberFormat="1" applyFont="1" applyFill="1" applyAlignment="1">
      <alignment horizontal="center" vertical="center"/>
    </xf>
    <xf numFmtId="16" fontId="154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2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2" fillId="0" borderId="1" xfId="0" applyNumberFormat="1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6" fillId="0" borderId="0" xfId="0" applyNumberFormat="1" applyFont="1" applyAlignment="1">
      <alignment horizontal="center" vertical="center"/>
    </xf>
    <xf numFmtId="0" fontId="211" fillId="0" borderId="0" xfId="7" applyFont="1" applyAlignment="1">
      <alignment vertical="center"/>
    </xf>
    <xf numFmtId="0" fontId="212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6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12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129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2" fillId="0" borderId="1" xfId="0" applyFont="1" applyBorder="1" applyAlignment="1">
      <alignment horizontal="center" vertical="center"/>
    </xf>
    <xf numFmtId="16" fontId="0" fillId="38" borderId="1" xfId="0" applyNumberFormat="1" applyFill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0" fontId="210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5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8" fillId="0" borderId="0" xfId="0" applyNumberFormat="1" applyFont="1" applyAlignment="1">
      <alignment horizontal="center" vertical="center"/>
    </xf>
    <xf numFmtId="16" fontId="155" fillId="0" borderId="0" xfId="0" applyNumberFormat="1" applyFont="1" applyAlignment="1">
      <alignment horizontal="center" vertical="center"/>
    </xf>
    <xf numFmtId="16" fontId="208" fillId="38" borderId="0" xfId="0" applyNumberFormat="1" applyFont="1" applyFill="1" applyAlignment="1">
      <alignment horizontal="center" vertical="center"/>
    </xf>
    <xf numFmtId="0" fontId="210" fillId="0" borderId="49" xfId="0" applyFont="1" applyBorder="1" applyAlignment="1">
      <alignment horizontal="center" vertical="center"/>
    </xf>
    <xf numFmtId="16" fontId="210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8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42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90" fillId="39" borderId="26" xfId="2" applyFont="1" applyFill="1" applyBorder="1" applyAlignment="1" applyProtection="1">
      <alignment horizontal="center" vertical="center"/>
    </xf>
    <xf numFmtId="16" fontId="155" fillId="0" borderId="1" xfId="0" applyNumberFormat="1" applyFont="1" applyBorder="1" applyAlignment="1">
      <alignment horizontal="center" vertical="center"/>
    </xf>
    <xf numFmtId="16" fontId="215" fillId="0" borderId="1" xfId="0" applyNumberFormat="1" applyFont="1" applyBorder="1" applyAlignment="1">
      <alignment horizontal="center" vertical="center"/>
    </xf>
    <xf numFmtId="16" fontId="213" fillId="0" borderId="0" xfId="0" applyNumberFormat="1" applyFont="1" applyAlignment="1">
      <alignment horizontal="center" vertical="center"/>
    </xf>
    <xf numFmtId="16" fontId="213" fillId="0" borderId="1" xfId="0" applyNumberFormat="1" applyFont="1" applyBorder="1" applyAlignment="1">
      <alignment horizontal="center" vertical="center"/>
    </xf>
    <xf numFmtId="16" fontId="0" fillId="47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8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30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6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horizontal="center" vertical="center"/>
    </xf>
    <xf numFmtId="49" fontId="196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7" fillId="0" borderId="0" xfId="0" applyFont="1" applyAlignment="1">
      <alignment horizontal="center" vertical="center"/>
    </xf>
    <xf numFmtId="0" fontId="218" fillId="0" borderId="1" xfId="5" applyFont="1" applyBorder="1" applyAlignment="1">
      <alignment horizontal="center" vertical="center"/>
    </xf>
    <xf numFmtId="16" fontId="219" fillId="0" borderId="1" xfId="0" applyNumberFormat="1" applyFont="1" applyBorder="1" applyAlignment="1">
      <alignment horizontal="center" vertical="center"/>
    </xf>
    <xf numFmtId="16" fontId="0" fillId="38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20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8" borderId="30" xfId="0" applyNumberFormat="1" applyFont="1" applyFill="1" applyBorder="1" applyAlignment="1">
      <alignment horizontal="center" vertical="center"/>
    </xf>
    <xf numFmtId="16" fontId="3" fillId="38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3" borderId="30" xfId="0" applyNumberFormat="1" applyFont="1" applyFill="1" applyBorder="1" applyAlignment="1">
      <alignment horizontal="center" vertical="center"/>
    </xf>
    <xf numFmtId="16" fontId="3" fillId="43" borderId="46" xfId="0" applyNumberFormat="1" applyFont="1" applyFill="1" applyBorder="1" applyAlignment="1">
      <alignment horizontal="center" vertical="center"/>
    </xf>
    <xf numFmtId="16" fontId="208" fillId="0" borderId="1" xfId="0" applyNumberFormat="1" applyFont="1" applyBorder="1" applyAlignment="1">
      <alignment horizontal="left" vertical="center"/>
    </xf>
    <xf numFmtId="16" fontId="210" fillId="38" borderId="46" xfId="0" applyNumberFormat="1" applyFont="1" applyFill="1" applyBorder="1" applyAlignment="1">
      <alignment horizontal="center" vertical="center"/>
    </xf>
    <xf numFmtId="16" fontId="210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8" borderId="31" xfId="0" applyNumberFormat="1" applyFont="1" applyFill="1" applyBorder="1" applyAlignment="1">
      <alignment horizontal="center" vertical="center"/>
    </xf>
    <xf numFmtId="16" fontId="219" fillId="0" borderId="30" xfId="0" applyNumberFormat="1" applyFont="1" applyBorder="1" applyAlignment="1">
      <alignment horizontal="center" vertical="center"/>
    </xf>
    <xf numFmtId="16" fontId="208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8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20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3" fillId="0" borderId="1" xfId="0" applyNumberFormat="1" applyFont="1" applyBorder="1" applyAlignment="1">
      <alignment horizontal="left" vertical="center"/>
    </xf>
    <xf numFmtId="16" fontId="141" fillId="0" borderId="1" xfId="0" applyNumberFormat="1" applyFont="1" applyBorder="1" applyAlignment="1">
      <alignment horizontal="center" vertical="center"/>
    </xf>
    <xf numFmtId="16" fontId="155" fillId="0" borderId="1" xfId="2" applyNumberFormat="1" applyFont="1" applyBorder="1" applyAlignment="1" applyProtection="1">
      <alignment horizontal="center" vertical="center"/>
    </xf>
    <xf numFmtId="16" fontId="155" fillId="0" borderId="1" xfId="2" applyNumberFormat="1" applyFont="1" applyFill="1" applyBorder="1" applyAlignment="1" applyProtection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 wrapText="1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4" borderId="1" xfId="0" applyNumberFormat="1" applyFont="1" applyFill="1" applyBorder="1" applyAlignment="1">
      <alignment horizontal="left" vertical="center"/>
    </xf>
    <xf numFmtId="16" fontId="3" fillId="44" borderId="1" xfId="0" applyNumberFormat="1" applyFont="1" applyFill="1" applyBorder="1" applyAlignment="1">
      <alignment horizontal="center" vertical="center"/>
    </xf>
    <xf numFmtId="16" fontId="64" fillId="0" borderId="20" xfId="0" applyNumberFormat="1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2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3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5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4" fillId="51" borderId="1" xfId="0" applyNumberFormat="1" applyFont="1" applyFill="1" applyBorder="1" applyAlignment="1">
      <alignment horizontal="center" vertical="center"/>
    </xf>
    <xf numFmtId="0" fontId="213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5" fillId="0" borderId="1" xfId="0" applyFont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8" fillId="0" borderId="0" xfId="1" applyFont="1" applyAlignment="1">
      <alignment horizontal="center" vertical="center"/>
    </xf>
    <xf numFmtId="0" fontId="130" fillId="44" borderId="0" xfId="1" applyFont="1" applyFill="1" applyAlignment="1">
      <alignment horizontal="center" vertical="center"/>
    </xf>
    <xf numFmtId="0" fontId="136" fillId="0" borderId="0" xfId="1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4" fillId="50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5" fillId="51" borderId="1" xfId="0" applyNumberFormat="1" applyFont="1" applyFill="1" applyBorder="1" applyAlignment="1">
      <alignment horizontal="center" vertical="center"/>
    </xf>
    <xf numFmtId="0" fontId="225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16" fontId="227" fillId="0" borderId="1" xfId="0" applyNumberFormat="1" applyFont="1" applyBorder="1" applyAlignment="1">
      <alignment horizontal="center" vertical="center"/>
    </xf>
    <xf numFmtId="0" fontId="213" fillId="0" borderId="0" xfId="0" quotePrefix="1" applyFont="1" applyAlignment="1">
      <alignment horizontal="center" vertical="center"/>
    </xf>
    <xf numFmtId="16" fontId="214" fillId="2" borderId="1" xfId="0" applyNumberFormat="1" applyFont="1" applyFill="1" applyBorder="1" applyAlignment="1">
      <alignment horizontal="center" vertical="center"/>
    </xf>
    <xf numFmtId="16" fontId="214" fillId="0" borderId="1" xfId="0" applyNumberFormat="1" applyFont="1" applyBorder="1" applyAlignment="1">
      <alignment horizontal="left" vertical="center"/>
    </xf>
    <xf numFmtId="16" fontId="214" fillId="0" borderId="1" xfId="0" applyNumberFormat="1" applyFont="1" applyBorder="1" applyAlignment="1">
      <alignment horizontal="center" vertical="center"/>
    </xf>
    <xf numFmtId="16" fontId="227" fillId="38" borderId="1" xfId="0" applyNumberFormat="1" applyFont="1" applyFill="1" applyBorder="1" applyAlignment="1">
      <alignment horizontal="center" vertical="center"/>
    </xf>
    <xf numFmtId="16" fontId="214" fillId="38" borderId="1" xfId="0" applyNumberFormat="1" applyFont="1" applyFill="1" applyBorder="1" applyAlignment="1">
      <alignment horizontal="center" vertical="center"/>
    </xf>
    <xf numFmtId="16" fontId="225" fillId="38" borderId="1" xfId="0" applyNumberFormat="1" applyFont="1" applyFill="1" applyBorder="1" applyAlignment="1">
      <alignment horizontal="center" vertical="center"/>
    </xf>
    <xf numFmtId="16" fontId="214" fillId="47" borderId="1" xfId="0" applyNumberFormat="1" applyFont="1" applyFill="1" applyBorder="1" applyAlignment="1">
      <alignment horizontal="center" vertical="center"/>
    </xf>
    <xf numFmtId="16" fontId="223" fillId="47" borderId="1" xfId="0" applyNumberFormat="1" applyFont="1" applyFill="1" applyBorder="1" applyAlignment="1">
      <alignment horizontal="left" vertical="center"/>
    </xf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7" fillId="0" borderId="49" xfId="0" applyFont="1" applyBorder="1" applyAlignment="1">
      <alignment horizontal="center" vertical="center"/>
    </xf>
    <xf numFmtId="16" fontId="167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5" fillId="0" borderId="50" xfId="0" applyNumberFormat="1" applyFont="1" applyBorder="1" applyAlignment="1">
      <alignment horizontal="center" vertical="center"/>
    </xf>
    <xf numFmtId="16" fontId="134" fillId="0" borderId="50" xfId="0" applyNumberFormat="1" applyFont="1" applyBorder="1" applyAlignment="1">
      <alignment horizontal="center" vertical="center"/>
    </xf>
    <xf numFmtId="16" fontId="134" fillId="0" borderId="51" xfId="0" applyNumberFormat="1" applyFont="1" applyBorder="1" applyAlignment="1">
      <alignment horizontal="center" vertical="center"/>
    </xf>
    <xf numFmtId="16" fontId="229" fillId="0" borderId="1" xfId="0" applyNumberFormat="1" applyFont="1" applyBorder="1" applyAlignment="1">
      <alignment horizontal="center" vertical="center"/>
    </xf>
    <xf numFmtId="16" fontId="229" fillId="0" borderId="1" xfId="0" applyNumberFormat="1" applyFont="1" applyBorder="1" applyAlignment="1">
      <alignment horizontal="left" vertical="center"/>
    </xf>
    <xf numFmtId="0" fontId="102" fillId="21" borderId="1" xfId="2" applyFont="1" applyFill="1" applyBorder="1" applyAlignment="1" applyProtection="1">
      <alignment horizontal="center" vertical="center" wrapText="1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 wrapText="1"/>
    </xf>
    <xf numFmtId="0" fontId="186" fillId="0" borderId="1" xfId="0" applyFont="1" applyBorder="1" applyAlignment="1">
      <alignment horizontal="center" vertical="center"/>
    </xf>
    <xf numFmtId="16" fontId="225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8" borderId="1" xfId="2" applyNumberFormat="1" applyFont="1" applyFill="1" applyBorder="1" applyAlignment="1" applyProtection="1">
      <alignment horizontal="center" vertical="center"/>
    </xf>
    <xf numFmtId="16" fontId="229" fillId="0" borderId="1" xfId="2" applyNumberFormat="1" applyFont="1" applyBorder="1" applyAlignment="1" applyProtection="1">
      <alignment horizontal="left" vertical="center"/>
    </xf>
    <xf numFmtId="16" fontId="229" fillId="0" borderId="1" xfId="2" applyNumberFormat="1" applyFont="1" applyBorder="1" applyAlignment="1" applyProtection="1">
      <alignment horizontal="center" vertical="center"/>
    </xf>
    <xf numFmtId="16" fontId="225" fillId="38" borderId="1" xfId="2" applyNumberFormat="1" applyFont="1" applyFill="1" applyBorder="1" applyAlignment="1" applyProtection="1">
      <alignment horizontal="center" vertical="center"/>
    </xf>
    <xf numFmtId="0" fontId="225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31" fillId="0" borderId="1" xfId="0" applyFont="1" applyBorder="1" applyAlignment="1">
      <alignment horizontal="center" vertical="center" wrapText="1"/>
    </xf>
    <xf numFmtId="16" fontId="225" fillId="51" borderId="1" xfId="0" applyNumberFormat="1" applyFont="1" applyFill="1" applyBorder="1" applyAlignment="1">
      <alignment horizontal="left" vertical="center"/>
    </xf>
    <xf numFmtId="0" fontId="221" fillId="0" borderId="1" xfId="0" applyFont="1" applyBorder="1" applyAlignment="1">
      <alignment horizontal="center" vertical="center"/>
    </xf>
    <xf numFmtId="16" fontId="221" fillId="0" borderId="1" xfId="0" applyNumberFormat="1" applyFont="1" applyBorder="1" applyAlignment="1">
      <alignment horizontal="center" vertical="center"/>
    </xf>
    <xf numFmtId="16" fontId="225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3" fillId="0" borderId="1" xfId="2" applyFont="1" applyBorder="1" applyAlignment="1" applyProtection="1">
      <alignment horizontal="center" vertical="center"/>
    </xf>
    <xf numFmtId="0" fontId="19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3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center" wrapText="1"/>
    </xf>
    <xf numFmtId="0" fontId="45" fillId="0" borderId="15" xfId="2" applyFont="1" applyBorder="1" applyAlignment="1" applyProtection="1">
      <alignment horizontal="center" vertical="center" wrapText="1"/>
    </xf>
    <xf numFmtId="0" fontId="186" fillId="0" borderId="18" xfId="0" applyFon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235" fillId="0" borderId="0" xfId="2" applyFont="1" applyFill="1" applyAlignment="1" applyProtection="1"/>
    <xf numFmtId="0" fontId="202" fillId="0" borderId="0" xfId="2" applyFont="1" applyFill="1" applyAlignment="1" applyProtection="1"/>
    <xf numFmtId="0" fontId="236" fillId="0" borderId="0" xfId="2" applyFont="1" applyFill="1" applyAlignment="1" applyProtection="1"/>
    <xf numFmtId="0" fontId="102" fillId="52" borderId="1" xfId="2" applyFont="1" applyFill="1" applyBorder="1" applyAlignment="1" applyProtection="1">
      <alignment horizontal="center" vertical="center" wrapText="1"/>
    </xf>
    <xf numFmtId="0" fontId="238" fillId="0" borderId="0" xfId="0" applyFont="1" applyAlignment="1">
      <alignment vertical="center"/>
    </xf>
    <xf numFmtId="0" fontId="232" fillId="0" borderId="0" xfId="0" applyFont="1" applyAlignment="1">
      <alignment vertical="center"/>
    </xf>
    <xf numFmtId="0" fontId="239" fillId="0" borderId="0" xfId="2" applyFont="1" applyFill="1" applyAlignment="1" applyProtection="1">
      <alignment horizontal="center" vertical="center"/>
    </xf>
    <xf numFmtId="0" fontId="240" fillId="0" borderId="0" xfId="0" applyFont="1" applyAlignment="1">
      <alignment horizontal="left" vertical="center" indent="1"/>
    </xf>
    <xf numFmtId="16" fontId="241" fillId="0" borderId="0" xfId="0" applyNumberFormat="1" applyFont="1" applyAlignment="1">
      <alignment vertical="center"/>
    </xf>
    <xf numFmtId="0" fontId="241" fillId="0" borderId="0" xfId="0" applyFont="1" applyAlignment="1">
      <alignment vertical="center"/>
    </xf>
    <xf numFmtId="0" fontId="225" fillId="51" borderId="1" xfId="0" applyFont="1" applyFill="1" applyBorder="1" applyAlignment="1">
      <alignment horizontal="center" vertical="center"/>
    </xf>
    <xf numFmtId="17" fontId="229" fillId="0" borderId="1" xfId="0" applyNumberFormat="1" applyFont="1" applyBorder="1" applyAlignment="1">
      <alignment horizontal="center" vertical="center"/>
    </xf>
    <xf numFmtId="0" fontId="187" fillId="0" borderId="0" xfId="0" applyFont="1" applyAlignment="1">
      <alignment horizontal="left" vertical="center"/>
    </xf>
    <xf numFmtId="16" fontId="225" fillId="0" borderId="0" xfId="0" applyNumberFormat="1" applyFont="1" applyAlignment="1">
      <alignment horizontal="center" vertical="center"/>
    </xf>
    <xf numFmtId="16" fontId="229" fillId="2" borderId="1" xfId="0" applyNumberFormat="1" applyFont="1" applyFill="1" applyBorder="1" applyAlignment="1">
      <alignment horizontal="center" vertical="center"/>
    </xf>
    <xf numFmtId="0" fontId="65" fillId="45" borderId="1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 wrapText="1"/>
    </xf>
    <xf numFmtId="0" fontId="64" fillId="45" borderId="18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64" fillId="45" borderId="20" xfId="0" applyFont="1" applyFill="1" applyBorder="1" applyAlignment="1">
      <alignment horizontal="center" vertical="center"/>
    </xf>
    <xf numFmtId="16" fontId="224" fillId="0" borderId="0" xfId="0" applyNumberFormat="1" applyFont="1" applyAlignment="1">
      <alignment horizontal="center" vertical="center"/>
    </xf>
    <xf numFmtId="16" fontId="215" fillId="0" borderId="0" xfId="0" applyNumberFormat="1" applyFont="1" applyAlignment="1">
      <alignment horizontal="center" vertical="center"/>
    </xf>
    <xf numFmtId="0" fontId="236" fillId="51" borderId="1" xfId="2" applyFont="1" applyFill="1" applyBorder="1" applyAlignment="1" applyProtection="1">
      <alignment horizontal="center" vertical="center"/>
    </xf>
    <xf numFmtId="0" fontId="242" fillId="0" borderId="0" xfId="2" applyFont="1" applyAlignment="1" applyProtection="1"/>
    <xf numFmtId="0" fontId="65" fillId="45" borderId="19" xfId="0" applyFont="1" applyFill="1" applyBorder="1" applyAlignment="1">
      <alignment horizontal="center" vertical="center" wrapText="1"/>
    </xf>
    <xf numFmtId="16" fontId="64" fillId="45" borderId="1" xfId="0" applyNumberFormat="1" applyFont="1" applyFill="1" applyBorder="1" applyAlignment="1">
      <alignment horizontal="center" vertical="center"/>
    </xf>
    <xf numFmtId="16" fontId="65" fillId="45" borderId="19" xfId="0" applyNumberFormat="1" applyFont="1" applyFill="1" applyBorder="1" applyAlignment="1">
      <alignment horizontal="center" vertical="center"/>
    </xf>
    <xf numFmtId="0" fontId="225" fillId="43" borderId="0" xfId="2" applyFont="1" applyFill="1" applyAlignment="1" applyProtection="1">
      <alignment horizontal="center" vertical="center" wrapText="1"/>
    </xf>
    <xf numFmtId="16" fontId="3" fillId="53" borderId="1" xfId="0" applyNumberFormat="1" applyFont="1" applyFill="1" applyBorder="1" applyAlignment="1">
      <alignment horizontal="center" vertical="center"/>
    </xf>
    <xf numFmtId="17" fontId="0" fillId="53" borderId="1" xfId="0" applyNumberForma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center" vertical="center"/>
    </xf>
    <xf numFmtId="0" fontId="190" fillId="24" borderId="26" xfId="2" applyFont="1" applyFill="1" applyBorder="1" applyAlignment="1" applyProtection="1">
      <alignment horizontal="center" vertical="center"/>
    </xf>
    <xf numFmtId="0" fontId="225" fillId="0" borderId="0" xfId="0" applyFont="1" applyAlignment="1">
      <alignment vertical="center"/>
    </xf>
    <xf numFmtId="0" fontId="64" fillId="45" borderId="30" xfId="0" applyFont="1" applyFill="1" applyBorder="1" applyAlignment="1">
      <alignment horizontal="center" vertical="center" wrapText="1"/>
    </xf>
    <xf numFmtId="16" fontId="65" fillId="45" borderId="47" xfId="0" applyNumberFormat="1" applyFont="1" applyFill="1" applyBorder="1" applyAlignment="1">
      <alignment horizontal="center" vertical="center"/>
    </xf>
    <xf numFmtId="16" fontId="65" fillId="45" borderId="48" xfId="0" applyNumberFormat="1" applyFont="1" applyFill="1" applyBorder="1" applyAlignment="1">
      <alignment horizontal="center" vertical="center"/>
    </xf>
    <xf numFmtId="16" fontId="3" fillId="53" borderId="30" xfId="0" applyNumberFormat="1" applyFont="1" applyFill="1" applyBorder="1" applyAlignment="1">
      <alignment horizontal="center" vertical="center"/>
    </xf>
    <xf numFmtId="16" fontId="0" fillId="53" borderId="1" xfId="0" applyNumberFormat="1" applyFill="1" applyBorder="1" applyAlignment="1">
      <alignment horizontal="left" vertical="center"/>
    </xf>
    <xf numFmtId="16" fontId="155" fillId="51" borderId="1" xfId="0" applyNumberFormat="1" applyFont="1" applyFill="1" applyBorder="1" applyAlignment="1">
      <alignment horizontal="center" vertical="center"/>
    </xf>
    <xf numFmtId="16" fontId="0" fillId="53" borderId="30" xfId="0" applyNumberFormat="1" applyFill="1" applyBorder="1" applyAlignment="1">
      <alignment horizontal="center" vertical="center"/>
    </xf>
    <xf numFmtId="16" fontId="65" fillId="45" borderId="1" xfId="0" applyNumberFormat="1" applyFont="1" applyFill="1" applyBorder="1" applyAlignment="1">
      <alignment horizontal="center" vertical="center"/>
    </xf>
    <xf numFmtId="0" fontId="3" fillId="53" borderId="45" xfId="0" applyFont="1" applyFill="1" applyBorder="1" applyAlignment="1">
      <alignment vertical="center"/>
    </xf>
    <xf numFmtId="0" fontId="0" fillId="53" borderId="45" xfId="0" applyFill="1" applyBorder="1" applyAlignment="1">
      <alignment vertical="center"/>
    </xf>
    <xf numFmtId="0" fontId="64" fillId="45" borderId="1" xfId="2" applyFont="1" applyFill="1" applyBorder="1" applyAlignment="1" applyProtection="1">
      <alignment horizontal="center" vertical="center"/>
    </xf>
    <xf numFmtId="0" fontId="64" fillId="45" borderId="18" xfId="2" applyFont="1" applyFill="1" applyBorder="1" applyAlignment="1" applyProtection="1">
      <alignment horizontal="center" vertical="center"/>
    </xf>
    <xf numFmtId="0" fontId="65" fillId="45" borderId="1" xfId="2" applyFont="1" applyFill="1" applyBorder="1" applyAlignment="1" applyProtection="1">
      <alignment horizontal="center" vertical="center"/>
    </xf>
    <xf numFmtId="0" fontId="65" fillId="45" borderId="18" xfId="2" applyFont="1" applyFill="1" applyBorder="1" applyAlignment="1" applyProtection="1">
      <alignment horizontal="center" vertical="center"/>
    </xf>
    <xf numFmtId="16" fontId="225" fillId="51" borderId="1" xfId="2" applyNumberFormat="1" applyFont="1" applyFill="1" applyBorder="1" applyAlignment="1" applyProtection="1">
      <alignment horizontal="center" vertical="center"/>
    </xf>
    <xf numFmtId="16" fontId="3" fillId="53" borderId="1" xfId="2" applyNumberFormat="1" applyFont="1" applyFill="1" applyBorder="1" applyAlignment="1" applyProtection="1">
      <alignment horizontal="left" vertical="center"/>
    </xf>
    <xf numFmtId="16" fontId="3" fillId="53" borderId="1" xfId="2" applyNumberFormat="1" applyFont="1" applyFill="1" applyBorder="1" applyAlignment="1" applyProtection="1">
      <alignment horizontal="center" vertical="center"/>
    </xf>
    <xf numFmtId="16" fontId="225" fillId="51" borderId="1" xfId="2" applyNumberFormat="1" applyFont="1" applyFill="1" applyBorder="1" applyAlignment="1" applyProtection="1">
      <alignment horizontal="left" vertical="center"/>
    </xf>
    <xf numFmtId="0" fontId="0" fillId="53" borderId="1" xfId="0" applyFill="1" applyBorder="1" applyAlignment="1">
      <alignment horizontal="center" vertical="center"/>
    </xf>
    <xf numFmtId="0" fontId="65" fillId="45" borderId="20" xfId="0" applyFont="1" applyFill="1" applyBorder="1" applyAlignment="1">
      <alignment horizontal="center" vertical="center"/>
    </xf>
    <xf numFmtId="16" fontId="65" fillId="45" borderId="15" xfId="0" applyNumberFormat="1" applyFont="1" applyFill="1" applyBorder="1" applyAlignment="1">
      <alignment horizontal="center" vertical="center"/>
    </xf>
    <xf numFmtId="0" fontId="0" fillId="53" borderId="45" xfId="0" applyFill="1" applyBorder="1" applyAlignment="1">
      <alignment horizontal="center" vertical="center"/>
    </xf>
    <xf numFmtId="16" fontId="0" fillId="53" borderId="1" xfId="2" applyNumberFormat="1" applyFont="1" applyFill="1" applyBorder="1" applyAlignment="1" applyProtection="1">
      <alignment horizontal="center" vertical="center"/>
    </xf>
    <xf numFmtId="0" fontId="230" fillId="24" borderId="26" xfId="2" applyFont="1" applyFill="1" applyBorder="1" applyAlignment="1" applyProtection="1">
      <alignment horizontal="center" vertical="center"/>
    </xf>
    <xf numFmtId="17" fontId="0" fillId="53" borderId="1" xfId="0" applyNumberFormat="1" applyFill="1" applyBorder="1" applyAlignment="1">
      <alignment horizontal="center" vertical="center" wrapText="1"/>
    </xf>
    <xf numFmtId="17" fontId="0" fillId="53" borderId="18" xfId="0" applyNumberFormat="1" applyFill="1" applyBorder="1" applyAlignment="1">
      <alignment horizontal="center" vertical="center"/>
    </xf>
    <xf numFmtId="0" fontId="236" fillId="40" borderId="1" xfId="2" applyFont="1" applyFill="1" applyBorder="1" applyAlignment="1" applyProtection="1">
      <alignment horizontal="center" vertical="center"/>
    </xf>
    <xf numFmtId="16" fontId="225" fillId="2" borderId="1" xfId="0" applyNumberFormat="1" applyFont="1" applyFill="1" applyBorder="1" applyAlignment="1">
      <alignment horizontal="center" vertical="center"/>
    </xf>
    <xf numFmtId="0" fontId="52" fillId="45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43" fillId="0" borderId="0" xfId="0" applyFont="1" applyAlignment="1">
      <alignment vertical="center"/>
    </xf>
    <xf numFmtId="0" fontId="65" fillId="45" borderId="1" xfId="0" applyFont="1" applyFill="1" applyBorder="1" applyAlignment="1">
      <alignment horizontal="center" vertical="center" wrapText="1"/>
    </xf>
    <xf numFmtId="0" fontId="163" fillId="0" borderId="0" xfId="0" applyFont="1" applyAlignment="1">
      <alignment vertical="center"/>
    </xf>
    <xf numFmtId="0" fontId="0" fillId="43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64" fillId="0" borderId="1" xfId="0" applyNumberFormat="1" applyFont="1" applyBorder="1" applyAlignment="1">
      <alignment horizontal="center" vertical="center" wrapText="1"/>
    </xf>
    <xf numFmtId="16" fontId="0" fillId="43" borderId="1" xfId="0" applyNumberFormat="1" applyFill="1" applyBorder="1" applyAlignment="1">
      <alignment horizontal="center" vertical="center"/>
    </xf>
    <xf numFmtId="16" fontId="64" fillId="43" borderId="1" xfId="0" applyNumberFormat="1" applyFont="1" applyFill="1" applyBorder="1" applyAlignment="1">
      <alignment horizontal="center" vertical="center"/>
    </xf>
    <xf numFmtId="16" fontId="64" fillId="43" borderId="0" xfId="0" applyNumberFormat="1" applyFont="1" applyFill="1" applyAlignment="1">
      <alignment horizontal="center" vertical="center"/>
    </xf>
    <xf numFmtId="16" fontId="155" fillId="43" borderId="0" xfId="0" applyNumberFormat="1" applyFont="1" applyFill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53" borderId="1" xfId="0" applyFill="1" applyBorder="1" applyAlignment="1">
      <alignment vertical="center"/>
    </xf>
    <xf numFmtId="16" fontId="64" fillId="45" borderId="20" xfId="0" applyNumberFormat="1" applyFont="1" applyFill="1" applyBorder="1" applyAlignment="1">
      <alignment horizontal="center" vertical="center" wrapText="1"/>
    </xf>
    <xf numFmtId="16" fontId="65" fillId="45" borderId="1" xfId="0" applyNumberFormat="1" applyFont="1" applyFill="1" applyBorder="1" applyAlignment="1">
      <alignment horizontal="center" vertical="center" wrapText="1"/>
    </xf>
    <xf numFmtId="16" fontId="65" fillId="45" borderId="20" xfId="0" applyNumberFormat="1" applyFont="1" applyFill="1" applyBorder="1" applyAlignment="1">
      <alignment horizontal="center" vertical="center" wrapText="1"/>
    </xf>
    <xf numFmtId="16" fontId="0" fillId="53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5" borderId="19" xfId="0" applyFont="1" applyFill="1" applyBorder="1" applyAlignment="1">
      <alignment horizontal="center" vertical="center"/>
    </xf>
    <xf numFmtId="16" fontId="214" fillId="53" borderId="1" xfId="0" applyNumberFormat="1" applyFont="1" applyFill="1" applyBorder="1" applyAlignment="1">
      <alignment horizontal="left" vertical="center"/>
    </xf>
    <xf numFmtId="16" fontId="214" fillId="53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3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6" borderId="1" xfId="0" applyNumberFormat="1" applyFill="1" applyBorder="1" applyAlignment="1">
      <alignment horizontal="center" vertical="center"/>
    </xf>
    <xf numFmtId="16" fontId="155" fillId="36" borderId="1" xfId="0" applyNumberFormat="1" applyFont="1" applyFill="1" applyBorder="1" applyAlignment="1">
      <alignment horizontal="center" vertical="center"/>
    </xf>
    <xf numFmtId="16" fontId="221" fillId="3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5" fillId="38" borderId="1" xfId="0" applyNumberFormat="1" applyFont="1" applyFill="1" applyBorder="1" applyAlignment="1">
      <alignment horizontal="center" vertical="center"/>
    </xf>
    <xf numFmtId="0" fontId="213" fillId="0" borderId="0" xfId="0" applyFont="1" applyAlignment="1">
      <alignment vertical="center"/>
    </xf>
    <xf numFmtId="16" fontId="244" fillId="47" borderId="1" xfId="0" applyNumberFormat="1" applyFont="1" applyFill="1" applyBorder="1" applyAlignment="1">
      <alignment horizontal="center" vertical="center"/>
    </xf>
    <xf numFmtId="16" fontId="244" fillId="47" borderId="19" xfId="0" applyNumberFormat="1" applyFont="1" applyFill="1" applyBorder="1" applyAlignment="1">
      <alignment horizontal="center" vertical="center"/>
    </xf>
    <xf numFmtId="16" fontId="244" fillId="0" borderId="1" xfId="0" applyNumberFormat="1" applyFont="1" applyBorder="1" applyAlignment="1">
      <alignment horizontal="center" vertical="center"/>
    </xf>
    <xf numFmtId="0" fontId="219" fillId="49" borderId="0" xfId="0" applyFont="1" applyFill="1" applyAlignment="1">
      <alignment horizontal="center" vertical="center"/>
    </xf>
    <xf numFmtId="16" fontId="244" fillId="2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vertical="center"/>
    </xf>
    <xf numFmtId="0" fontId="225" fillId="51" borderId="1" xfId="0" applyFont="1" applyFill="1" applyBorder="1" applyAlignment="1">
      <alignment vertical="center"/>
    </xf>
    <xf numFmtId="16" fontId="244" fillId="53" borderId="1" xfId="0" applyNumberFormat="1" applyFont="1" applyFill="1" applyBorder="1" applyAlignment="1">
      <alignment horizontal="center" vertical="center"/>
    </xf>
    <xf numFmtId="16" fontId="225" fillId="51" borderId="20" xfId="2" applyNumberFormat="1" applyFont="1" applyFill="1" applyBorder="1" applyAlignment="1" applyProtection="1">
      <alignment horizontal="center" vertical="center"/>
    </xf>
    <xf numFmtId="17" fontId="224" fillId="53" borderId="1" xfId="0" applyNumberFormat="1" applyFont="1" applyFill="1" applyBorder="1" applyAlignment="1">
      <alignment horizontal="center" vertical="center"/>
    </xf>
    <xf numFmtId="16" fontId="224" fillId="53" borderId="1" xfId="0" applyNumberFormat="1" applyFont="1" applyFill="1" applyBorder="1" applyAlignment="1">
      <alignment horizontal="center" vertical="center"/>
    </xf>
    <xf numFmtId="0" fontId="225" fillId="51" borderId="45" xfId="0" applyFont="1" applyFill="1" applyBorder="1" applyAlignment="1">
      <alignment horizontal="center" vertical="center"/>
    </xf>
    <xf numFmtId="0" fontId="245" fillId="0" borderId="0" xfId="0" applyFont="1" applyAlignment="1">
      <alignment horizontal="center" vertical="center"/>
    </xf>
    <xf numFmtId="0" fontId="245" fillId="0" borderId="0" xfId="1" applyFont="1" applyAlignment="1">
      <alignment horizontal="center" vertical="center"/>
    </xf>
    <xf numFmtId="17" fontId="224" fillId="53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6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5" fillId="51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5" fillId="51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8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5" fillId="51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5" borderId="19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16" fontId="64" fillId="45" borderId="19" xfId="0" applyNumberFormat="1" applyFont="1" applyFill="1" applyBorder="1" applyAlignment="1">
      <alignment horizontal="center" vertical="center"/>
    </xf>
    <xf numFmtId="16" fontId="64" fillId="45" borderId="19" xfId="0" applyNumberFormat="1" applyFont="1" applyFill="1" applyBorder="1" applyAlignment="1">
      <alignment horizontal="center" vertical="center" wrapText="1"/>
    </xf>
    <xf numFmtId="0" fontId="64" fillId="45" borderId="19" xfId="2" applyFont="1" applyFill="1" applyBorder="1" applyAlignment="1" applyProtection="1">
      <alignment horizontal="center" vertical="center"/>
    </xf>
    <xf numFmtId="0" fontId="174" fillId="2" borderId="1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vertical="center"/>
    </xf>
    <xf numFmtId="0" fontId="225" fillId="51" borderId="45" xfId="0" applyFont="1" applyFill="1" applyBorder="1" applyAlignment="1">
      <alignment vertical="center"/>
    </xf>
    <xf numFmtId="16" fontId="64" fillId="45" borderId="19" xfId="0" applyNumberFormat="1" applyFont="1" applyFill="1" applyBorder="1" applyAlignment="1">
      <alignment vertical="center"/>
    </xf>
    <xf numFmtId="17" fontId="225" fillId="0" borderId="0" xfId="0" applyNumberFormat="1" applyFont="1" applyAlignment="1">
      <alignment horizontal="center" vertical="center" wrapText="1"/>
    </xf>
    <xf numFmtId="0" fontId="246" fillId="0" borderId="0" xfId="0" applyFont="1" applyAlignment="1">
      <alignment horizontal="center" vertical="center"/>
    </xf>
    <xf numFmtId="16" fontId="225" fillId="0" borderId="0" xfId="0" applyNumberFormat="1" applyFont="1" applyAlignment="1">
      <alignment horizontal="left" vertical="center"/>
    </xf>
    <xf numFmtId="0" fontId="228" fillId="0" borderId="0" xfId="0" applyFont="1" applyAlignment="1">
      <alignment horizontal="center" vertical="center"/>
    </xf>
    <xf numFmtId="0" fontId="64" fillId="45" borderId="1" xfId="0" applyFont="1" applyFill="1" applyBorder="1" applyAlignment="1">
      <alignment vertical="center" wrapText="1"/>
    </xf>
    <xf numFmtId="16" fontId="224" fillId="53" borderId="1" xfId="2" applyNumberFormat="1" applyFont="1" applyFill="1" applyBorder="1" applyAlignment="1" applyProtection="1">
      <alignment horizontal="center" vertical="center"/>
    </xf>
    <xf numFmtId="0" fontId="247" fillId="0" borderId="0" xfId="0" applyFont="1" applyAlignment="1">
      <alignment horizontal="right" vertical="center"/>
    </xf>
    <xf numFmtId="16" fontId="221" fillId="53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4" fillId="51" borderId="1" xfId="2" applyNumberFormat="1" applyFont="1" applyFill="1" applyBorder="1" applyAlignment="1" applyProtection="1">
      <alignment horizontal="center" vertical="center"/>
    </xf>
    <xf numFmtId="0" fontId="224" fillId="53" borderId="1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4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" fontId="0" fillId="2" borderId="20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65" fillId="45" borderId="30" xfId="0" applyFont="1" applyFill="1" applyBorder="1" applyAlignment="1">
      <alignment horizontal="center" vertical="center" wrapText="1"/>
    </xf>
    <xf numFmtId="16" fontId="135" fillId="0" borderId="1" xfId="0" applyNumberFormat="1" applyFont="1" applyBorder="1" applyAlignment="1">
      <alignment horizontal="center" vertical="center"/>
    </xf>
    <xf numFmtId="16" fontId="135" fillId="44" borderId="1" xfId="0" applyNumberFormat="1" applyFont="1" applyFill="1" applyBorder="1" applyAlignment="1">
      <alignment horizontal="center" vertical="center"/>
    </xf>
    <xf numFmtId="16" fontId="225" fillId="2" borderId="30" xfId="0" applyNumberFormat="1" applyFont="1" applyFill="1" applyBorder="1" applyAlignment="1">
      <alignment horizontal="center" vertical="center"/>
    </xf>
    <xf numFmtId="16" fontId="225" fillId="51" borderId="18" xfId="0" applyNumberFormat="1" applyFont="1" applyFill="1" applyBorder="1" applyAlignment="1">
      <alignment horizontal="center" vertical="center"/>
    </xf>
    <xf numFmtId="0" fontId="64" fillId="45" borderId="41" xfId="0" applyFont="1" applyFill="1" applyBorder="1" applyAlignment="1">
      <alignment horizontal="center" vertical="center" wrapText="1"/>
    </xf>
    <xf numFmtId="0" fontId="64" fillId="45" borderId="3" xfId="0" applyFont="1" applyFill="1" applyBorder="1" applyAlignment="1">
      <alignment horizontal="center" vertical="center"/>
    </xf>
    <xf numFmtId="16" fontId="3" fillId="0" borderId="41" xfId="0" applyNumberFormat="1" applyFont="1" applyBorder="1" applyAlignment="1">
      <alignment horizontal="center" vertical="center"/>
    </xf>
    <xf numFmtId="16" fontId="3" fillId="38" borderId="41" xfId="0" applyNumberFormat="1" applyFont="1" applyFill="1" applyBorder="1" applyAlignment="1">
      <alignment horizontal="center" vertical="center"/>
    </xf>
    <xf numFmtId="16" fontId="3" fillId="43" borderId="41" xfId="0" applyNumberFormat="1" applyFont="1" applyFill="1" applyBorder="1" applyAlignment="1">
      <alignment horizontal="center" vertical="center"/>
    </xf>
    <xf numFmtId="16" fontId="221" fillId="38" borderId="41" xfId="0" applyNumberFormat="1" applyFont="1" applyFill="1" applyBorder="1" applyAlignment="1">
      <alignment horizontal="center" vertical="center"/>
    </xf>
    <xf numFmtId="16" fontId="3" fillId="38" borderId="44" xfId="0" applyNumberFormat="1" applyFont="1" applyFill="1" applyBorder="1" applyAlignment="1">
      <alignment horizontal="center" vertical="center"/>
    </xf>
    <xf numFmtId="16" fontId="3" fillId="2" borderId="41" xfId="0" applyNumberFormat="1" applyFont="1" applyFill="1" applyBorder="1" applyAlignment="1">
      <alignment horizontal="center" vertical="center"/>
    </xf>
    <xf numFmtId="16" fontId="0" fillId="2" borderId="41" xfId="0" applyNumberFormat="1" applyFill="1" applyBorder="1" applyAlignment="1">
      <alignment horizontal="center" vertical="center"/>
    </xf>
    <xf numFmtId="0" fontId="65" fillId="45" borderId="41" xfId="0" applyFont="1" applyFill="1" applyBorder="1" applyAlignment="1">
      <alignment horizontal="center" vertical="center" wrapText="1"/>
    </xf>
    <xf numFmtId="16" fontId="3" fillId="53" borderId="47" xfId="0" applyNumberFormat="1" applyFont="1" applyFill="1" applyBorder="1" applyAlignment="1">
      <alignment horizontal="center" vertical="center"/>
    </xf>
    <xf numFmtId="0" fontId="224" fillId="51" borderId="45" xfId="0" applyFont="1" applyFill="1" applyBorder="1" applyAlignment="1">
      <alignment horizontal="center" vertical="center"/>
    </xf>
    <xf numFmtId="16" fontId="225" fillId="51" borderId="19" xfId="0" applyNumberFormat="1" applyFont="1" applyFill="1" applyBorder="1" applyAlignment="1">
      <alignment vertical="center"/>
    </xf>
    <xf numFmtId="16" fontId="225" fillId="51" borderId="21" xfId="0" applyNumberFormat="1" applyFont="1" applyFill="1" applyBorder="1" applyAlignment="1">
      <alignment vertical="center"/>
    </xf>
    <xf numFmtId="0" fontId="14" fillId="0" borderId="53" xfId="2" applyFill="1" applyBorder="1" applyAlignment="1" applyProtection="1">
      <alignment horizontal="left" vertical="center"/>
    </xf>
    <xf numFmtId="0" fontId="45" fillId="33" borderId="1" xfId="0" applyFont="1" applyFill="1" applyBorder="1" applyAlignment="1">
      <alignment horizontal="center" vertical="center"/>
    </xf>
    <xf numFmtId="0" fontId="234" fillId="33" borderId="1" xfId="0" applyFont="1" applyFill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 wrapText="1"/>
    </xf>
    <xf numFmtId="0" fontId="186" fillId="0" borderId="1" xfId="2" applyFont="1" applyBorder="1" applyAlignment="1" applyProtection="1">
      <alignment horizontal="center" vertical="center"/>
    </xf>
    <xf numFmtId="16" fontId="225" fillId="51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202" fillId="0" borderId="0" xfId="2" applyFont="1" applyAlignment="1" applyProtection="1"/>
    <xf numFmtId="0" fontId="207" fillId="48" borderId="56" xfId="0" applyFont="1" applyFill="1" applyBorder="1" applyAlignment="1">
      <alignment horizontal="center" vertical="center" wrapText="1"/>
    </xf>
    <xf numFmtId="0" fontId="207" fillId="48" borderId="57" xfId="0" applyFont="1" applyFill="1" applyBorder="1" applyAlignment="1">
      <alignment horizontal="center" vertical="center" wrapText="1"/>
    </xf>
    <xf numFmtId="0" fontId="207" fillId="48" borderId="2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8" fillId="40" borderId="56" xfId="0" applyFont="1" applyFill="1" applyBorder="1" applyAlignment="1">
      <alignment horizontal="center" vertical="center"/>
    </xf>
    <xf numFmtId="0" fontId="228" fillId="40" borderId="57" xfId="0" applyFont="1" applyFill="1" applyBorder="1" applyAlignment="1">
      <alignment horizontal="center" vertical="center"/>
    </xf>
    <xf numFmtId="0" fontId="228" fillId="40" borderId="27" xfId="0" applyFont="1" applyFill="1" applyBorder="1" applyAlignment="1">
      <alignment horizontal="center" vertical="center"/>
    </xf>
    <xf numFmtId="0" fontId="64" fillId="45" borderId="19" xfId="0" applyFont="1" applyFill="1" applyBorder="1" applyAlignment="1">
      <alignment horizontal="center" vertical="center" wrapText="1"/>
    </xf>
    <xf numFmtId="0" fontId="64" fillId="45" borderId="15" xfId="0" applyFont="1" applyFill="1" applyBorder="1" applyAlignment="1">
      <alignment horizontal="center" vertical="center" wrapText="1"/>
    </xf>
    <xf numFmtId="0" fontId="248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3" fillId="42" borderId="38" xfId="0" applyFont="1" applyFill="1" applyBorder="1" applyAlignment="1">
      <alignment horizontal="center" vertical="top"/>
    </xf>
    <xf numFmtId="0" fontId="193" fillId="42" borderId="36" xfId="0" applyFont="1" applyFill="1" applyBorder="1" applyAlignment="1">
      <alignment horizontal="center" vertical="top"/>
    </xf>
    <xf numFmtId="0" fontId="193" fillId="42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81" fillId="21" borderId="56" xfId="0" applyFont="1" applyFill="1" applyBorder="1" applyAlignment="1">
      <alignment horizontal="center" vertical="center"/>
    </xf>
    <xf numFmtId="0" fontId="181" fillId="21" borderId="57" xfId="0" applyFont="1" applyFill="1" applyBorder="1" applyAlignment="1">
      <alignment horizontal="center" vertical="center"/>
    </xf>
    <xf numFmtId="0" fontId="181" fillId="21" borderId="27" xfId="0" applyFont="1" applyFill="1" applyBorder="1" applyAlignment="1">
      <alignment horizontal="center" vertical="center"/>
    </xf>
    <xf numFmtId="0" fontId="102" fillId="40" borderId="56" xfId="0" applyFont="1" applyFill="1" applyBorder="1" applyAlignment="1">
      <alignment horizontal="center" vertical="center"/>
    </xf>
    <xf numFmtId="0" fontId="102" fillId="40" borderId="57" xfId="0" applyFont="1" applyFill="1" applyBorder="1" applyAlignment="1">
      <alignment horizontal="center" vertical="center"/>
    </xf>
    <xf numFmtId="0" fontId="102" fillId="40" borderId="27" xfId="0" applyFont="1" applyFill="1" applyBorder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16" fontId="225" fillId="51" borderId="20" xfId="0" applyNumberFormat="1" applyFont="1" applyFill="1" applyBorder="1" applyAlignment="1">
      <alignment horizontal="center" vertical="center"/>
    </xf>
    <xf numFmtId="16" fontId="225" fillId="51" borderId="18" xfId="0" applyNumberFormat="1" applyFont="1" applyFill="1" applyBorder="1" applyAlignment="1">
      <alignment horizontal="center" vertical="center"/>
    </xf>
    <xf numFmtId="16" fontId="225" fillId="51" borderId="21" xfId="0" applyNumberFormat="1" applyFont="1" applyFill="1" applyBorder="1" applyAlignment="1">
      <alignment horizontal="center" vertical="center"/>
    </xf>
    <xf numFmtId="16" fontId="225" fillId="51" borderId="15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25" fillId="51" borderId="19" xfId="0" applyNumberFormat="1" applyFont="1" applyFill="1" applyBorder="1" applyAlignment="1">
      <alignment horizontal="center" vertical="center"/>
    </xf>
    <xf numFmtId="16" fontId="225" fillId="51" borderId="58" xfId="0" applyNumberFormat="1" applyFont="1" applyFill="1" applyBorder="1" applyAlignment="1">
      <alignment horizontal="center" vertical="center"/>
    </xf>
    <xf numFmtId="16" fontId="206" fillId="0" borderId="2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225" fillId="51" borderId="46" xfId="0" applyNumberFormat="1" applyFont="1" applyFill="1" applyBorder="1" applyAlignment="1">
      <alignment horizontal="center" vertical="center"/>
    </xf>
    <xf numFmtId="16" fontId="225" fillId="51" borderId="60" xfId="0" applyNumberFormat="1" applyFont="1" applyFill="1" applyBorder="1" applyAlignment="1">
      <alignment horizontal="center" vertical="center"/>
    </xf>
    <xf numFmtId="16" fontId="225" fillId="51" borderId="41" xfId="0" applyNumberFormat="1" applyFont="1" applyFill="1" applyBorder="1" applyAlignment="1">
      <alignment horizontal="center" vertical="center"/>
    </xf>
    <xf numFmtId="0" fontId="64" fillId="45" borderId="21" xfId="0" applyFont="1" applyFill="1" applyBorder="1" applyAlignment="1">
      <alignment horizontal="center" vertical="center" wrapText="1"/>
    </xf>
    <xf numFmtId="0" fontId="228" fillId="40" borderId="56" xfId="0" applyFont="1" applyFill="1" applyBorder="1" applyAlignment="1">
      <alignment horizontal="center" vertical="center" wrapText="1"/>
    </xf>
    <xf numFmtId="0" fontId="228" fillId="40" borderId="57" xfId="0" applyFont="1" applyFill="1" applyBorder="1" applyAlignment="1">
      <alignment horizontal="center" vertical="center" wrapText="1"/>
    </xf>
    <xf numFmtId="0" fontId="228" fillId="40" borderId="27" xfId="0" applyFont="1" applyFill="1" applyBorder="1" applyAlignment="1">
      <alignment horizontal="center" vertical="center" wrapText="1"/>
    </xf>
    <xf numFmtId="0" fontId="64" fillId="45" borderId="19" xfId="0" applyFont="1" applyFill="1" applyBorder="1" applyAlignment="1">
      <alignment horizontal="center" vertical="center"/>
    </xf>
    <xf numFmtId="0" fontId="64" fillId="45" borderId="15" xfId="0" applyFont="1" applyFill="1" applyBorder="1" applyAlignment="1">
      <alignment horizontal="center" vertical="center"/>
    </xf>
    <xf numFmtId="0" fontId="248" fillId="0" borderId="0" xfId="0" applyFont="1" applyAlignment="1">
      <alignment horizontal="center" vertical="center"/>
    </xf>
    <xf numFmtId="16" fontId="225" fillId="51" borderId="20" xfId="2" applyNumberFormat="1" applyFont="1" applyFill="1" applyBorder="1" applyAlignment="1" applyProtection="1">
      <alignment horizontal="center" vertical="center"/>
    </xf>
    <xf numFmtId="16" fontId="225" fillId="51" borderId="58" xfId="2" applyNumberFormat="1" applyFont="1" applyFill="1" applyBorder="1" applyAlignment="1" applyProtection="1">
      <alignment horizontal="center" vertical="center"/>
    </xf>
    <xf numFmtId="16" fontId="225" fillId="51" borderId="18" xfId="2" applyNumberFormat="1" applyFont="1" applyFill="1" applyBorder="1" applyAlignment="1" applyProtection="1">
      <alignment horizontal="center" vertical="center"/>
    </xf>
    <xf numFmtId="16" fontId="225" fillId="2" borderId="20" xfId="2" applyNumberFormat="1" applyFont="1" applyFill="1" applyBorder="1" applyAlignment="1" applyProtection="1">
      <alignment horizontal="center" vertical="center"/>
    </xf>
    <xf numFmtId="16" fontId="225" fillId="2" borderId="58" xfId="2" applyNumberFormat="1" applyFont="1" applyFill="1" applyBorder="1" applyAlignment="1" applyProtection="1">
      <alignment horizontal="center" vertical="center"/>
    </xf>
    <xf numFmtId="16" fontId="225" fillId="2" borderId="18" xfId="2" applyNumberFormat="1" applyFont="1" applyFill="1" applyBorder="1" applyAlignment="1" applyProtection="1">
      <alignment horizontal="center" vertical="center"/>
    </xf>
    <xf numFmtId="0" fontId="228" fillId="40" borderId="56" xfId="2" applyFont="1" applyFill="1" applyBorder="1" applyAlignment="1" applyProtection="1">
      <alignment horizontal="center" vertical="center"/>
    </xf>
    <xf numFmtId="0" fontId="228" fillId="40" borderId="57" xfId="2" applyFont="1" applyFill="1" applyBorder="1" applyAlignment="1" applyProtection="1">
      <alignment horizontal="center" vertical="center"/>
    </xf>
    <xf numFmtId="0" fontId="228" fillId="40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5" borderId="19" xfId="0" applyFont="1" applyFill="1" applyBorder="1" applyAlignment="1">
      <alignment horizontal="center" vertical="center" wrapText="1"/>
    </xf>
    <xf numFmtId="0" fontId="6" fillId="45" borderId="15" xfId="0" applyFont="1" applyFill="1" applyBorder="1" applyAlignment="1">
      <alignment horizontal="center" vertical="center" wrapText="1"/>
    </xf>
    <xf numFmtId="0" fontId="228" fillId="40" borderId="20" xfId="0" applyFont="1" applyFill="1" applyBorder="1" applyAlignment="1">
      <alignment horizontal="center" vertical="center"/>
    </xf>
    <xf numFmtId="0" fontId="228" fillId="40" borderId="58" xfId="0" applyFont="1" applyFill="1" applyBorder="1" applyAlignment="1">
      <alignment horizontal="center" vertical="center"/>
    </xf>
    <xf numFmtId="0" fontId="228" fillId="40" borderId="18" xfId="0" applyFont="1" applyFill="1" applyBorder="1" applyAlignment="1">
      <alignment horizontal="center" vertical="center"/>
    </xf>
    <xf numFmtId="0" fontId="223" fillId="45" borderId="19" xfId="0" applyFont="1" applyFill="1" applyBorder="1" applyAlignment="1">
      <alignment horizontal="center" vertical="center" wrapText="1"/>
    </xf>
    <xf numFmtId="0" fontId="223" fillId="45" borderId="15" xfId="0" applyFont="1" applyFill="1" applyBorder="1" applyAlignment="1">
      <alignment horizontal="center" vertical="center" wrapText="1"/>
    </xf>
    <xf numFmtId="0" fontId="225" fillId="51" borderId="19" xfId="0" applyFont="1" applyFill="1" applyBorder="1" applyAlignment="1">
      <alignment horizontal="center" vertical="center"/>
    </xf>
    <xf numFmtId="0" fontId="225" fillId="51" borderId="21" xfId="0" applyFont="1" applyFill="1" applyBorder="1" applyAlignment="1">
      <alignment horizontal="center" vertical="center"/>
    </xf>
    <xf numFmtId="0" fontId="225" fillId="51" borderId="15" xfId="0" applyFont="1" applyFill="1" applyBorder="1" applyAlignment="1">
      <alignment horizontal="center" vertical="center"/>
    </xf>
    <xf numFmtId="0" fontId="64" fillId="45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5" fillId="51" borderId="19" xfId="0" applyNumberFormat="1" applyFont="1" applyFill="1" applyBorder="1" applyAlignment="1">
      <alignment horizontal="center" vertical="center" wrapText="1"/>
    </xf>
    <xf numFmtId="16" fontId="225" fillId="51" borderId="21" xfId="0" applyNumberFormat="1" applyFont="1" applyFill="1" applyBorder="1" applyAlignment="1">
      <alignment horizontal="center" vertical="center" wrapText="1"/>
    </xf>
    <xf numFmtId="16" fontId="225" fillId="51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Custsvc@msc.com" TargetMode="External"/><Relationship Id="rId13" Type="http://schemas.openxmlformats.org/officeDocument/2006/relationships/hyperlink" Target="mailto:angelia.lau@msc.com" TargetMode="External"/><Relationship Id="rId18" Type="http://schemas.openxmlformats.org/officeDocument/2006/relationships/hyperlink" Target="mailto:zant.chong@msc.com" TargetMode="External"/><Relationship Id="rId3" Type="http://schemas.openxmlformats.org/officeDocument/2006/relationships/hyperlink" Target="mailto:kaisiang.lim@msc.com" TargetMode="External"/><Relationship Id="rId21" Type="http://schemas.openxmlformats.org/officeDocument/2006/relationships/hyperlink" Target="mailto:SG094-Mktg-Dept@msc.com" TargetMode="External"/><Relationship Id="rId7" Type="http://schemas.openxmlformats.org/officeDocument/2006/relationships/hyperlink" Target="mailto:eunice.chan@msc.com" TargetMode="External"/><Relationship Id="rId12" Type="http://schemas.openxmlformats.org/officeDocument/2006/relationships/hyperlink" Target="mailto:sharon.koh@msc.com" TargetMode="External"/><Relationship Id="rId17" Type="http://schemas.openxmlformats.org/officeDocument/2006/relationships/hyperlink" Target="mailto:karthigayan.velu@msc.com" TargetMode="External"/><Relationship Id="rId2" Type="http://schemas.openxmlformats.org/officeDocument/2006/relationships/hyperlink" Target="mailto:yuting.luo@msc.com" TargetMode="External"/><Relationship Id="rId16" Type="http://schemas.openxmlformats.org/officeDocument/2006/relationships/hyperlink" Target="mailto:chingwei.ng@msc.com" TargetMode="External"/><Relationship Id="rId20" Type="http://schemas.openxmlformats.org/officeDocument/2006/relationships/hyperlink" Target="mailto:natalie.lew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hazel.toh@msc.com" TargetMode="External"/><Relationship Id="rId11" Type="http://schemas.openxmlformats.org/officeDocument/2006/relationships/hyperlink" Target="mailto:seoyi.liew@msc.com" TargetMode="External"/><Relationship Id="rId5" Type="http://schemas.openxmlformats.org/officeDocument/2006/relationships/hyperlink" Target="mailto:phoebe.huang@msc.com" TargetMode="External"/><Relationship Id="rId15" Type="http://schemas.openxmlformats.org/officeDocument/2006/relationships/hyperlink" Target="mailto:dewi.ratnah@msc.com" TargetMode="External"/><Relationship Id="rId10" Type="http://schemas.openxmlformats.org/officeDocument/2006/relationships/hyperlink" Target="mailto:robert.chia@msc.com" TargetMode="External"/><Relationship Id="rId19" Type="http://schemas.openxmlformats.org/officeDocument/2006/relationships/hyperlink" Target="mailto:ashton.yan@msc.com" TargetMode="External"/><Relationship Id="rId4" Type="http://schemas.openxmlformats.org/officeDocument/2006/relationships/hyperlink" Target="mailto:darius.ong@msc.com" TargetMode="External"/><Relationship Id="rId9" Type="http://schemas.openxmlformats.org/officeDocument/2006/relationships/hyperlink" Target="mailto:noor.afnindah@msc.com" TargetMode="External"/><Relationship Id="rId14" Type="http://schemas.openxmlformats.org/officeDocument/2006/relationships/hyperlink" Target="mailto:raynar.ang@msc.com" TargetMode="External"/><Relationship Id="rId22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1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3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8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4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6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59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49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53.bin"/><Relationship Id="rId12" Type="http://schemas.openxmlformats.org/officeDocument/2006/relationships/printerSettings" Target="../printerSettings/printerSettings58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48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51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56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60.bin"/><Relationship Id="rId8" Type="http://schemas.openxmlformats.org/officeDocument/2006/relationships/printerSettings" Target="../printerSettings/printerSettings5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phoebe.huang@msc.com" TargetMode="External"/><Relationship Id="rId26" Type="http://schemas.openxmlformats.org/officeDocument/2006/relationships/hyperlink" Target="mailto:sharon.koh@msc.com" TargetMode="External"/><Relationship Id="rId3" Type="http://schemas.openxmlformats.org/officeDocument/2006/relationships/printerSettings" Target="../printerSettings/printerSettings63.bin"/><Relationship Id="rId21" Type="http://schemas.openxmlformats.org/officeDocument/2006/relationships/hyperlink" Target="mailto:karthigayan.velu@msc.com" TargetMode="External"/><Relationship Id="rId7" Type="http://schemas.openxmlformats.org/officeDocument/2006/relationships/printerSettings" Target="../printerSettings/printerSettings67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zant.chong@msc.com" TargetMode="External"/><Relationship Id="rId25" Type="http://schemas.openxmlformats.org/officeDocument/2006/relationships/hyperlink" Target="mailto:seoyi.liew@msc.com" TargetMode="External"/><Relationship Id="rId2" Type="http://schemas.openxmlformats.org/officeDocument/2006/relationships/printerSettings" Target="../printerSettings/printerSettings62.bin"/><Relationship Id="rId16" Type="http://schemas.openxmlformats.org/officeDocument/2006/relationships/hyperlink" Target="mailto:ashton.yan@msc.com" TargetMode="External"/><Relationship Id="rId20" Type="http://schemas.openxmlformats.org/officeDocument/2006/relationships/hyperlink" Target="mailto:eunice.chan@msc.com" TargetMode="External"/><Relationship Id="rId29" Type="http://schemas.openxmlformats.org/officeDocument/2006/relationships/hyperlink" Target="mailto:dewi.ratnah@msc.com" TargetMode="External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robert.chia@msc.com" TargetMode="External"/><Relationship Id="rId5" Type="http://schemas.openxmlformats.org/officeDocument/2006/relationships/printerSettings" Target="../printerSettings/printerSettings65.bin"/><Relationship Id="rId15" Type="http://schemas.openxmlformats.org/officeDocument/2006/relationships/hyperlink" Target="mailto:darius.ong@msc.com" TargetMode="External"/><Relationship Id="rId23" Type="http://schemas.openxmlformats.org/officeDocument/2006/relationships/hyperlink" Target="mailto:noor.afnindah@msc.com" TargetMode="External"/><Relationship Id="rId28" Type="http://schemas.openxmlformats.org/officeDocument/2006/relationships/hyperlink" Target="mailto:raynar.ang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hazel.toh@msc.com" TargetMode="External"/><Relationship Id="rId3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hyperlink" Target="mailto:natalie.lew@msc.com" TargetMode="External"/><Relationship Id="rId22" Type="http://schemas.openxmlformats.org/officeDocument/2006/relationships/hyperlink" Target="mailto:SG094-Custsvc@msc.com" TargetMode="External"/><Relationship Id="rId27" Type="http://schemas.openxmlformats.org/officeDocument/2006/relationships/hyperlink" Target="mailto:angelia.lau@msc.com" TargetMode="External"/><Relationship Id="rId30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7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4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4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78.bin"/><Relationship Id="rId12" Type="http://schemas.openxmlformats.org/officeDocument/2006/relationships/printerSettings" Target="../printerSettings/printerSettings83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73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11" Type="http://schemas.openxmlformats.org/officeDocument/2006/relationships/printerSettings" Target="../printerSettings/printerSettings82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76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81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75.bin"/><Relationship Id="rId9" Type="http://schemas.openxmlformats.org/officeDocument/2006/relationships/printerSettings" Target="../printerSettings/printerSettings80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85.bin"/><Relationship Id="rId8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8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88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7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0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5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9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0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02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5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0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2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0.bin"/><Relationship Id="rId3" Type="http://schemas.openxmlformats.org/officeDocument/2006/relationships/printerSettings" Target="../printerSettings/printerSettings10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raynar.ang@msc.com" TargetMode="External"/><Relationship Id="rId3" Type="http://schemas.openxmlformats.org/officeDocument/2006/relationships/printerSettings" Target="../printerSettings/printerSettings119.bin"/><Relationship Id="rId21" Type="http://schemas.openxmlformats.org/officeDocument/2006/relationships/hyperlink" Target="mailto:noor.afnindah@msc.com" TargetMode="External"/><Relationship Id="rId7" Type="http://schemas.openxmlformats.org/officeDocument/2006/relationships/printerSettings" Target="../printerSettings/printerSettings123.bin"/><Relationship Id="rId12" Type="http://schemas.openxmlformats.org/officeDocument/2006/relationships/hyperlink" Target="mailto:natalie.lew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18.bin"/><Relationship Id="rId16" Type="http://schemas.openxmlformats.org/officeDocument/2006/relationships/hyperlink" Target="mailto:phoebe.huang@msc.com" TargetMode="External"/><Relationship Id="rId20" Type="http://schemas.openxmlformats.org/officeDocument/2006/relationships/hyperlink" Target="mailto:SG094-Custsvc@msc.com" TargetMode="External"/><Relationship Id="rId29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117.bin"/><Relationship Id="rId6" Type="http://schemas.openxmlformats.org/officeDocument/2006/relationships/printerSettings" Target="../printerSettings/printerSettings122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sharon.koh@msc.com" TargetMode="External"/><Relationship Id="rId5" Type="http://schemas.openxmlformats.org/officeDocument/2006/relationships/printerSettings" Target="../printerSettings/printerSettings121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chingwei.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karthigayan.velu@msc.com" TargetMode="External"/><Relationship Id="rId4" Type="http://schemas.openxmlformats.org/officeDocument/2006/relationships/printerSettings" Target="../printerSettings/printerSettings120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robert.chia@msc.com" TargetMode="External"/><Relationship Id="rId27" Type="http://schemas.openxmlformats.org/officeDocument/2006/relationships/hyperlink" Target="mailto:dewi.ratnah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5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6.bin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9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129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131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136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140.bin"/><Relationship Id="rId8" Type="http://schemas.openxmlformats.org/officeDocument/2006/relationships/printerSettings" Target="../printerSettings/printerSettings134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3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2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1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5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4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13" Type="http://schemas.openxmlformats.org/officeDocument/2006/relationships/printerSettings" Target="../printerSettings/printerSettings159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9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3.bin"/><Relationship Id="rId12" Type="http://schemas.openxmlformats.org/officeDocument/2006/relationships/printerSettings" Target="../printerSettings/printerSettings158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8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11" Type="http://schemas.openxmlformats.org/officeDocument/2006/relationships/printerSettings" Target="../printerSettings/printerSettings157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1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56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0.bin"/><Relationship Id="rId9" Type="http://schemas.openxmlformats.org/officeDocument/2006/relationships/printerSettings" Target="../printerSettings/printerSettings155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1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9.bin"/><Relationship Id="rId13" Type="http://schemas.openxmlformats.org/officeDocument/2006/relationships/printerSettings" Target="../printerSettings/printerSettings174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phoebe.huang@msc.com" TargetMode="External"/><Relationship Id="rId3" Type="http://schemas.openxmlformats.org/officeDocument/2006/relationships/printerSettings" Target="../printerSettings/printerSettings164.bin"/><Relationship Id="rId21" Type="http://schemas.openxmlformats.org/officeDocument/2006/relationships/hyperlink" Target="mailto:crystal.lee@msc.com" TargetMode="External"/><Relationship Id="rId7" Type="http://schemas.openxmlformats.org/officeDocument/2006/relationships/printerSettings" Target="../printerSettings/printerSettings168.bin"/><Relationship Id="rId12" Type="http://schemas.openxmlformats.org/officeDocument/2006/relationships/printerSettings" Target="../printerSettings/printerSettings173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zant.chong@msc.com" TargetMode="External"/><Relationship Id="rId2" Type="http://schemas.openxmlformats.org/officeDocument/2006/relationships/printerSettings" Target="../printerSettings/printerSettings163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custsvc@msca.com.sg" TargetMode="External"/><Relationship Id="rId1" Type="http://schemas.openxmlformats.org/officeDocument/2006/relationships/printerSettings" Target="../printerSettings/printerSettings162.bin"/><Relationship Id="rId6" Type="http://schemas.openxmlformats.org/officeDocument/2006/relationships/printerSettings" Target="../printerSettings/printerSettings167.bin"/><Relationship Id="rId11" Type="http://schemas.openxmlformats.org/officeDocument/2006/relationships/printerSettings" Target="../printerSettings/printerSettings172.bin"/><Relationship Id="rId24" Type="http://schemas.openxmlformats.org/officeDocument/2006/relationships/hyperlink" Target="mailto:ashton.yan@msc.com" TargetMode="External"/><Relationship Id="rId5" Type="http://schemas.openxmlformats.org/officeDocument/2006/relationships/printerSettings" Target="../printerSettings/printerSettings166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darius.ong@msc.com" TargetMode="External"/><Relationship Id="rId10" Type="http://schemas.openxmlformats.org/officeDocument/2006/relationships/printerSettings" Target="../printerSettings/printerSettings171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165.bin"/><Relationship Id="rId9" Type="http://schemas.openxmlformats.org/officeDocument/2006/relationships/printerSettings" Target="../printerSettings/printerSettings170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leon.tai@msc.com" TargetMode="External"/><Relationship Id="rId27" Type="http://schemas.openxmlformats.org/officeDocument/2006/relationships/printerSettings" Target="../printerSettings/printerSettings175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13" Type="http://schemas.openxmlformats.org/officeDocument/2006/relationships/printerSettings" Target="../printerSettings/printerSettings18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7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2.bin"/><Relationship Id="rId12" Type="http://schemas.openxmlformats.org/officeDocument/2006/relationships/printerSettings" Target="../printerSettings/printerSettings18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7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11" Type="http://schemas.openxmlformats.org/officeDocument/2006/relationships/printerSettings" Target="../printerSettings/printerSettings18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8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89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90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91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9.bin"/><Relationship Id="rId13" Type="http://schemas.openxmlformats.org/officeDocument/2006/relationships/printerSettings" Target="../printerSettings/printerSettings204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4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98.bin"/><Relationship Id="rId12" Type="http://schemas.openxmlformats.org/officeDocument/2006/relationships/printerSettings" Target="../printerSettings/printerSettings203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3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92.bin"/><Relationship Id="rId6" Type="http://schemas.openxmlformats.org/officeDocument/2006/relationships/printerSettings" Target="../printerSettings/printerSettings197.bin"/><Relationship Id="rId11" Type="http://schemas.openxmlformats.org/officeDocument/2006/relationships/printerSettings" Target="../printerSettings/printerSettings202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96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201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5.bin"/><Relationship Id="rId9" Type="http://schemas.openxmlformats.org/officeDocument/2006/relationships/printerSettings" Target="../printerSettings/printerSettings200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5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206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4.bin"/><Relationship Id="rId13" Type="http://schemas.openxmlformats.org/officeDocument/2006/relationships/printerSettings" Target="../printerSettings/printerSettings219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09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3.bin"/><Relationship Id="rId12" Type="http://schemas.openxmlformats.org/officeDocument/2006/relationships/printerSettings" Target="../printerSettings/printerSettings218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08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07.bin"/><Relationship Id="rId6" Type="http://schemas.openxmlformats.org/officeDocument/2006/relationships/printerSettings" Target="../printerSettings/printerSettings212.bin"/><Relationship Id="rId11" Type="http://schemas.openxmlformats.org/officeDocument/2006/relationships/printerSettings" Target="../printerSettings/printerSettings217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1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16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0.bin"/><Relationship Id="rId9" Type="http://schemas.openxmlformats.org/officeDocument/2006/relationships/printerSettings" Target="../printerSettings/printerSettings215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0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13" Type="http://schemas.openxmlformats.org/officeDocument/2006/relationships/printerSettings" Target="../printerSettings/printerSettings23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2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27.bin"/><Relationship Id="rId12" Type="http://schemas.openxmlformats.org/officeDocument/2006/relationships/printerSettings" Target="../printerSettings/printerSettings23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2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2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3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3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4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6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51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55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60.bin"/><Relationship Id="rId2" Type="http://schemas.openxmlformats.org/officeDocument/2006/relationships/printerSettings" Target="../printerSettings/printerSettings250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49.bin"/><Relationship Id="rId6" Type="http://schemas.openxmlformats.org/officeDocument/2006/relationships/printerSettings" Target="../printerSettings/printerSettings254.bin"/><Relationship Id="rId11" Type="http://schemas.openxmlformats.org/officeDocument/2006/relationships/printerSettings" Target="../printerSettings/printerSettings259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53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58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52.bin"/><Relationship Id="rId9" Type="http://schemas.openxmlformats.org/officeDocument/2006/relationships/printerSettings" Target="../printerSettings/printerSettings257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6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74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7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6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75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79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80.bin"/><Relationship Id="rId4" Type="http://schemas.openxmlformats.org/officeDocument/2006/relationships/printerSettings" Target="../printerSettings/printerSettings278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8.bin"/><Relationship Id="rId13" Type="http://schemas.openxmlformats.org/officeDocument/2006/relationships/printerSettings" Target="../printerSettings/printerSettings2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87.bin"/><Relationship Id="rId12" Type="http://schemas.openxmlformats.org/officeDocument/2006/relationships/printerSettings" Target="../printerSettings/printerSettings2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81.bin"/><Relationship Id="rId6" Type="http://schemas.openxmlformats.org/officeDocument/2006/relationships/printerSettings" Target="../printerSettings/printerSettings286.bin"/><Relationship Id="rId11" Type="http://schemas.openxmlformats.org/officeDocument/2006/relationships/printerSettings" Target="../printerSettings/printerSettings2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84.bin"/><Relationship Id="rId9" Type="http://schemas.openxmlformats.org/officeDocument/2006/relationships/printerSettings" Target="../printerSettings/printerSettings2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94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2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97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301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96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95.bin"/><Relationship Id="rId6" Type="http://schemas.openxmlformats.org/officeDocument/2006/relationships/printerSettings" Target="../printerSettings/printerSettings300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99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98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303.bin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1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306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310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305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4.bin"/><Relationship Id="rId6" Type="http://schemas.openxmlformats.org/officeDocument/2006/relationships/printerSettings" Target="../printerSettings/printerSettings309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308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13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307.bin"/><Relationship Id="rId9" Type="http://schemas.openxmlformats.org/officeDocument/2006/relationships/printerSettings" Target="../printerSettings/printerSettings312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1.bin"/><Relationship Id="rId13" Type="http://schemas.openxmlformats.org/officeDocument/2006/relationships/printerSettings" Target="../printerSettings/printerSettings326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16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20.bin"/><Relationship Id="rId12" Type="http://schemas.openxmlformats.org/officeDocument/2006/relationships/printerSettings" Target="../printerSettings/printerSettings325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5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14.bin"/><Relationship Id="rId6" Type="http://schemas.openxmlformats.org/officeDocument/2006/relationships/printerSettings" Target="../printerSettings/printerSettings319.bin"/><Relationship Id="rId11" Type="http://schemas.openxmlformats.org/officeDocument/2006/relationships/printerSettings" Target="../printerSettings/printerSettings324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18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23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17.bin"/><Relationship Id="rId9" Type="http://schemas.openxmlformats.org/officeDocument/2006/relationships/printerSettings" Target="../printerSettings/printerSettings322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27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28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29.bin"/><Relationship Id="rId1" Type="http://schemas.openxmlformats.org/officeDocument/2006/relationships/hyperlink" Target="http://www.msc.com/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7.bin"/><Relationship Id="rId3" Type="http://schemas.openxmlformats.org/officeDocument/2006/relationships/printerSettings" Target="../printerSettings/printerSettings332.bin"/><Relationship Id="rId7" Type="http://schemas.openxmlformats.org/officeDocument/2006/relationships/printerSettings" Target="../printerSettings/printerSettings336.bin"/><Relationship Id="rId2" Type="http://schemas.openxmlformats.org/officeDocument/2006/relationships/printerSettings" Target="../printerSettings/printerSettings331.bin"/><Relationship Id="rId1" Type="http://schemas.openxmlformats.org/officeDocument/2006/relationships/printerSettings" Target="../printerSettings/printerSettings330.bin"/><Relationship Id="rId6" Type="http://schemas.openxmlformats.org/officeDocument/2006/relationships/printerSettings" Target="../printerSettings/printerSettings335.bin"/><Relationship Id="rId5" Type="http://schemas.openxmlformats.org/officeDocument/2006/relationships/printerSettings" Target="../printerSettings/printerSettings334.bin"/><Relationship Id="rId4" Type="http://schemas.openxmlformats.org/officeDocument/2006/relationships/printerSettings" Target="../printerSettings/printerSettings333.bin"/><Relationship Id="rId9" Type="http://schemas.openxmlformats.org/officeDocument/2006/relationships/printerSettings" Target="../printerSettings/printerSettings33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6.bin"/><Relationship Id="rId13" Type="http://schemas.openxmlformats.org/officeDocument/2006/relationships/printerSettings" Target="../printerSettings/printerSettings351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41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45.bin"/><Relationship Id="rId12" Type="http://schemas.openxmlformats.org/officeDocument/2006/relationships/printerSettings" Target="../printerSettings/printerSettings350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40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39.bin"/><Relationship Id="rId6" Type="http://schemas.openxmlformats.org/officeDocument/2006/relationships/printerSettings" Target="../printerSettings/printerSettings344.bin"/><Relationship Id="rId11" Type="http://schemas.openxmlformats.org/officeDocument/2006/relationships/printerSettings" Target="../printerSettings/printerSettings349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43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48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42.bin"/><Relationship Id="rId9" Type="http://schemas.openxmlformats.org/officeDocument/2006/relationships/printerSettings" Target="../printerSettings/printerSettings347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52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53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66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356.bin"/><Relationship Id="rId21" Type="http://schemas.openxmlformats.org/officeDocument/2006/relationships/hyperlink" Target="mailto:zant.chong@msc.com" TargetMode="External"/><Relationship Id="rId34" Type="http://schemas.openxmlformats.org/officeDocument/2006/relationships/hyperlink" Target="mailto:chingwei.ng@msc.com" TargetMode="External"/><Relationship Id="rId7" Type="http://schemas.openxmlformats.org/officeDocument/2006/relationships/printerSettings" Target="../printerSettings/printerSettings360.bin"/><Relationship Id="rId12" Type="http://schemas.openxmlformats.org/officeDocument/2006/relationships/printerSettings" Target="../printerSettings/printerSettings36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karthigayan.velu@msc.com" TargetMode="External"/><Relationship Id="rId33" Type="http://schemas.openxmlformats.org/officeDocument/2006/relationships/hyperlink" Target="mailto:dewi.ratnah@msc.com" TargetMode="External"/><Relationship Id="rId2" Type="http://schemas.openxmlformats.org/officeDocument/2006/relationships/printerSettings" Target="../printerSettings/printerSettings35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ashton.yan@msc.com" TargetMode="External"/><Relationship Id="rId29" Type="http://schemas.openxmlformats.org/officeDocument/2006/relationships/hyperlink" Target="mailto:seoyi.liew@msc.com" TargetMode="External"/><Relationship Id="rId1" Type="http://schemas.openxmlformats.org/officeDocument/2006/relationships/printerSettings" Target="../printerSettings/printerSettings354.bin"/><Relationship Id="rId6" Type="http://schemas.openxmlformats.org/officeDocument/2006/relationships/printerSettings" Target="../printerSettings/printerSettings359.bin"/><Relationship Id="rId11" Type="http://schemas.openxmlformats.org/officeDocument/2006/relationships/printerSettings" Target="../printerSettings/printerSettings364.bin"/><Relationship Id="rId24" Type="http://schemas.openxmlformats.org/officeDocument/2006/relationships/hyperlink" Target="mailto:eunice.chan@msc.com" TargetMode="External"/><Relationship Id="rId32" Type="http://schemas.openxmlformats.org/officeDocument/2006/relationships/hyperlink" Target="mailto:raynar.ang@msc.com" TargetMode="External"/><Relationship Id="rId5" Type="http://schemas.openxmlformats.org/officeDocument/2006/relationships/printerSettings" Target="../printerSettings/printerSettings35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hazel.toh@msc.com" TargetMode="External"/><Relationship Id="rId28" Type="http://schemas.openxmlformats.org/officeDocument/2006/relationships/hyperlink" Target="mailto:robert.chia@msc.com" TargetMode="External"/><Relationship Id="rId10" Type="http://schemas.openxmlformats.org/officeDocument/2006/relationships/printerSettings" Target="../printerSettings/printerSettings363.bin"/><Relationship Id="rId19" Type="http://schemas.openxmlformats.org/officeDocument/2006/relationships/hyperlink" Target="mailto:darius.ong@msc.com" TargetMode="External"/><Relationship Id="rId31" Type="http://schemas.openxmlformats.org/officeDocument/2006/relationships/hyperlink" Target="mailto:angelia.lau@msc.com" TargetMode="External"/><Relationship Id="rId4" Type="http://schemas.openxmlformats.org/officeDocument/2006/relationships/printerSettings" Target="../printerSettings/printerSettings357.bin"/><Relationship Id="rId9" Type="http://schemas.openxmlformats.org/officeDocument/2006/relationships/printerSettings" Target="../printerSettings/printerSettings36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phoebe.huang@msc.com" TargetMode="External"/><Relationship Id="rId27" Type="http://schemas.openxmlformats.org/officeDocument/2006/relationships/hyperlink" Target="mailto:noor.afnindah@msc.com" TargetMode="External"/><Relationship Id="rId30" Type="http://schemas.openxmlformats.org/officeDocument/2006/relationships/hyperlink" Target="mailto:sharon.koh@msc.com" TargetMode="External"/><Relationship Id="rId35" Type="http://schemas.openxmlformats.org/officeDocument/2006/relationships/printerSettings" Target="../printerSettings/printerSettings367.bin"/><Relationship Id="rId8" Type="http://schemas.openxmlformats.org/officeDocument/2006/relationships/printerSettings" Target="../printerSettings/printerSettings36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0"/>
  <sheetViews>
    <sheetView zoomScale="70" zoomScaleNormal="70" zoomScaleSheetLayoutView="85" workbookViewId="0">
      <pane ySplit="13" topLeftCell="A67" activePane="bottomLeft" state="frozen"/>
      <selection pane="bottomLeft" activeCell="A75" sqref="A75"/>
    </sheetView>
  </sheetViews>
  <sheetFormatPr defaultColWidth="39.85546875" defaultRowHeight="18.75" x14ac:dyDescent="0.2"/>
  <cols>
    <col min="1" max="1" width="32.85546875" style="728" customWidth="1"/>
    <col min="2" max="2" width="34.85546875" style="727" customWidth="1"/>
    <col min="3" max="3" width="30.7109375" style="727" customWidth="1"/>
    <col min="4" max="4" width="33.28515625" style="727" customWidth="1"/>
    <col min="5" max="5" width="32.140625" style="727" customWidth="1"/>
    <col min="6" max="6" width="35.7109375" style="727" customWidth="1"/>
    <col min="7" max="7" width="75.5703125" style="727" customWidth="1"/>
    <col min="8" max="8" width="74.28515625" style="727" customWidth="1"/>
    <col min="9" max="16384" width="39.85546875" style="618"/>
  </cols>
  <sheetData>
    <row r="1" spans="1:8" s="727" customFormat="1" ht="45.6" hidden="1" customHeight="1" thickBot="1" x14ac:dyDescent="0.25">
      <c r="A1" s="1143" t="s">
        <v>116</v>
      </c>
      <c r="B1" s="1144"/>
      <c r="C1" s="1144"/>
      <c r="D1" s="1144"/>
      <c r="E1" s="1144"/>
      <c r="F1" s="1144"/>
      <c r="G1" s="1144"/>
      <c r="H1" s="1145"/>
    </row>
    <row r="2" spans="1:8" s="727" customFormat="1" ht="18" customHeight="1" x14ac:dyDescent="0.6">
      <c r="A2" s="730"/>
      <c r="B2" s="729"/>
      <c r="C2" s="729"/>
      <c r="D2" s="729"/>
      <c r="E2" s="729"/>
      <c r="F2" s="729"/>
      <c r="G2" s="729"/>
      <c r="H2" s="726"/>
    </row>
    <row r="3" spans="1:8" s="727" customFormat="1" ht="23.25" x14ac:dyDescent="0.35">
      <c r="A3" s="960" t="s">
        <v>117</v>
      </c>
      <c r="B3" s="958"/>
      <c r="C3" s="958"/>
      <c r="D3" s="959"/>
      <c r="E3" s="726"/>
      <c r="F3" s="726"/>
      <c r="G3" s="726"/>
      <c r="H3" s="726"/>
    </row>
    <row r="4" spans="1:8" s="727" customFormat="1" ht="18" x14ac:dyDescent="0.25">
      <c r="A4" s="726"/>
      <c r="B4" s="1142"/>
      <c r="C4" s="1142"/>
      <c r="D4" s="1142"/>
      <c r="E4" s="1142"/>
      <c r="F4" s="1142"/>
      <c r="G4" s="726"/>
      <c r="H4" s="726"/>
    </row>
    <row r="5" spans="1:8" s="727" customFormat="1" ht="30" customHeight="1" x14ac:dyDescent="0.25">
      <c r="A5" s="726"/>
      <c r="B5" s="726"/>
      <c r="C5" s="726"/>
      <c r="D5" s="726"/>
      <c r="E5" s="726"/>
      <c r="F5" s="726"/>
      <c r="G5" s="726"/>
      <c r="H5" s="726"/>
    </row>
    <row r="6" spans="1:8" s="727" customFormat="1" ht="30" customHeight="1" x14ac:dyDescent="0.25">
      <c r="A6" s="1018" t="s">
        <v>118</v>
      </c>
      <c r="B6" s="1018" t="s">
        <v>119</v>
      </c>
      <c r="C6" s="1018" t="s">
        <v>120</v>
      </c>
      <c r="D6" s="1018" t="s">
        <v>121</v>
      </c>
      <c r="E6" s="1018" t="s">
        <v>122</v>
      </c>
      <c r="F6" s="1075"/>
      <c r="G6" s="726"/>
      <c r="H6" s="726"/>
    </row>
    <row r="7" spans="1:8" s="727" customFormat="1" ht="30" customHeight="1" x14ac:dyDescent="0.25">
      <c r="A7" s="982"/>
      <c r="B7" s="982"/>
      <c r="C7" s="982"/>
      <c r="D7" s="982"/>
      <c r="E7" s="982"/>
      <c r="F7" s="982"/>
      <c r="G7" s="726"/>
      <c r="H7" s="726"/>
    </row>
    <row r="8" spans="1:8" s="727" customFormat="1" ht="30" customHeight="1" x14ac:dyDescent="0.25">
      <c r="A8" s="1018" t="s">
        <v>123</v>
      </c>
      <c r="B8" s="1018" t="s">
        <v>124</v>
      </c>
      <c r="C8" s="1018" t="s">
        <v>125</v>
      </c>
      <c r="D8" s="1018" t="s">
        <v>126</v>
      </c>
      <c r="E8" s="1018" t="s">
        <v>127</v>
      </c>
      <c r="F8" s="982"/>
      <c r="G8" s="726"/>
      <c r="H8" s="726"/>
    </row>
    <row r="9" spans="1:8" s="727" customFormat="1" ht="30" customHeight="1" x14ac:dyDescent="0.25">
      <c r="A9" s="726"/>
      <c r="B9" s="726"/>
      <c r="C9" s="726"/>
      <c r="D9" s="726"/>
      <c r="E9" s="726"/>
      <c r="F9" s="726"/>
      <c r="G9" s="726"/>
      <c r="H9" s="726"/>
    </row>
    <row r="10" spans="1:8" s="727" customFormat="1" ht="30" customHeight="1" x14ac:dyDescent="0.25">
      <c r="A10" s="1018" t="s">
        <v>128</v>
      </c>
      <c r="B10" s="981" t="s">
        <v>129</v>
      </c>
      <c r="C10" s="981" t="s">
        <v>130</v>
      </c>
      <c r="D10" s="981" t="s">
        <v>131</v>
      </c>
      <c r="E10" s="726"/>
      <c r="F10" s="726"/>
      <c r="G10" s="726"/>
    </row>
    <row r="11" spans="1:8" s="727" customFormat="1" ht="30" customHeight="1" x14ac:dyDescent="0.25">
      <c r="A11" s="726"/>
      <c r="B11" s="726"/>
      <c r="C11" s="726"/>
      <c r="D11" s="726"/>
      <c r="E11" s="726"/>
      <c r="F11" s="726"/>
      <c r="G11" s="726"/>
      <c r="H11" s="726"/>
    </row>
    <row r="12" spans="1:8" s="727" customFormat="1" ht="30" customHeight="1" x14ac:dyDescent="0.25">
      <c r="A12" s="726"/>
      <c r="B12" s="726"/>
      <c r="C12" s="726"/>
      <c r="D12" s="726"/>
      <c r="E12" s="726"/>
      <c r="F12" s="726"/>
      <c r="G12" s="726"/>
      <c r="H12" s="726"/>
    </row>
    <row r="13" spans="1:8" s="313" customFormat="1" ht="41.25" customHeight="1" x14ac:dyDescent="0.2">
      <c r="A13" s="961" t="s">
        <v>132</v>
      </c>
      <c r="B13" s="927" t="s">
        <v>133</v>
      </c>
      <c r="C13" s="961" t="s">
        <v>134</v>
      </c>
      <c r="D13" s="961" t="s">
        <v>135</v>
      </c>
      <c r="E13" s="961" t="s">
        <v>136</v>
      </c>
      <c r="F13" s="961" t="s">
        <v>137</v>
      </c>
      <c r="G13" s="961" t="s">
        <v>138</v>
      </c>
      <c r="H13" s="961" t="s">
        <v>139</v>
      </c>
    </row>
    <row r="14" spans="1:8" s="391" customFormat="1" ht="45" hidden="1" customHeight="1" x14ac:dyDescent="0.2">
      <c r="A14" s="928" t="s">
        <v>125</v>
      </c>
      <c r="B14" s="946" t="s">
        <v>140</v>
      </c>
      <c r="C14" s="947" t="s">
        <v>141</v>
      </c>
      <c r="D14" s="947" t="s">
        <v>142</v>
      </c>
      <c r="E14" s="947" t="s">
        <v>143</v>
      </c>
      <c r="F14" s="947" t="s">
        <v>144</v>
      </c>
      <c r="G14" s="946" t="s">
        <v>145</v>
      </c>
      <c r="H14" s="946" t="s">
        <v>146</v>
      </c>
    </row>
    <row r="15" spans="1:8" s="391" customFormat="1" ht="45" hidden="1" customHeight="1" x14ac:dyDescent="0.2">
      <c r="A15" s="928" t="s">
        <v>125</v>
      </c>
      <c r="B15" s="946" t="s">
        <v>140</v>
      </c>
      <c r="C15" s="947" t="s">
        <v>147</v>
      </c>
      <c r="D15" s="947" t="s">
        <v>142</v>
      </c>
      <c r="E15" s="947" t="s">
        <v>143</v>
      </c>
      <c r="F15" s="947" t="s">
        <v>144</v>
      </c>
      <c r="G15" s="946" t="s">
        <v>148</v>
      </c>
      <c r="H15" s="946" t="s">
        <v>146</v>
      </c>
    </row>
    <row r="16" spans="1:8" s="391" customFormat="1" ht="45" hidden="1" customHeight="1" x14ac:dyDescent="0.2">
      <c r="A16" s="928" t="s">
        <v>125</v>
      </c>
      <c r="B16" s="946" t="s">
        <v>149</v>
      </c>
      <c r="C16" s="947" t="s">
        <v>150</v>
      </c>
      <c r="D16" s="947" t="s">
        <v>142</v>
      </c>
      <c r="E16" s="947" t="s">
        <v>143</v>
      </c>
      <c r="F16" s="947" t="s">
        <v>144</v>
      </c>
      <c r="G16" s="946" t="s">
        <v>151</v>
      </c>
      <c r="H16" s="946" t="s">
        <v>146</v>
      </c>
    </row>
    <row r="17" spans="1:8" s="391" customFormat="1" ht="45" hidden="1" customHeight="1" x14ac:dyDescent="0.2">
      <c r="A17" s="928" t="s">
        <v>125</v>
      </c>
      <c r="B17" s="946" t="s">
        <v>149</v>
      </c>
      <c r="C17" s="947" t="s">
        <v>152</v>
      </c>
      <c r="D17" s="947" t="s">
        <v>142</v>
      </c>
      <c r="E17" s="947" t="s">
        <v>143</v>
      </c>
      <c r="F17" s="947" t="s">
        <v>144</v>
      </c>
      <c r="G17" s="946" t="s">
        <v>153</v>
      </c>
      <c r="H17" s="946" t="s">
        <v>146</v>
      </c>
    </row>
    <row r="18" spans="1:8" s="391" customFormat="1" ht="45" hidden="1" customHeight="1" x14ac:dyDescent="0.2">
      <c r="A18" s="928" t="s">
        <v>125</v>
      </c>
      <c r="B18" s="946" t="s">
        <v>149</v>
      </c>
      <c r="C18" s="947" t="s">
        <v>154</v>
      </c>
      <c r="D18" s="947" t="s">
        <v>142</v>
      </c>
      <c r="E18" s="947" t="s">
        <v>143</v>
      </c>
      <c r="F18" s="947" t="s">
        <v>144</v>
      </c>
      <c r="G18" s="946" t="s">
        <v>155</v>
      </c>
      <c r="H18" s="946" t="s">
        <v>146</v>
      </c>
    </row>
    <row r="19" spans="1:8" s="391" customFormat="1" ht="45" hidden="1" customHeight="1" x14ac:dyDescent="0.2">
      <c r="A19" s="928" t="s">
        <v>156</v>
      </c>
      <c r="B19" s="946" t="s">
        <v>140</v>
      </c>
      <c r="C19" s="947" t="s">
        <v>141</v>
      </c>
      <c r="D19" s="947" t="s">
        <v>142</v>
      </c>
      <c r="E19" s="947" t="s">
        <v>157</v>
      </c>
      <c r="F19" s="947" t="s">
        <v>144</v>
      </c>
      <c r="G19" s="946" t="s">
        <v>145</v>
      </c>
      <c r="H19" s="946" t="s">
        <v>146</v>
      </c>
    </row>
    <row r="20" spans="1:8" s="391" customFormat="1" ht="45" hidden="1" customHeight="1" x14ac:dyDescent="0.2">
      <c r="A20" s="928" t="s">
        <v>156</v>
      </c>
      <c r="B20" s="946" t="s">
        <v>140</v>
      </c>
      <c r="C20" s="947" t="s">
        <v>147</v>
      </c>
      <c r="D20" s="947" t="s">
        <v>142</v>
      </c>
      <c r="E20" s="947" t="s">
        <v>157</v>
      </c>
      <c r="F20" s="947" t="s">
        <v>144</v>
      </c>
      <c r="G20" s="946" t="s">
        <v>148</v>
      </c>
      <c r="H20" s="946" t="s">
        <v>146</v>
      </c>
    </row>
    <row r="21" spans="1:8" s="391" customFormat="1" ht="45" hidden="1" customHeight="1" x14ac:dyDescent="0.2">
      <c r="A21" s="928" t="s">
        <v>156</v>
      </c>
      <c r="B21" s="946" t="s">
        <v>149</v>
      </c>
      <c r="C21" s="947" t="s">
        <v>150</v>
      </c>
      <c r="D21" s="947" t="s">
        <v>142</v>
      </c>
      <c r="E21" s="947" t="s">
        <v>157</v>
      </c>
      <c r="F21" s="947" t="s">
        <v>144</v>
      </c>
      <c r="G21" s="946" t="s">
        <v>151</v>
      </c>
      <c r="H21" s="946" t="s">
        <v>146</v>
      </c>
    </row>
    <row r="22" spans="1:8" s="391" customFormat="1" ht="45" hidden="1" customHeight="1" x14ac:dyDescent="0.2">
      <c r="A22" s="928" t="s">
        <v>156</v>
      </c>
      <c r="B22" s="946" t="s">
        <v>149</v>
      </c>
      <c r="C22" s="947" t="s">
        <v>152</v>
      </c>
      <c r="D22" s="947" t="s">
        <v>142</v>
      </c>
      <c r="E22" s="947" t="s">
        <v>157</v>
      </c>
      <c r="F22" s="947" t="s">
        <v>144</v>
      </c>
      <c r="G22" s="946" t="s">
        <v>153</v>
      </c>
      <c r="H22" s="946" t="s">
        <v>146</v>
      </c>
    </row>
    <row r="23" spans="1:8" s="391" customFormat="1" ht="45" hidden="1" customHeight="1" x14ac:dyDescent="0.2">
      <c r="A23" s="928" t="s">
        <v>156</v>
      </c>
      <c r="B23" s="946" t="s">
        <v>149</v>
      </c>
      <c r="C23" s="947" t="s">
        <v>154</v>
      </c>
      <c r="D23" s="947" t="s">
        <v>142</v>
      </c>
      <c r="E23" s="947" t="s">
        <v>157</v>
      </c>
      <c r="F23" s="947" t="s">
        <v>144</v>
      </c>
      <c r="G23" s="946" t="s">
        <v>155</v>
      </c>
      <c r="H23" s="946" t="s">
        <v>146</v>
      </c>
    </row>
    <row r="24" spans="1:8" s="391" customFormat="1" ht="45" hidden="1" customHeight="1" x14ac:dyDescent="0.2">
      <c r="A24" s="928" t="s">
        <v>121</v>
      </c>
      <c r="B24" s="947" t="s">
        <v>158</v>
      </c>
      <c r="C24" s="947" t="s">
        <v>159</v>
      </c>
      <c r="D24" s="947"/>
      <c r="E24" s="947" t="s">
        <v>160</v>
      </c>
      <c r="F24" s="947" t="s">
        <v>161</v>
      </c>
      <c r="G24" s="946" t="s">
        <v>162</v>
      </c>
      <c r="H24" s="947"/>
    </row>
    <row r="25" spans="1:8" s="391" customFormat="1" ht="45" hidden="1" customHeight="1" x14ac:dyDescent="0.2">
      <c r="A25" s="928" t="s">
        <v>119</v>
      </c>
      <c r="B25" s="947" t="s">
        <v>163</v>
      </c>
      <c r="C25" s="947" t="s">
        <v>164</v>
      </c>
      <c r="D25" s="947"/>
      <c r="E25" s="947" t="s">
        <v>165</v>
      </c>
      <c r="F25" s="947" t="s">
        <v>166</v>
      </c>
      <c r="G25" s="946" t="s">
        <v>167</v>
      </c>
      <c r="H25" s="946"/>
    </row>
    <row r="26" spans="1:8" s="391" customFormat="1" ht="45" hidden="1" customHeight="1" x14ac:dyDescent="0.2">
      <c r="A26" s="928" t="s">
        <v>168</v>
      </c>
      <c r="B26" s="947" t="s">
        <v>169</v>
      </c>
      <c r="C26" s="947" t="s">
        <v>170</v>
      </c>
      <c r="D26" s="947"/>
      <c r="E26" s="947" t="s">
        <v>171</v>
      </c>
      <c r="F26" s="947" t="s">
        <v>172</v>
      </c>
      <c r="G26" s="946" t="s">
        <v>173</v>
      </c>
      <c r="H26" s="946"/>
    </row>
    <row r="27" spans="1:8" s="391" customFormat="1" ht="45" hidden="1" customHeight="1" x14ac:dyDescent="0.2">
      <c r="A27" s="928" t="s">
        <v>131</v>
      </c>
      <c r="B27" s="947" t="s">
        <v>169</v>
      </c>
      <c r="C27" s="947" t="s">
        <v>170</v>
      </c>
      <c r="D27" s="947"/>
      <c r="E27" s="947" t="s">
        <v>174</v>
      </c>
      <c r="F27" s="947" t="s">
        <v>172</v>
      </c>
      <c r="G27" s="946" t="s">
        <v>173</v>
      </c>
      <c r="H27" s="946"/>
    </row>
    <row r="28" spans="1:8" s="391" customFormat="1" ht="45" hidden="1" customHeight="1" x14ac:dyDescent="0.2">
      <c r="A28" s="949" t="s">
        <v>118</v>
      </c>
      <c r="B28" s="947" t="s">
        <v>175</v>
      </c>
      <c r="C28" s="947" t="s">
        <v>176</v>
      </c>
      <c r="D28" s="947"/>
      <c r="E28" s="947" t="s">
        <v>177</v>
      </c>
      <c r="F28" s="947" t="s">
        <v>178</v>
      </c>
      <c r="G28" s="946" t="s">
        <v>179</v>
      </c>
      <c r="H28" s="947"/>
    </row>
    <row r="29" spans="1:8" s="391" customFormat="1" ht="45" hidden="1" customHeight="1" x14ac:dyDescent="0.2">
      <c r="A29" s="949" t="s">
        <v>180</v>
      </c>
      <c r="B29" s="947" t="s">
        <v>175</v>
      </c>
      <c r="C29" s="947" t="s">
        <v>176</v>
      </c>
      <c r="D29" s="947"/>
      <c r="E29" s="947" t="s">
        <v>143</v>
      </c>
      <c r="F29" s="947" t="s">
        <v>178</v>
      </c>
      <c r="G29" s="946" t="s">
        <v>179</v>
      </c>
      <c r="H29" s="947"/>
    </row>
    <row r="30" spans="1:8" s="391" customFormat="1" ht="45" hidden="1" customHeight="1" x14ac:dyDescent="0.2">
      <c r="A30" s="928" t="s">
        <v>131</v>
      </c>
      <c r="B30" s="947" t="s">
        <v>181</v>
      </c>
      <c r="C30" s="947" t="s">
        <v>182</v>
      </c>
      <c r="D30" s="947" t="s">
        <v>183</v>
      </c>
      <c r="E30" s="947" t="s">
        <v>184</v>
      </c>
      <c r="F30" s="947" t="s">
        <v>185</v>
      </c>
      <c r="G30" s="947"/>
      <c r="H30" s="946" t="s">
        <v>186</v>
      </c>
    </row>
    <row r="31" spans="1:8" s="391" customFormat="1" ht="45" hidden="1" customHeight="1" x14ac:dyDescent="0.2">
      <c r="A31" s="928" t="s">
        <v>187</v>
      </c>
      <c r="B31" s="947" t="s">
        <v>181</v>
      </c>
      <c r="C31" s="947" t="s">
        <v>182</v>
      </c>
      <c r="D31" s="947" t="s">
        <v>183</v>
      </c>
      <c r="E31" s="947" t="s">
        <v>188</v>
      </c>
      <c r="F31" s="947" t="s">
        <v>185</v>
      </c>
      <c r="G31" s="947"/>
      <c r="H31" s="946" t="s">
        <v>186</v>
      </c>
    </row>
    <row r="32" spans="1:8" s="391" customFormat="1" ht="45" hidden="1" customHeight="1" x14ac:dyDescent="0.2">
      <c r="A32" s="928" t="s">
        <v>168</v>
      </c>
      <c r="B32" s="947" t="s">
        <v>189</v>
      </c>
      <c r="C32" s="947" t="s">
        <v>190</v>
      </c>
      <c r="D32" s="947"/>
      <c r="E32" s="947" t="s">
        <v>174</v>
      </c>
      <c r="F32" s="947" t="s">
        <v>185</v>
      </c>
      <c r="G32" s="946" t="s">
        <v>191</v>
      </c>
      <c r="H32" s="947"/>
    </row>
    <row r="33" spans="1:8" s="391" customFormat="1" ht="45" hidden="1" customHeight="1" x14ac:dyDescent="0.2">
      <c r="A33" s="928" t="s">
        <v>121</v>
      </c>
      <c r="B33" s="947" t="s">
        <v>192</v>
      </c>
      <c r="C33" s="947" t="s">
        <v>193</v>
      </c>
      <c r="D33" s="947"/>
      <c r="E33" s="947" t="s">
        <v>194</v>
      </c>
      <c r="F33" s="947" t="s">
        <v>195</v>
      </c>
      <c r="G33" s="947" t="s">
        <v>196</v>
      </c>
      <c r="H33" s="947"/>
    </row>
    <row r="34" spans="1:8" s="391" customFormat="1" ht="45" hidden="1" customHeight="1" x14ac:dyDescent="0.2">
      <c r="A34" s="928" t="s">
        <v>121</v>
      </c>
      <c r="B34" s="929" t="s">
        <v>197</v>
      </c>
      <c r="C34" s="929" t="s">
        <v>198</v>
      </c>
      <c r="D34" s="929"/>
      <c r="E34" s="929" t="s">
        <v>199</v>
      </c>
      <c r="F34" s="929" t="s">
        <v>161</v>
      </c>
      <c r="G34" s="929" t="s">
        <v>200</v>
      </c>
      <c r="H34" s="948"/>
    </row>
    <row r="35" spans="1:8" s="391" customFormat="1" ht="45" hidden="1" customHeight="1" x14ac:dyDescent="0.2">
      <c r="A35" s="928" t="s">
        <v>122</v>
      </c>
      <c r="B35" s="947" t="s">
        <v>201</v>
      </c>
      <c r="C35" s="947" t="s">
        <v>202</v>
      </c>
      <c r="D35" s="947"/>
      <c r="E35" s="947" t="s">
        <v>203</v>
      </c>
      <c r="F35" s="947" t="s">
        <v>185</v>
      </c>
      <c r="G35" s="946" t="s">
        <v>204</v>
      </c>
      <c r="H35" s="948"/>
    </row>
    <row r="36" spans="1:8" s="391" customFormat="1" ht="45" hidden="1" customHeight="1" x14ac:dyDescent="0.2">
      <c r="A36" s="928" t="s">
        <v>131</v>
      </c>
      <c r="B36" s="947" t="s">
        <v>205</v>
      </c>
      <c r="C36" s="947"/>
      <c r="D36" s="947" t="s">
        <v>206</v>
      </c>
      <c r="E36" s="947" t="s">
        <v>157</v>
      </c>
      <c r="F36" s="947" t="s">
        <v>185</v>
      </c>
      <c r="G36" s="947"/>
      <c r="H36" s="946" t="s">
        <v>207</v>
      </c>
    </row>
    <row r="37" spans="1:8" s="391" customFormat="1" ht="45" hidden="1" customHeight="1" x14ac:dyDescent="0.2">
      <c r="A37" s="928" t="s">
        <v>168</v>
      </c>
      <c r="B37" s="929" t="s">
        <v>208</v>
      </c>
      <c r="C37" s="929" t="s">
        <v>209</v>
      </c>
      <c r="D37" s="929" t="s">
        <v>169</v>
      </c>
      <c r="E37" s="929" t="s">
        <v>160</v>
      </c>
      <c r="F37" s="929" t="s">
        <v>172</v>
      </c>
      <c r="G37" s="930" t="s">
        <v>210</v>
      </c>
      <c r="H37" s="946" t="s">
        <v>211</v>
      </c>
    </row>
    <row r="38" spans="1:8" s="391" customFormat="1" ht="45" hidden="1" customHeight="1" x14ac:dyDescent="0.2">
      <c r="A38" s="928" t="s">
        <v>120</v>
      </c>
      <c r="B38" s="947" t="s">
        <v>212</v>
      </c>
      <c r="C38" s="947" t="s">
        <v>213</v>
      </c>
      <c r="D38" s="947"/>
      <c r="E38" s="947" t="s">
        <v>214</v>
      </c>
      <c r="F38" s="947" t="s">
        <v>195</v>
      </c>
      <c r="G38" s="947" t="s">
        <v>215</v>
      </c>
      <c r="H38" s="947"/>
    </row>
    <row r="39" spans="1:8" s="391" customFormat="1" ht="45" hidden="1" customHeight="1" x14ac:dyDescent="0.2">
      <c r="A39" s="928" t="s">
        <v>122</v>
      </c>
      <c r="B39" s="947" t="s">
        <v>212</v>
      </c>
      <c r="C39" s="947" t="s">
        <v>213</v>
      </c>
      <c r="D39" s="947"/>
      <c r="E39" s="947" t="s">
        <v>157</v>
      </c>
      <c r="F39" s="947" t="s">
        <v>195</v>
      </c>
      <c r="G39" s="947" t="s">
        <v>216</v>
      </c>
      <c r="H39" s="947"/>
    </row>
    <row r="40" spans="1:8" s="391" customFormat="1" ht="45" hidden="1" customHeight="1" x14ac:dyDescent="0.2">
      <c r="A40" s="928" t="s">
        <v>168</v>
      </c>
      <c r="B40" s="947" t="s">
        <v>217</v>
      </c>
      <c r="C40" s="947" t="s">
        <v>218</v>
      </c>
      <c r="D40" s="947" t="s">
        <v>169</v>
      </c>
      <c r="E40" s="947" t="s">
        <v>219</v>
      </c>
      <c r="F40" s="947" t="s">
        <v>220</v>
      </c>
      <c r="G40" s="947" t="s">
        <v>221</v>
      </c>
      <c r="H40" s="946" t="s">
        <v>222</v>
      </c>
    </row>
    <row r="41" spans="1:8" s="391" customFormat="1" ht="45" hidden="1" customHeight="1" x14ac:dyDescent="0.2">
      <c r="A41" s="928" t="s">
        <v>187</v>
      </c>
      <c r="B41" s="947" t="s">
        <v>223</v>
      </c>
      <c r="C41" s="947" t="s">
        <v>224</v>
      </c>
      <c r="D41" s="947" t="s">
        <v>225</v>
      </c>
      <c r="E41" s="947" t="s">
        <v>174</v>
      </c>
      <c r="F41" s="947" t="s">
        <v>195</v>
      </c>
      <c r="G41" s="947"/>
      <c r="H41" s="950"/>
    </row>
    <row r="42" spans="1:8" s="1109" customFormat="1" ht="45" hidden="1" customHeight="1" x14ac:dyDescent="0.2">
      <c r="A42" s="928" t="s">
        <v>122</v>
      </c>
      <c r="B42" s="947" t="s">
        <v>226</v>
      </c>
      <c r="C42" s="947" t="s">
        <v>227</v>
      </c>
      <c r="D42" s="947"/>
      <c r="E42" s="947" t="s">
        <v>228</v>
      </c>
      <c r="F42" s="947" t="s">
        <v>226</v>
      </c>
      <c r="G42" s="946" t="s">
        <v>229</v>
      </c>
      <c r="H42" s="947"/>
    </row>
    <row r="43" spans="1:8" s="1109" customFormat="1" ht="45" hidden="1" customHeight="1" x14ac:dyDescent="0.2">
      <c r="A43" s="928" t="s">
        <v>230</v>
      </c>
      <c r="B43" s="947" t="s">
        <v>226</v>
      </c>
      <c r="C43" s="947" t="s">
        <v>227</v>
      </c>
      <c r="D43" s="947"/>
      <c r="E43" s="947" t="s">
        <v>160</v>
      </c>
      <c r="F43" s="947" t="s">
        <v>226</v>
      </c>
      <c r="G43" s="946" t="s">
        <v>229</v>
      </c>
      <c r="H43" s="947"/>
    </row>
    <row r="44" spans="1:8" s="391" customFormat="1" ht="45" hidden="1" customHeight="1" x14ac:dyDescent="0.2">
      <c r="A44" s="928" t="s">
        <v>124</v>
      </c>
      <c r="B44" s="947" t="s">
        <v>231</v>
      </c>
      <c r="C44" s="947" t="s">
        <v>232</v>
      </c>
      <c r="D44" s="947"/>
      <c r="E44" s="947" t="s">
        <v>233</v>
      </c>
      <c r="F44" s="947" t="s">
        <v>172</v>
      </c>
      <c r="G44" s="946" t="s">
        <v>234</v>
      </c>
      <c r="H44" s="946"/>
    </row>
    <row r="45" spans="1:8" s="391" customFormat="1" ht="45" hidden="1" customHeight="1" x14ac:dyDescent="0.2">
      <c r="A45" s="928" t="s">
        <v>235</v>
      </c>
      <c r="B45" s="947" t="s">
        <v>236</v>
      </c>
      <c r="C45" s="947" t="s">
        <v>237</v>
      </c>
      <c r="D45" s="947"/>
      <c r="E45" s="947" t="s">
        <v>165</v>
      </c>
      <c r="F45" s="947" t="s">
        <v>166</v>
      </c>
      <c r="G45" s="946" t="s">
        <v>238</v>
      </c>
      <c r="H45" s="947"/>
    </row>
    <row r="46" spans="1:8" s="391" customFormat="1" ht="45" hidden="1" customHeight="1" x14ac:dyDescent="0.2">
      <c r="A46" s="928" t="s">
        <v>124</v>
      </c>
      <c r="B46" s="947" t="s">
        <v>236</v>
      </c>
      <c r="C46" s="947" t="s">
        <v>237</v>
      </c>
      <c r="D46" s="947"/>
      <c r="E46" s="947" t="s">
        <v>143</v>
      </c>
      <c r="F46" s="947" t="s">
        <v>166</v>
      </c>
      <c r="G46" s="953" t="s">
        <v>239</v>
      </c>
      <c r="H46" s="947"/>
    </row>
    <row r="47" spans="1:8" s="391" customFormat="1" ht="45" hidden="1" customHeight="1" x14ac:dyDescent="0.2">
      <c r="A47" s="928" t="s">
        <v>125</v>
      </c>
      <c r="B47" s="947" t="s">
        <v>236</v>
      </c>
      <c r="C47" s="947" t="s">
        <v>237</v>
      </c>
      <c r="D47" s="947"/>
      <c r="E47" s="947" t="s">
        <v>240</v>
      </c>
      <c r="F47" s="947" t="s">
        <v>166</v>
      </c>
      <c r="G47" s="946" t="s">
        <v>241</v>
      </c>
      <c r="H47" s="932"/>
    </row>
    <row r="48" spans="1:8" s="391" customFormat="1" ht="45" hidden="1" customHeight="1" x14ac:dyDescent="0.2">
      <c r="A48" s="928" t="s">
        <v>126</v>
      </c>
      <c r="B48" s="947" t="s">
        <v>236</v>
      </c>
      <c r="C48" s="947" t="s">
        <v>237</v>
      </c>
      <c r="D48" s="947"/>
      <c r="E48" s="947" t="s">
        <v>143</v>
      </c>
      <c r="F48" s="947" t="s">
        <v>166</v>
      </c>
      <c r="G48" s="946" t="s">
        <v>238</v>
      </c>
      <c r="H48" s="929"/>
    </row>
    <row r="49" spans="1:8" s="391" customFormat="1" ht="45" hidden="1" customHeight="1" x14ac:dyDescent="0.2">
      <c r="A49" s="928" t="s">
        <v>131</v>
      </c>
      <c r="B49" s="947" t="s">
        <v>242</v>
      </c>
      <c r="C49" s="947" t="s">
        <v>243</v>
      </c>
      <c r="D49" s="947" t="s">
        <v>206</v>
      </c>
      <c r="E49" s="947"/>
      <c r="F49" s="947" t="s">
        <v>185</v>
      </c>
      <c r="G49" s="947"/>
      <c r="H49" s="947"/>
    </row>
    <row r="50" spans="1:8" s="391" customFormat="1" ht="45" hidden="1" customHeight="1" x14ac:dyDescent="0.2">
      <c r="A50" s="928" t="s">
        <v>244</v>
      </c>
      <c r="B50" s="947" t="s">
        <v>245</v>
      </c>
      <c r="C50" s="947" t="s">
        <v>246</v>
      </c>
      <c r="D50" s="947"/>
      <c r="E50" s="947" t="s">
        <v>247</v>
      </c>
      <c r="F50" s="947" t="s">
        <v>248</v>
      </c>
      <c r="G50" s="946" t="s">
        <v>249</v>
      </c>
      <c r="H50" s="932"/>
    </row>
    <row r="51" spans="1:8" s="391" customFormat="1" ht="45" hidden="1" customHeight="1" x14ac:dyDescent="0.2">
      <c r="A51" s="928" t="s">
        <v>131</v>
      </c>
      <c r="B51" s="947" t="s">
        <v>250</v>
      </c>
      <c r="C51" s="947" t="s">
        <v>251</v>
      </c>
      <c r="D51" s="947" t="s">
        <v>252</v>
      </c>
      <c r="E51" s="947" t="s">
        <v>199</v>
      </c>
      <c r="F51" s="955" t="s">
        <v>248</v>
      </c>
      <c r="G51" s="947"/>
      <c r="H51" s="954"/>
    </row>
    <row r="52" spans="1:8" s="391" customFormat="1" ht="45" hidden="1" customHeight="1" x14ac:dyDescent="0.2">
      <c r="A52" s="949" t="s">
        <v>253</v>
      </c>
      <c r="B52" s="929" t="s">
        <v>254</v>
      </c>
      <c r="C52" s="929" t="s">
        <v>255</v>
      </c>
      <c r="D52" s="929" t="s">
        <v>183</v>
      </c>
      <c r="E52" s="929" t="s">
        <v>256</v>
      </c>
      <c r="F52" s="956" t="s">
        <v>220</v>
      </c>
      <c r="G52" s="929" t="s">
        <v>257</v>
      </c>
      <c r="H52" s="954"/>
    </row>
    <row r="53" spans="1:8" s="391" customFormat="1" ht="45" hidden="1" customHeight="1" x14ac:dyDescent="0.2">
      <c r="A53" s="928" t="s">
        <v>258</v>
      </c>
      <c r="B53" s="929" t="s">
        <v>142</v>
      </c>
      <c r="C53" s="929" t="s">
        <v>259</v>
      </c>
      <c r="D53" s="929"/>
      <c r="E53" s="929" t="s">
        <v>260</v>
      </c>
      <c r="F53" s="956" t="s">
        <v>144</v>
      </c>
      <c r="G53" s="930" t="s">
        <v>261</v>
      </c>
      <c r="H53" s="957"/>
    </row>
    <row r="54" spans="1:8" s="391" customFormat="1" ht="45" hidden="1" customHeight="1" x14ac:dyDescent="0.2">
      <c r="A54" s="928" t="s">
        <v>187</v>
      </c>
      <c r="B54" s="929" t="s">
        <v>142</v>
      </c>
      <c r="C54" s="929" t="s">
        <v>259</v>
      </c>
      <c r="D54" s="929"/>
      <c r="E54" s="947" t="s">
        <v>157</v>
      </c>
      <c r="F54" s="956" t="s">
        <v>144</v>
      </c>
      <c r="G54" s="946" t="s">
        <v>261</v>
      </c>
      <c r="H54" s="946"/>
    </row>
    <row r="55" spans="1:8" s="391" customFormat="1" ht="45" hidden="1" customHeight="1" x14ac:dyDescent="0.2">
      <c r="A55" s="928" t="s">
        <v>262</v>
      </c>
      <c r="B55" s="946" t="s">
        <v>263</v>
      </c>
      <c r="C55" s="947" t="s">
        <v>264</v>
      </c>
      <c r="D55" s="947" t="s">
        <v>142</v>
      </c>
      <c r="E55" s="947" t="s">
        <v>157</v>
      </c>
      <c r="F55" s="955" t="s">
        <v>144</v>
      </c>
      <c r="G55" s="946" t="s">
        <v>265</v>
      </c>
      <c r="H55" s="929"/>
    </row>
    <row r="56" spans="1:8" s="391" customFormat="1" ht="45" hidden="1" customHeight="1" x14ac:dyDescent="0.2">
      <c r="A56" s="928" t="s">
        <v>131</v>
      </c>
      <c r="B56" s="929" t="s">
        <v>266</v>
      </c>
      <c r="C56" s="929" t="s">
        <v>267</v>
      </c>
      <c r="D56" s="929" t="s">
        <v>206</v>
      </c>
      <c r="E56" s="929" t="s">
        <v>268</v>
      </c>
      <c r="F56" s="929" t="s">
        <v>185</v>
      </c>
      <c r="G56" s="929"/>
      <c r="H56" s="947"/>
    </row>
    <row r="57" spans="1:8" s="391" customFormat="1" ht="45" hidden="1" customHeight="1" x14ac:dyDescent="0.2">
      <c r="A57" s="928" t="s">
        <v>121</v>
      </c>
      <c r="B57" s="929" t="s">
        <v>269</v>
      </c>
      <c r="C57" s="929" t="s">
        <v>270</v>
      </c>
      <c r="D57" s="929"/>
      <c r="E57" s="929" t="s">
        <v>228</v>
      </c>
      <c r="F57" s="929" t="s">
        <v>161</v>
      </c>
      <c r="G57" s="930" t="s">
        <v>271</v>
      </c>
      <c r="H57" s="929"/>
    </row>
    <row r="58" spans="1:8" s="391" customFormat="1" ht="45" hidden="1" customHeight="1" x14ac:dyDescent="0.2">
      <c r="A58" s="928" t="s">
        <v>272</v>
      </c>
      <c r="B58" s="929" t="s">
        <v>269</v>
      </c>
      <c r="C58" s="929" t="s">
        <v>270</v>
      </c>
      <c r="D58" s="929"/>
      <c r="E58" s="929" t="s">
        <v>160</v>
      </c>
      <c r="F58" s="929" t="s">
        <v>161</v>
      </c>
      <c r="G58" s="930" t="s">
        <v>271</v>
      </c>
      <c r="H58" s="929"/>
    </row>
    <row r="59" spans="1:8" s="391" customFormat="1" ht="45" hidden="1" customHeight="1" x14ac:dyDescent="0.2">
      <c r="A59" s="928" t="s">
        <v>244</v>
      </c>
      <c r="B59" s="1136" t="s">
        <v>273</v>
      </c>
      <c r="C59" s="1136" t="s">
        <v>274</v>
      </c>
      <c r="D59" s="1136"/>
      <c r="E59" s="1136" t="s">
        <v>160</v>
      </c>
      <c r="F59" s="1136" t="s">
        <v>161</v>
      </c>
      <c r="G59" s="1137" t="s">
        <v>275</v>
      </c>
      <c r="H59" s="1139" t="s">
        <v>276</v>
      </c>
    </row>
    <row r="60" spans="1:8" s="391" customFormat="1" ht="45" hidden="1" customHeight="1" x14ac:dyDescent="0.2">
      <c r="A60" s="928" t="s">
        <v>244</v>
      </c>
      <c r="B60" s="929" t="s">
        <v>277</v>
      </c>
      <c r="C60" s="929" t="s">
        <v>278</v>
      </c>
      <c r="D60" s="929"/>
      <c r="E60" s="929" t="s">
        <v>279</v>
      </c>
      <c r="F60" s="929" t="s">
        <v>220</v>
      </c>
      <c r="G60" s="929" t="s">
        <v>280</v>
      </c>
      <c r="H60" s="932"/>
    </row>
    <row r="61" spans="1:8" s="391" customFormat="1" ht="45" hidden="1" customHeight="1" x14ac:dyDescent="0.2">
      <c r="A61" s="928" t="s">
        <v>121</v>
      </c>
      <c r="B61" s="929" t="s">
        <v>281</v>
      </c>
      <c r="C61" s="929" t="s">
        <v>282</v>
      </c>
      <c r="D61" s="929"/>
      <c r="E61" s="929" t="s">
        <v>279</v>
      </c>
      <c r="F61" s="929" t="s">
        <v>185</v>
      </c>
      <c r="G61" s="930" t="s">
        <v>283</v>
      </c>
      <c r="H61" s="947"/>
    </row>
    <row r="62" spans="1:8" s="391" customFormat="1" ht="45" hidden="1" customHeight="1" x14ac:dyDescent="0.2">
      <c r="A62" s="928" t="s">
        <v>126</v>
      </c>
      <c r="B62" s="929" t="s">
        <v>252</v>
      </c>
      <c r="C62" s="929" t="s">
        <v>284</v>
      </c>
      <c r="D62" s="929"/>
      <c r="E62" s="929" t="s">
        <v>285</v>
      </c>
      <c r="F62" s="929" t="s">
        <v>185</v>
      </c>
      <c r="G62" s="930" t="s">
        <v>286</v>
      </c>
      <c r="H62" s="932"/>
    </row>
    <row r="63" spans="1:8" s="391" customFormat="1" ht="45" hidden="1" customHeight="1" x14ac:dyDescent="0.2">
      <c r="A63" s="928" t="s">
        <v>287</v>
      </c>
      <c r="B63" s="929" t="s">
        <v>252</v>
      </c>
      <c r="C63" s="929" t="s">
        <v>284</v>
      </c>
      <c r="D63" s="929"/>
      <c r="E63" s="929" t="s">
        <v>288</v>
      </c>
      <c r="F63" s="929" t="s">
        <v>185</v>
      </c>
      <c r="G63" s="930" t="s">
        <v>286</v>
      </c>
      <c r="H63" s="931"/>
    </row>
    <row r="64" spans="1:8" s="391" customFormat="1" ht="45" hidden="1" customHeight="1" x14ac:dyDescent="0.2">
      <c r="A64" s="949" t="s">
        <v>253</v>
      </c>
      <c r="B64" s="929" t="s">
        <v>289</v>
      </c>
      <c r="C64" s="929" t="s">
        <v>290</v>
      </c>
      <c r="D64" s="929" t="s">
        <v>183</v>
      </c>
      <c r="E64" s="929" t="s">
        <v>291</v>
      </c>
      <c r="F64" s="929" t="s">
        <v>220</v>
      </c>
      <c r="G64" s="930" t="s">
        <v>292</v>
      </c>
      <c r="H64" s="929"/>
    </row>
    <row r="65" spans="1:8" s="391" customFormat="1" ht="45" hidden="1" customHeight="1" x14ac:dyDescent="0.2">
      <c r="A65" s="928" t="s">
        <v>124</v>
      </c>
      <c r="B65" s="929" t="s">
        <v>293</v>
      </c>
      <c r="C65" s="929" t="s">
        <v>294</v>
      </c>
      <c r="D65" s="929"/>
      <c r="E65" s="929" t="s">
        <v>157</v>
      </c>
      <c r="F65" s="929" t="s">
        <v>166</v>
      </c>
      <c r="G65" s="929" t="s">
        <v>295</v>
      </c>
      <c r="H65" s="947"/>
    </row>
    <row r="66" spans="1:8" s="391" customFormat="1" ht="45" hidden="1" customHeight="1" x14ac:dyDescent="0.2">
      <c r="A66" s="928" t="s">
        <v>122</v>
      </c>
      <c r="B66" s="929" t="s">
        <v>296</v>
      </c>
      <c r="C66" s="929" t="s">
        <v>297</v>
      </c>
      <c r="D66" s="929"/>
      <c r="E66" s="929" t="s">
        <v>171</v>
      </c>
      <c r="F66" s="929" t="s">
        <v>298</v>
      </c>
      <c r="G66" s="929" t="s">
        <v>299</v>
      </c>
      <c r="H66" s="947"/>
    </row>
    <row r="67" spans="1:8" s="391" customFormat="1" ht="45" hidden="1" customHeight="1" x14ac:dyDescent="0.2">
      <c r="A67" s="928" t="s">
        <v>122</v>
      </c>
      <c r="B67" s="929" t="s">
        <v>300</v>
      </c>
      <c r="C67" s="929" t="s">
        <v>301</v>
      </c>
      <c r="D67" s="929"/>
      <c r="E67" s="929" t="s">
        <v>260</v>
      </c>
      <c r="F67" s="929" t="s">
        <v>298</v>
      </c>
      <c r="G67" s="930" t="s">
        <v>302</v>
      </c>
      <c r="H67" s="947"/>
    </row>
    <row r="68" spans="1:8" s="391" customFormat="1" ht="45" hidden="1" customHeight="1" x14ac:dyDescent="0.2">
      <c r="A68" s="928" t="s">
        <v>235</v>
      </c>
      <c r="B68" s="930" t="s">
        <v>303</v>
      </c>
      <c r="C68" s="929" t="s">
        <v>304</v>
      </c>
      <c r="D68" s="929"/>
      <c r="E68" s="929" t="s">
        <v>165</v>
      </c>
      <c r="F68" s="929" t="s">
        <v>298</v>
      </c>
      <c r="G68" s="929" t="s">
        <v>305</v>
      </c>
      <c r="H68" s="941"/>
    </row>
    <row r="69" spans="1:8" s="391" customFormat="1" ht="45" hidden="1" customHeight="1" x14ac:dyDescent="0.2">
      <c r="A69" s="928" t="s">
        <v>125</v>
      </c>
      <c r="B69" s="930" t="s">
        <v>303</v>
      </c>
      <c r="C69" s="929" t="s">
        <v>304</v>
      </c>
      <c r="D69" s="929"/>
      <c r="E69" s="929" t="s">
        <v>143</v>
      </c>
      <c r="F69" s="929" t="s">
        <v>298</v>
      </c>
      <c r="G69" s="929" t="s">
        <v>305</v>
      </c>
      <c r="H69" s="941"/>
    </row>
    <row r="70" spans="1:8" s="391" customFormat="1" ht="45" hidden="1" customHeight="1" x14ac:dyDescent="0.2">
      <c r="A70" s="928" t="s">
        <v>120</v>
      </c>
      <c r="B70" s="929" t="s">
        <v>306</v>
      </c>
      <c r="C70" s="929" t="s">
        <v>307</v>
      </c>
      <c r="D70" s="929"/>
      <c r="E70" s="929" t="s">
        <v>233</v>
      </c>
      <c r="F70" s="929" t="s">
        <v>185</v>
      </c>
      <c r="G70" s="929" t="s">
        <v>308</v>
      </c>
      <c r="H70" s="947"/>
    </row>
    <row r="71" spans="1:8" s="391" customFormat="1" ht="45" hidden="1" customHeight="1" x14ac:dyDescent="0.2">
      <c r="A71" s="928" t="s">
        <v>130</v>
      </c>
      <c r="B71" s="929" t="s">
        <v>306</v>
      </c>
      <c r="C71" s="929" t="s">
        <v>307</v>
      </c>
      <c r="D71" s="929"/>
      <c r="E71" s="929" t="s">
        <v>174</v>
      </c>
      <c r="F71" s="929" t="s">
        <v>185</v>
      </c>
      <c r="G71" s="929" t="s">
        <v>308</v>
      </c>
      <c r="H71" s="929"/>
    </row>
    <row r="72" spans="1:8" s="391" customFormat="1" ht="45" hidden="1" customHeight="1" x14ac:dyDescent="0.2">
      <c r="A72" s="928" t="s">
        <v>126</v>
      </c>
      <c r="B72" s="929" t="s">
        <v>309</v>
      </c>
      <c r="C72" s="929" t="s">
        <v>310</v>
      </c>
      <c r="D72" s="929"/>
      <c r="E72" s="929" t="s">
        <v>143</v>
      </c>
      <c r="F72" s="929" t="s">
        <v>185</v>
      </c>
      <c r="G72" s="929"/>
      <c r="H72" s="946"/>
    </row>
    <row r="73" spans="1:8" s="391" customFormat="1" ht="45" hidden="1" customHeight="1" x14ac:dyDescent="0.2">
      <c r="A73" s="928" t="s">
        <v>120</v>
      </c>
      <c r="B73" s="929" t="s">
        <v>311</v>
      </c>
      <c r="C73" s="929" t="s">
        <v>312</v>
      </c>
      <c r="D73" s="929"/>
      <c r="E73" s="929" t="s">
        <v>313</v>
      </c>
      <c r="F73" s="929" t="s">
        <v>166</v>
      </c>
      <c r="G73" s="929" t="s">
        <v>314</v>
      </c>
      <c r="H73" s="946"/>
    </row>
    <row r="74" spans="1:8" s="391" customFormat="1" ht="45" hidden="1" customHeight="1" x14ac:dyDescent="0.2">
      <c r="A74" s="951" t="s">
        <v>315</v>
      </c>
      <c r="B74" s="929" t="s">
        <v>316</v>
      </c>
      <c r="C74" s="929" t="s">
        <v>317</v>
      </c>
      <c r="D74" s="929" t="s">
        <v>169</v>
      </c>
      <c r="E74" s="929" t="s">
        <v>318</v>
      </c>
      <c r="F74" s="929" t="s">
        <v>220</v>
      </c>
      <c r="G74" s="929" t="s">
        <v>319</v>
      </c>
      <c r="H74" s="947"/>
    </row>
    <row r="75" spans="1:8" s="391" customFormat="1" ht="45" customHeight="1" x14ac:dyDescent="0.2">
      <c r="A75" s="928" t="s">
        <v>125</v>
      </c>
      <c r="B75" s="929" t="s">
        <v>183</v>
      </c>
      <c r="C75" s="929" t="s">
        <v>320</v>
      </c>
      <c r="D75" s="929"/>
      <c r="E75" s="929" t="s">
        <v>171</v>
      </c>
      <c r="F75" s="929" t="s">
        <v>185</v>
      </c>
      <c r="G75" s="952" t="s">
        <v>321</v>
      </c>
      <c r="H75" s="946"/>
    </row>
    <row r="76" spans="1:8" s="391" customFormat="1" ht="45" customHeight="1" x14ac:dyDescent="0.2">
      <c r="A76" s="928" t="s">
        <v>230</v>
      </c>
      <c r="B76" s="929" t="s">
        <v>183</v>
      </c>
      <c r="C76" s="929" t="s">
        <v>320</v>
      </c>
      <c r="D76" s="929"/>
      <c r="E76" s="929" t="s">
        <v>174</v>
      </c>
      <c r="F76" s="929" t="s">
        <v>185</v>
      </c>
      <c r="G76" s="952" t="s">
        <v>321</v>
      </c>
      <c r="H76" s="947"/>
    </row>
    <row r="77" spans="1:8" s="391" customFormat="1" ht="45" customHeight="1" x14ac:dyDescent="0.2">
      <c r="A77" s="928" t="s">
        <v>131</v>
      </c>
      <c r="B77" s="929" t="s">
        <v>183</v>
      </c>
      <c r="C77" s="929" t="s">
        <v>320</v>
      </c>
      <c r="D77" s="929"/>
      <c r="E77" s="929" t="s">
        <v>285</v>
      </c>
      <c r="F77" s="929" t="s">
        <v>185</v>
      </c>
      <c r="G77" s="930" t="s">
        <v>322</v>
      </c>
      <c r="H77" s="946"/>
    </row>
    <row r="78" spans="1:8" s="391" customFormat="1" ht="45" hidden="1" customHeight="1" x14ac:dyDescent="0.2">
      <c r="A78" s="928" t="s">
        <v>122</v>
      </c>
      <c r="B78" s="929" t="s">
        <v>323</v>
      </c>
      <c r="C78" s="929" t="s">
        <v>324</v>
      </c>
      <c r="D78" s="929"/>
      <c r="E78" s="929" t="s">
        <v>285</v>
      </c>
      <c r="F78" s="929" t="s">
        <v>185</v>
      </c>
      <c r="G78" s="930" t="s">
        <v>325</v>
      </c>
      <c r="H78" s="946"/>
    </row>
    <row r="79" spans="1:8" s="391" customFormat="1" ht="45" hidden="1" customHeight="1" x14ac:dyDescent="0.2">
      <c r="A79" s="928" t="s">
        <v>121</v>
      </c>
      <c r="B79" s="929" t="s">
        <v>206</v>
      </c>
      <c r="C79" s="929" t="s">
        <v>326</v>
      </c>
      <c r="D79" s="929"/>
      <c r="E79" s="929" t="s">
        <v>199</v>
      </c>
      <c r="F79" s="929" t="s">
        <v>185</v>
      </c>
      <c r="G79" s="929" t="s">
        <v>327</v>
      </c>
      <c r="H79" s="946"/>
    </row>
    <row r="80" spans="1:8" s="391" customFormat="1" ht="45" hidden="1" customHeight="1" x14ac:dyDescent="0.2">
      <c r="A80" s="928" t="s">
        <v>122</v>
      </c>
      <c r="B80" s="929" t="s">
        <v>206</v>
      </c>
      <c r="C80" s="929" t="s">
        <v>326</v>
      </c>
      <c r="D80" s="929"/>
      <c r="E80" s="929" t="s">
        <v>328</v>
      </c>
      <c r="F80" s="929" t="s">
        <v>185</v>
      </c>
      <c r="G80" s="929" t="s">
        <v>327</v>
      </c>
      <c r="H80" s="946"/>
    </row>
    <row r="81" spans="1:8" s="391" customFormat="1" ht="45" hidden="1" customHeight="1" x14ac:dyDescent="0.2">
      <c r="A81" s="952" t="s">
        <v>329</v>
      </c>
      <c r="B81" s="929" t="s">
        <v>330</v>
      </c>
      <c r="C81" s="929" t="s">
        <v>331</v>
      </c>
      <c r="D81" s="929" t="s">
        <v>169</v>
      </c>
      <c r="E81" s="929" t="s">
        <v>318</v>
      </c>
      <c r="F81" s="929" t="s">
        <v>220</v>
      </c>
      <c r="G81" s="930" t="s">
        <v>332</v>
      </c>
      <c r="H81" s="932"/>
    </row>
    <row r="82" spans="1:8" s="391" customFormat="1" ht="45" hidden="1" customHeight="1" x14ac:dyDescent="0.2">
      <c r="A82" s="928" t="s">
        <v>244</v>
      </c>
      <c r="B82" s="929" t="s">
        <v>333</v>
      </c>
      <c r="C82" s="929" t="s">
        <v>334</v>
      </c>
      <c r="D82" s="929"/>
      <c r="E82" s="929" t="s">
        <v>157</v>
      </c>
      <c r="F82" s="929" t="s">
        <v>161</v>
      </c>
      <c r="G82" s="929"/>
      <c r="H82" s="929"/>
    </row>
    <row r="83" spans="1:8" s="391" customFormat="1" ht="45" hidden="1" customHeight="1" x14ac:dyDescent="0.2">
      <c r="A83" s="928" t="s">
        <v>120</v>
      </c>
      <c r="B83" s="929" t="s">
        <v>335</v>
      </c>
      <c r="C83" s="929" t="s">
        <v>336</v>
      </c>
      <c r="D83" s="929"/>
      <c r="E83" s="929" t="s">
        <v>157</v>
      </c>
      <c r="F83" s="929" t="s">
        <v>166</v>
      </c>
      <c r="G83" s="929" t="s">
        <v>337</v>
      </c>
      <c r="H83" s="930"/>
    </row>
    <row r="84" spans="1:8" s="391" customFormat="1" ht="45" hidden="1" customHeight="1" x14ac:dyDescent="0.2">
      <c r="A84" s="928" t="s">
        <v>230</v>
      </c>
      <c r="B84" s="929" t="s">
        <v>335</v>
      </c>
      <c r="C84" s="929" t="s">
        <v>336</v>
      </c>
      <c r="D84" s="929"/>
      <c r="E84" s="929" t="s">
        <v>165</v>
      </c>
      <c r="F84" s="929" t="s">
        <v>166</v>
      </c>
      <c r="G84" s="929" t="s">
        <v>337</v>
      </c>
      <c r="H84" s="947"/>
    </row>
    <row r="85" spans="1:8" s="391" customFormat="1" ht="45" hidden="1" customHeight="1" x14ac:dyDescent="0.2">
      <c r="A85" s="928" t="s">
        <v>131</v>
      </c>
      <c r="B85" s="929" t="s">
        <v>338</v>
      </c>
      <c r="C85" s="929" t="s">
        <v>339</v>
      </c>
      <c r="D85" s="929" t="s">
        <v>252</v>
      </c>
      <c r="E85" s="929" t="s">
        <v>199</v>
      </c>
      <c r="F85" s="929" t="s">
        <v>248</v>
      </c>
      <c r="G85" s="929"/>
      <c r="H85" s="931"/>
    </row>
    <row r="86" spans="1:8" s="391" customFormat="1" ht="45" hidden="1" customHeight="1" x14ac:dyDescent="0.2">
      <c r="A86" s="928" t="s">
        <v>120</v>
      </c>
      <c r="B86" s="929" t="s">
        <v>340</v>
      </c>
      <c r="C86" s="929" t="s">
        <v>341</v>
      </c>
      <c r="D86" s="929"/>
      <c r="E86" s="929" t="s">
        <v>240</v>
      </c>
      <c r="F86" s="929" t="s">
        <v>298</v>
      </c>
      <c r="G86" s="930" t="s">
        <v>342</v>
      </c>
      <c r="H86" s="930"/>
    </row>
    <row r="87" spans="1:8" s="391" customFormat="1" ht="45" hidden="1" customHeight="1" x14ac:dyDescent="0.2">
      <c r="A87" s="928" t="s">
        <v>262</v>
      </c>
      <c r="B87" s="929" t="s">
        <v>340</v>
      </c>
      <c r="C87" s="929" t="s">
        <v>341</v>
      </c>
      <c r="D87" s="929"/>
      <c r="E87" s="929" t="s">
        <v>343</v>
      </c>
      <c r="F87" s="929" t="s">
        <v>298</v>
      </c>
      <c r="G87" s="930" t="s">
        <v>342</v>
      </c>
      <c r="H87" s="929"/>
    </row>
    <row r="88" spans="1:8" s="391" customFormat="1" ht="45" hidden="1" customHeight="1" x14ac:dyDescent="0.2">
      <c r="A88" s="928" t="s">
        <v>244</v>
      </c>
      <c r="B88" s="929" t="s">
        <v>344</v>
      </c>
      <c r="C88" s="929" t="s">
        <v>345</v>
      </c>
      <c r="D88" s="929" t="s">
        <v>245</v>
      </c>
      <c r="E88" s="929" t="s">
        <v>228</v>
      </c>
      <c r="F88" s="929" t="s">
        <v>248</v>
      </c>
      <c r="G88" s="930" t="s">
        <v>249</v>
      </c>
      <c r="H88" s="932"/>
    </row>
    <row r="89" spans="1:8" s="391" customFormat="1" ht="45" hidden="1" customHeight="1" x14ac:dyDescent="0.2">
      <c r="A89" s="928" t="s">
        <v>124</v>
      </c>
      <c r="B89" s="929" t="s">
        <v>346</v>
      </c>
      <c r="C89" s="929" t="s">
        <v>347</v>
      </c>
      <c r="D89" s="929"/>
      <c r="E89" s="929" t="s">
        <v>318</v>
      </c>
      <c r="F89" s="929" t="s">
        <v>185</v>
      </c>
      <c r="G89" s="930" t="s">
        <v>348</v>
      </c>
      <c r="H89" s="931"/>
    </row>
    <row r="90" spans="1:8" s="391" customFormat="1" ht="45" hidden="1" customHeight="1" x14ac:dyDescent="0.2">
      <c r="A90" s="928" t="s">
        <v>244</v>
      </c>
      <c r="B90" s="929" t="s">
        <v>349</v>
      </c>
      <c r="C90" s="929" t="s">
        <v>350</v>
      </c>
      <c r="D90" s="929"/>
      <c r="E90" s="929" t="s">
        <v>351</v>
      </c>
      <c r="F90" s="929" t="s">
        <v>220</v>
      </c>
      <c r="G90" s="929" t="s">
        <v>352</v>
      </c>
      <c r="H90" s="930"/>
    </row>
    <row r="91" spans="1:8" s="391" customFormat="1" ht="45" hidden="1" customHeight="1" x14ac:dyDescent="0.2">
      <c r="A91" s="949" t="s">
        <v>353</v>
      </c>
      <c r="B91" s="1136" t="s">
        <v>354</v>
      </c>
      <c r="C91" s="1136" t="s">
        <v>355</v>
      </c>
      <c r="D91" s="1136" t="s">
        <v>169</v>
      </c>
      <c r="E91" s="1136"/>
      <c r="F91" s="1136" t="s">
        <v>356</v>
      </c>
      <c r="G91" s="1138" t="s">
        <v>357</v>
      </c>
      <c r="H91" s="931" t="s">
        <v>276</v>
      </c>
    </row>
    <row r="92" spans="1:8" s="391" customFormat="1" ht="45" hidden="1" customHeight="1" x14ac:dyDescent="0.2">
      <c r="A92" s="928" t="s">
        <v>125</v>
      </c>
      <c r="B92" s="929" t="s">
        <v>225</v>
      </c>
      <c r="C92" s="929" t="s">
        <v>358</v>
      </c>
      <c r="D92" s="929"/>
      <c r="E92" s="929" t="s">
        <v>171</v>
      </c>
      <c r="F92" s="929" t="s">
        <v>195</v>
      </c>
      <c r="G92" s="929" t="s">
        <v>359</v>
      </c>
      <c r="H92" s="931"/>
    </row>
    <row r="93" spans="1:8" s="391" customFormat="1" ht="45" hidden="1" customHeight="1" x14ac:dyDescent="0.2">
      <c r="A93" s="928" t="s">
        <v>129</v>
      </c>
      <c r="B93" s="929" t="s">
        <v>360</v>
      </c>
      <c r="C93" s="929" t="s">
        <v>361</v>
      </c>
      <c r="D93" s="929"/>
      <c r="E93" s="929" t="s">
        <v>157</v>
      </c>
      <c r="F93" s="929" t="s">
        <v>185</v>
      </c>
      <c r="G93" s="930" t="s">
        <v>362</v>
      </c>
      <c r="H93" s="932"/>
    </row>
    <row r="94" spans="1:8" s="391" customFormat="1" ht="45" hidden="1" customHeight="1" x14ac:dyDescent="0.2">
      <c r="A94" s="928" t="s">
        <v>119</v>
      </c>
      <c r="B94" s="929" t="s">
        <v>363</v>
      </c>
      <c r="C94" s="929" t="s">
        <v>364</v>
      </c>
      <c r="D94" s="929"/>
      <c r="E94" s="929" t="s">
        <v>157</v>
      </c>
      <c r="F94" s="929" t="s">
        <v>365</v>
      </c>
      <c r="G94" s="929" t="s">
        <v>366</v>
      </c>
      <c r="H94" s="929"/>
    </row>
    <row r="95" spans="1:8" s="391" customFormat="1" ht="45" hidden="1" customHeight="1" x14ac:dyDescent="0.2">
      <c r="A95" s="928" t="s">
        <v>129</v>
      </c>
      <c r="B95" s="929" t="s">
        <v>367</v>
      </c>
      <c r="C95" s="929" t="s">
        <v>368</v>
      </c>
      <c r="D95" s="929"/>
      <c r="E95" s="929" t="s">
        <v>171</v>
      </c>
      <c r="F95" s="929" t="s">
        <v>185</v>
      </c>
      <c r="G95" s="930" t="s">
        <v>369</v>
      </c>
      <c r="H95" s="932"/>
    </row>
    <row r="96" spans="1:8" s="391" customFormat="1" ht="45" hidden="1" customHeight="1" x14ac:dyDescent="0.2">
      <c r="A96" s="928" t="s">
        <v>130</v>
      </c>
      <c r="B96" s="929" t="s">
        <v>367</v>
      </c>
      <c r="C96" s="929" t="s">
        <v>368</v>
      </c>
      <c r="D96" s="929"/>
      <c r="E96" s="929" t="s">
        <v>143</v>
      </c>
      <c r="F96" s="929" t="s">
        <v>185</v>
      </c>
      <c r="G96" s="930" t="s">
        <v>369</v>
      </c>
      <c r="H96" s="951"/>
    </row>
    <row r="97" spans="1:8" s="391" customFormat="1" ht="45" hidden="1" customHeight="1" x14ac:dyDescent="0.2">
      <c r="A97" s="928" t="s">
        <v>244</v>
      </c>
      <c r="B97" s="929" t="s">
        <v>370</v>
      </c>
      <c r="C97" s="929" t="s">
        <v>371</v>
      </c>
      <c r="D97" s="929"/>
      <c r="E97" s="929" t="s">
        <v>372</v>
      </c>
      <c r="F97" s="929" t="s">
        <v>220</v>
      </c>
      <c r="G97" s="929" t="s">
        <v>373</v>
      </c>
      <c r="H97" s="929"/>
    </row>
    <row r="98" spans="1:8" s="391" customFormat="1" ht="45" hidden="1" customHeight="1" x14ac:dyDescent="0.2">
      <c r="A98" s="928" t="s">
        <v>244</v>
      </c>
      <c r="B98" s="929" t="s">
        <v>374</v>
      </c>
      <c r="C98" s="929" t="s">
        <v>375</v>
      </c>
      <c r="D98" s="929"/>
      <c r="E98" s="929" t="s">
        <v>199</v>
      </c>
      <c r="F98" s="929" t="s">
        <v>220</v>
      </c>
      <c r="G98" s="929" t="s">
        <v>376</v>
      </c>
      <c r="H98" s="929"/>
    </row>
    <row r="100" spans="1:8" x14ac:dyDescent="0.2">
      <c r="A100" s="970" t="s">
        <v>377</v>
      </c>
    </row>
  </sheetData>
  <autoFilter ref="A13:H98" xr:uid="{BA772803-AF23-4AC5-8172-99BB41D315D9}">
    <filterColumn colId="1">
      <filters>
        <filter val="SHANGHAI"/>
      </filters>
    </filterColumn>
  </autoFilter>
  <mergeCells count="2">
    <mergeCell ref="B4:F4"/>
    <mergeCell ref="A1:H1"/>
  </mergeCells>
  <hyperlinks>
    <hyperlink ref="A19" location="DOLPHIN!Print_Area" display="DOLPHIN" xr:uid="{828150B7-E826-436C-8763-AD277891DAF6}"/>
    <hyperlink ref="A69" location="SEAGULL!A1" display="SEAGULL" xr:uid="{023C6D9A-9E2C-4F5C-AA96-3EA7EE3F8218}"/>
    <hyperlink ref="B6" location="BURMA!A1" display="BURMA" xr:uid="{6562E0E9-0C36-400C-A829-536CB5CA4566}"/>
    <hyperlink ref="A91" location="'GOLDEN HORN'!A1" display="PERTIWI/GOLDEN HORN" xr:uid="{B21D8B9A-1F00-4AB8-B45B-E57CE0A41A01}"/>
    <hyperlink ref="A64" location="KAGUYA!A1" display="PERTIWI/ KAGUYA" xr:uid="{BAC18593-6AF9-4CB2-8FF6-6779CAF3D062}"/>
    <hyperlink ref="A52" location="KAGUYA!A1" display="PERTIWI/ KAGUYA" xr:uid="{FCF8F41B-D1C6-4741-B840-05D9B8F4D170}"/>
    <hyperlink ref="A71" location="'JADE EAST'!A1" display="JADE EAST**" xr:uid="{10A85854-8222-4DC1-B628-022DEC145967}"/>
    <hyperlink ref="A96" location="'JADE EAST'!A1" display="JADE EAST**" xr:uid="{61BC6AEF-9F14-4467-9900-2E2D60FE194B}"/>
    <hyperlink ref="A94" location="BURMA!Print_Area" display="BURMA" xr:uid="{2A56BB79-6B41-4321-A746-2CFFB609DF68}"/>
    <hyperlink ref="A25" location="BURMA!Print_Area" display="BURMA" xr:uid="{16BC76AF-4367-4CEC-800C-6A272D9AFCD9}"/>
    <hyperlink ref="A29" location="SHAPLA!A1" display="SHAPLA" xr:uid="{1F3DFEA5-9248-459F-8321-BDAA009E1F28}"/>
    <hyperlink ref="A93" location="EMERALD!A1" display="EMERALD" xr:uid="{6AF227C9-1B60-4ADF-B845-DC2A01DE85E2}"/>
    <hyperlink ref="A95" location="EMERALD!A1" display="EMERALD" xr:uid="{607CFA19-9D8B-451A-AAEF-B248813303F8}"/>
    <hyperlink ref="A63" location="'TIGER EAST'!A1" display="TIGER EAST" xr:uid="{D83F887F-E9DD-4365-B9D5-B4ABCF307B4A}"/>
    <hyperlink ref="A77" location="'TIGER EAST'!A1" display="TIGER EAST" xr:uid="{F866D1AE-54CD-4E86-B9B1-4782B36E1D0F}"/>
    <hyperlink ref="A85" location="'TIGER EAST'!A1" display="TIGER EAST" xr:uid="{D1812229-0BBD-480D-8ABE-41A426DE238D}"/>
    <hyperlink ref="A56" location="'TIGER EAST'!A1" display="TIGER EAST" xr:uid="{3CD43AA6-B7BC-4F95-A1B9-C7D1EA3B95D6}"/>
    <hyperlink ref="A51" location="'TIGER EAST'!A1" display="TIGER EAST" xr:uid="{12151207-E0AC-445F-A243-24BF5E41B8FE}"/>
    <hyperlink ref="A49" location="'TIGER EAST'!A1" display="TIGER EAST" xr:uid="{57D10482-34F2-4887-BAA5-4FF7E55A7DDE}"/>
    <hyperlink ref="A36" location="'TIGER EAST'!A1" display="TIGER EAST" xr:uid="{3BC430F9-68A3-4585-B106-2E4AECBC0356}"/>
    <hyperlink ref="A30" location="'TIGER EAST'!A1" display="TIGER EAST" xr:uid="{7D500F41-1367-4246-AAD8-097250A32209}"/>
    <hyperlink ref="A27" location="'TIGER EAST'!A1" display="TIGER EAST" xr:uid="{D825ADC3-A062-457A-8930-79A22C2AC6D6}"/>
    <hyperlink ref="A76" location="SEAHORSE!A1" display="SEAHORSE" xr:uid="{0BB83D3E-2C11-4920-B3F8-2EED5BD14B08}"/>
    <hyperlink ref="A43" location="SEAHORSE!A1" display="SEAHORSE" xr:uid="{544CE354-2CE0-492A-8DEA-97EA12494EEA}"/>
    <hyperlink ref="A84" location="SEAHORSE!A1" display="SEAHORSE" xr:uid="{E5F98D50-EFA0-4591-B82F-E65537E22C69}"/>
    <hyperlink ref="A72" location="SEAHORSE!A1" display="SEAHORSE" xr:uid="{1C9BABB8-2CFC-4EB1-BA23-5010F6446413}"/>
    <hyperlink ref="A62" location="SEAHORSE!A1" display="SEAHORSE" xr:uid="{D784A99E-15E4-408B-B0D4-AE375EEB09C4}"/>
    <hyperlink ref="A48" location="SEAHORSE!A1" display="SEAHORSE" xr:uid="{1C4A77A9-5F59-47FD-B019-18115F62727B}"/>
    <hyperlink ref="A92" location="SEAGULL!A1" display="SEAGULL" xr:uid="{1F34BC83-21E7-4CA3-B149-7BFCF9BC01F3}"/>
    <hyperlink ref="A54" location="SEAGULL!A1" display="SEAGULL" xr:uid="{A0E9E5B3-BE0C-42D4-9F04-C26FF3312A18}"/>
    <hyperlink ref="A41" location="SEAGULL!A1" display="SEAGULL" xr:uid="{75A8D83A-8B35-43F2-B63E-D1782239CCEE}"/>
    <hyperlink ref="A75" location="SEAGULL!A1" display="SEAGULL" xr:uid="{5CCBB335-0337-4126-9683-2F32A7318F6F}"/>
    <hyperlink ref="A47" location="SEAGULL!A1" display="SEAGULL" xr:uid="{A5322315-D6FE-4732-98D8-661B2B2AF80F}"/>
    <hyperlink ref="A87" location="SEAGULL!A1" display="SEAGULL" xr:uid="{A927B3B7-EE6C-4AC6-AE11-3B05D1B7BB75}"/>
    <hyperlink ref="A55" location="SEAGULL!A1" display="SEAGULL" xr:uid="{293EDE71-A234-4154-B792-C96CB833FA09}"/>
    <hyperlink ref="A14" location="SEAGULL!A1" display="SEAGULL" xr:uid="{0CCFFA43-08D0-4F13-B3B9-0B1F1194CD4C}"/>
    <hyperlink ref="A79" location="'LANG CO'!A1" display="LANG CO" xr:uid="{5D670F97-0B51-417E-9DE2-B00E054CC0CC}"/>
    <hyperlink ref="A68" location="'LANG CO'!A1" display="LANG CO" xr:uid="{027E3FBC-D7E2-4016-AF01-4B48CC027D2C}"/>
    <hyperlink ref="A61" location="'LANG CO'!A1" display="LANG CO" xr:uid="{5B65A678-0160-479A-B461-FC091FB9AC26}"/>
    <hyperlink ref="A57" location="'LANG CO'!A1" display="LANG CO" xr:uid="{B33F0CA1-F03C-4F20-B9C6-BE19F9494095}"/>
    <hyperlink ref="A45" location="'LANG CO'!A1" display="LANG CO" xr:uid="{F08ED9FF-B9EF-406B-83C8-657AFAA95F17}"/>
    <hyperlink ref="A34" location="'LANG CO'!A1" display="LANG CO" xr:uid="{80E0579D-57DB-4345-BF92-7643614FE4AF}"/>
    <hyperlink ref="A33" location="'LANG CO'!A1" display="LANG CO" xr:uid="{44016C90-1966-4D4D-A950-676BA26513EA}"/>
    <hyperlink ref="A24" location="'LANG CO'!A1" display="LANG CO" xr:uid="{FC5C5257-C442-463F-855D-2745509F01EA}"/>
    <hyperlink ref="A89" location="PERTIWI!Print_Area" display="PERTIWI" xr:uid="{FC1E013F-0916-4BF6-9E63-E75CB7F4B3E7}"/>
    <hyperlink ref="A65" location="PERTIWI!Print_Area" display="PERTIWI" xr:uid="{195EC711-80A6-4C9A-AA24-F2B5CCB79565}"/>
    <hyperlink ref="A46" location="PERTIWI!Print_Area" display="PERTIWI" xr:uid="{1E524681-09AD-4AFD-AECA-40912FFCE95D}"/>
    <hyperlink ref="A44" location="PERTIWI!Print_Area" display="PERTIWI" xr:uid="{5246C1E1-E2D0-4A71-9218-14AEC44316F1}"/>
    <hyperlink ref="A32" location="PERTIWI!Print_Area" display="PERTIWI" xr:uid="{25A66115-237A-4741-ABCE-373DDB5122FE}"/>
    <hyperlink ref="A26" location="PERTIWI!Print_Area" display="PERTIWI" xr:uid="{005EA6C6-73C2-4AE4-AEA3-A615BD8B90CF}"/>
    <hyperlink ref="A80" location="ORCHID!Print_Area" display="ORCHID" xr:uid="{47C05BC5-7FA7-4C2E-8E5C-AF55E2665191}"/>
    <hyperlink ref="A67" location="ORCHID!Print_Area" display="ORCHID" xr:uid="{F6E57AE8-254D-45AD-A4C5-6AE1D9F1467C}"/>
    <hyperlink ref="A66" location="ORCHID!Print_Area" display="ORCHID" xr:uid="{697C38E1-3F48-449A-A7C1-35385166077D}"/>
    <hyperlink ref="A42" location="ORCHID!Print_Area" display="ORCHID" xr:uid="{F2CC6CF7-7B9B-42B3-8D6B-BD361F96099E}"/>
    <hyperlink ref="A39" location="ORCHID!Print_Area" display="ORCHID" xr:uid="{7E9859E9-AB33-4901-A8C8-3869E8469BA5}"/>
    <hyperlink ref="A35" location="ORCHID!Print_Area" display="ORCHID" xr:uid="{17E6DD87-15DF-43DB-8C02-4AD4A6022BB2}"/>
    <hyperlink ref="A78" location="ORCHID!Print_Area" display="ORCHID" xr:uid="{A64E8FA8-3628-41A1-86BD-E0959E45B32D}"/>
    <hyperlink ref="A58" location="' ORIGAMI'!A1" display="NEW ORIGAMI" xr:uid="{D30ABCEC-7F64-480D-988C-78659A2F1DE6}"/>
    <hyperlink ref="A98" location="' ORIGAMI'!A1" display="NEW ORIGAMI" xr:uid="{C3DA1A73-A45D-446E-8E95-9D6181C8D34B}"/>
    <hyperlink ref="A97" location="' ORIGAMI'!A1" display="NEW ORIGAMI" xr:uid="{AF5190B8-6E6E-409B-A91E-D74480ED00F3}"/>
    <hyperlink ref="A90" location="' ORIGAMI'!A1" display="NEW ORIGAMI" xr:uid="{BB713521-BFDD-4C95-B9DC-AF0882A3A4DA}"/>
    <hyperlink ref="A88" location="' ORIGAMI'!A1" display="NEW ORIGAMI" xr:uid="{E345B7B4-B7BC-40C1-9A6D-04E5C937BB65}"/>
    <hyperlink ref="A82" location="' ORIGAMI'!A1" display="NEW ORIGAMI" xr:uid="{83875D2D-44CE-401E-82B2-928B25D85F95}"/>
    <hyperlink ref="A60" location="' ORIGAMI'!A1" display="NEW ORIGAMI" xr:uid="{4BA1B6DE-7E1B-4ECA-B790-1821D915EFD0}"/>
    <hyperlink ref="A59" location="' ORIGAMI'!A1" display="NEW ORIGAMI" xr:uid="{1EC3078E-C9D7-4C0B-9ADC-2909E29488C2}"/>
    <hyperlink ref="A50" location="' ORIGAMI'!A1" display="NEW ORIGAMI" xr:uid="{635C4353-6E4A-41E3-A864-EEAE54C3ECCA}"/>
    <hyperlink ref="A86" location="DOLPHIN!Print_Area" display="DOLPHIN" xr:uid="{A1DADF6A-118E-4A9A-8DCB-85330D1C45B7}"/>
    <hyperlink ref="A83" location="DOLPHIN!Print_Area" display="DOLPHIN" xr:uid="{D5DD7ED9-A9C7-420F-A7DC-6FF4C48E193D}"/>
    <hyperlink ref="A73" location="DOLPHIN!Print_Area" display="DOLPHIN" xr:uid="{923C3FC0-0F7E-4DBF-8D0F-A4A45454D90A}"/>
    <hyperlink ref="A70" location="DOLPHIN!Print_Area" display="DOLPHIN" xr:uid="{822E24E2-3A0D-41CE-8A3A-1ED6F0166900}"/>
    <hyperlink ref="A38" location="DOLPHIN!Print_Area" display="DOLPHIN" xr:uid="{D07011C6-D470-4EA5-B768-5A278EE36B4C}"/>
    <hyperlink ref="A53" location="DOLPHIN!Print_Area" display="DOLPHIN" xr:uid="{3E417A2F-294A-45F7-BD53-0D4EE882E115}"/>
    <hyperlink ref="A6" location="BENGAL!Print_Area" display="BENGAL" xr:uid="{63BA7C44-30B9-42BD-8463-6D49A188F811}"/>
    <hyperlink ref="E8" location="SHAPLA!Print_Area" display="SEAHORSE" xr:uid="{FDBEBF6E-E317-410C-A71C-37979BEBAE64}"/>
    <hyperlink ref="C6" location="DOLPHIN!Print_Area" display="DOLPHIN" xr:uid="{50777A39-7164-4815-B1F8-224A6AD9D8C4}"/>
    <hyperlink ref="C10" location="'JADE EAST'!A1" display="JADE EAST" xr:uid="{3B55FA1C-2406-46A2-9728-5CAFBCD0C3A5}"/>
    <hyperlink ref="A20:A23" location="DOLPHIN!Print_Area" display="DOLPHIN" xr:uid="{DD3FD10B-98A1-4FCF-90FE-935D8EA98D23}"/>
    <hyperlink ref="A31" location="SEAGULL!A1" display="SEAGULL" xr:uid="{CA0BBF61-8ADD-4061-B5C4-9CF9066957B2}"/>
    <hyperlink ref="A37" location="PERTIWI!Print_Area" display="PERTIWI" xr:uid="{C0186E6B-9D3B-4BBB-A4C4-CCC76706F813}"/>
    <hyperlink ref="A40" location="PERTIWI!Print_Area" display="PERTIWI" xr:uid="{FBFC8FD9-59B5-4EC4-83BE-58C85D5B6100}"/>
    <hyperlink ref="A15:A18" location="SEAGULL!A1" display="SEAGULL" xr:uid="{3D127B40-D704-42B9-8547-5F83D178F1CD}"/>
    <hyperlink ref="A28" location="BENGAL!Print_Area" display="SHAPLA" xr:uid="{113BA502-F21C-4890-8896-3940479F740D}"/>
    <hyperlink ref="D6" location="'LANG CO'!A1" display="LANG CO" xr:uid="{78E491E7-759C-4F95-80F4-E27C8CB9B70A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B10" location="EMERALD!A1" display="EMERALD" xr:uid="{A6BF3CEA-521F-4FFC-85FA-0763D35EEAC8}"/>
    <hyperlink ref="D10" location="'TIGER EAST'!A1" display="TIGER EAST" xr:uid="{9DE41EEC-1B51-423D-B04D-D9408F12A876}"/>
  </hyperlinks>
  <pageMargins left="0.35433070866141736" right="0.70866141732283472" top="0.74803149606299213" bottom="0.74803149606299213" header="0.31496062992125984" footer="0.31496062992125984"/>
  <pageSetup paperSize="9" scale="33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L239"/>
  <sheetViews>
    <sheetView showGridLines="0" zoomScale="115" zoomScaleNormal="115" zoomScaleSheetLayoutView="85" workbookViewId="0">
      <selection activeCell="F120" sqref="F120"/>
    </sheetView>
  </sheetViews>
  <sheetFormatPr defaultColWidth="9.140625" defaultRowHeight="18" customHeight="1" x14ac:dyDescent="0.2"/>
  <cols>
    <col min="1" max="1" width="23.140625" style="884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84"/>
      <c r="B1" s="770"/>
      <c r="C1" s="770"/>
      <c r="D1" s="770"/>
      <c r="E1" s="770"/>
    </row>
    <row r="2" spans="1:12" s="122" customFormat="1" ht="18" customHeight="1" thickBot="1" x14ac:dyDescent="0.25">
      <c r="A2" s="884"/>
      <c r="B2" s="1146" t="s">
        <v>116</v>
      </c>
      <c r="C2" s="1146"/>
      <c r="D2" s="1146"/>
      <c r="E2" s="1146"/>
      <c r="G2" s="990" t="s">
        <v>378</v>
      </c>
    </row>
    <row r="3" spans="1:12" s="122" customFormat="1" ht="18" customHeight="1" thickBot="1" x14ac:dyDescent="0.25">
      <c r="A3" s="884"/>
      <c r="B3" s="1"/>
      <c r="C3" s="770"/>
      <c r="D3" s="770"/>
      <c r="E3" s="770"/>
      <c r="G3" s="169"/>
    </row>
    <row r="4" spans="1:12" s="122" customFormat="1" ht="30" customHeight="1" thickBot="1" x14ac:dyDescent="0.25">
      <c r="A4" s="884"/>
      <c r="B4" s="1147" t="s">
        <v>118</v>
      </c>
      <c r="C4" s="1148"/>
      <c r="D4" s="1148"/>
      <c r="E4" s="1149"/>
      <c r="F4" s="772"/>
      <c r="G4" s="313"/>
      <c r="H4" s="313"/>
      <c r="I4" s="713"/>
      <c r="J4" s="774"/>
      <c r="K4" s="713"/>
    </row>
    <row r="5" spans="1:12" s="145" customFormat="1" ht="18" customHeight="1" x14ac:dyDescent="0.2">
      <c r="A5" s="884"/>
      <c r="B5" s="148"/>
      <c r="C5" s="148"/>
      <c r="D5" s="771"/>
      <c r="E5" s="771"/>
      <c r="F5" s="764"/>
      <c r="G5" s="405"/>
    </row>
    <row r="6" spans="1:12" s="145" customFormat="1" ht="18" customHeight="1" x14ac:dyDescent="0.2">
      <c r="A6" s="884"/>
      <c r="B6" s="631"/>
      <c r="C6" s="631"/>
      <c r="D6" s="631"/>
      <c r="E6" s="631"/>
      <c r="G6" s="783"/>
      <c r="H6" s="331"/>
      <c r="I6" s="331"/>
    </row>
    <row r="7" spans="1:12" s="147" customFormat="1" ht="31.5" hidden="1" customHeight="1" x14ac:dyDescent="0.2">
      <c r="A7" s="887"/>
      <c r="C7" s="631"/>
      <c r="D7" s="1150" t="s">
        <v>379</v>
      </c>
      <c r="E7" s="975" t="s">
        <v>175</v>
      </c>
      <c r="F7" s="631"/>
      <c r="G7" s="902" t="s">
        <v>380</v>
      </c>
      <c r="H7" s="769"/>
      <c r="I7" s="145"/>
      <c r="J7" s="145"/>
      <c r="K7" s="145"/>
      <c r="L7" s="145"/>
    </row>
    <row r="8" spans="1:12" s="147" customFormat="1" ht="18" hidden="1" customHeight="1" x14ac:dyDescent="0.2">
      <c r="A8" s="887"/>
      <c r="B8" s="973" t="s">
        <v>381</v>
      </c>
      <c r="C8" s="973" t="s">
        <v>382</v>
      </c>
      <c r="D8" s="1151"/>
      <c r="E8" s="977" t="s">
        <v>260</v>
      </c>
      <c r="F8" s="785"/>
      <c r="G8" s="1088" t="s">
        <v>383</v>
      </c>
      <c r="H8" s="1088" t="s">
        <v>384</v>
      </c>
      <c r="I8" s="145"/>
      <c r="J8" s="145"/>
      <c r="K8" s="145"/>
      <c r="L8" s="145"/>
    </row>
    <row r="9" spans="1:12" s="147" customFormat="1" ht="18.75" hidden="1" customHeight="1" x14ac:dyDescent="0.2">
      <c r="A9" s="888" t="s">
        <v>385</v>
      </c>
      <c r="B9" s="632" t="s">
        <v>386</v>
      </c>
      <c r="C9" s="775" t="s">
        <v>387</v>
      </c>
      <c r="D9" s="634">
        <v>45201</v>
      </c>
      <c r="E9" s="775">
        <f t="shared" ref="E9" si="0">D9+5</f>
        <v>45206</v>
      </c>
      <c r="F9" s="785"/>
      <c r="G9" s="883">
        <v>45196</v>
      </c>
      <c r="H9" s="769"/>
      <c r="I9" s="145"/>
      <c r="J9" s="145"/>
      <c r="K9" s="145"/>
      <c r="L9" s="145"/>
    </row>
    <row r="10" spans="1:12" s="147" customFormat="1" ht="18.75" hidden="1" customHeight="1" x14ac:dyDescent="0.2">
      <c r="A10" s="884" t="s">
        <v>388</v>
      </c>
      <c r="B10" s="776" t="s">
        <v>389</v>
      </c>
      <c r="C10" s="775" t="s">
        <v>390</v>
      </c>
      <c r="D10" s="635">
        <v>45202</v>
      </c>
      <c r="E10" s="777">
        <f t="shared" ref="E10" si="1">D10+5</f>
        <v>45207</v>
      </c>
      <c r="F10" s="785"/>
      <c r="G10" s="912">
        <f t="shared" ref="G10:G11" si="2">G9+7</f>
        <v>45203</v>
      </c>
      <c r="H10" s="769"/>
      <c r="I10" s="145"/>
      <c r="J10" s="145"/>
      <c r="K10" s="145"/>
      <c r="L10" s="145"/>
    </row>
    <row r="11" spans="1:12" s="147" customFormat="1" ht="18.75" hidden="1" customHeight="1" x14ac:dyDescent="0.2">
      <c r="A11" s="884"/>
      <c r="B11" s="632" t="s">
        <v>391</v>
      </c>
      <c r="C11" s="775" t="s">
        <v>392</v>
      </c>
      <c r="D11" s="634">
        <v>45210</v>
      </c>
      <c r="E11" s="775">
        <f t="shared" ref="E11" si="3">D11+5</f>
        <v>45215</v>
      </c>
      <c r="F11" s="785"/>
      <c r="G11" s="883">
        <f t="shared" si="2"/>
        <v>45210</v>
      </c>
      <c r="H11" s="769"/>
      <c r="I11" s="145"/>
      <c r="J11" s="145"/>
      <c r="K11" s="145"/>
      <c r="L11" s="145"/>
    </row>
    <row r="12" spans="1:12" s="147" customFormat="1" ht="18.75" hidden="1" customHeight="1" x14ac:dyDescent="0.2">
      <c r="A12" s="884" t="s">
        <v>393</v>
      </c>
      <c r="B12" s="632" t="s">
        <v>386</v>
      </c>
      <c r="C12" s="775" t="s">
        <v>394</v>
      </c>
      <c r="D12" s="634">
        <v>45218</v>
      </c>
      <c r="E12" s="775">
        <f t="shared" ref="E12:E19" si="4">D12+5</f>
        <v>45223</v>
      </c>
      <c r="F12" s="785"/>
      <c r="G12" s="883">
        <f t="shared" ref="G12:G20" si="5">G11+7</f>
        <v>45217</v>
      </c>
      <c r="H12" s="769"/>
      <c r="I12" s="145"/>
      <c r="J12" s="145"/>
      <c r="K12" s="145"/>
      <c r="L12" s="145"/>
    </row>
    <row r="13" spans="1:12" s="147" customFormat="1" ht="18.75" hidden="1" customHeight="1" x14ac:dyDescent="0.2">
      <c r="A13" s="884" t="s">
        <v>388</v>
      </c>
      <c r="B13" s="632" t="s">
        <v>395</v>
      </c>
      <c r="C13" s="775" t="s">
        <v>396</v>
      </c>
      <c r="D13" s="634">
        <v>45225</v>
      </c>
      <c r="E13" s="775">
        <f t="shared" si="4"/>
        <v>45230</v>
      </c>
      <c r="F13" s="785"/>
      <c r="G13" s="883">
        <f t="shared" si="5"/>
        <v>45224</v>
      </c>
      <c r="H13" s="769"/>
      <c r="I13" s="145"/>
      <c r="J13" s="145"/>
      <c r="K13" s="145"/>
      <c r="L13" s="145"/>
    </row>
    <row r="14" spans="1:12" s="147" customFormat="1" ht="18.75" hidden="1" customHeight="1" x14ac:dyDescent="0.2">
      <c r="A14" s="884"/>
      <c r="B14" s="632" t="s">
        <v>391</v>
      </c>
      <c r="C14" s="775" t="s">
        <v>397</v>
      </c>
      <c r="D14" s="634">
        <v>45230</v>
      </c>
      <c r="E14" s="775">
        <f t="shared" si="4"/>
        <v>45235</v>
      </c>
      <c r="F14" s="785"/>
      <c r="G14" s="883">
        <f t="shared" si="5"/>
        <v>45231</v>
      </c>
      <c r="H14" s="769"/>
      <c r="I14" s="145"/>
      <c r="J14" s="145"/>
      <c r="K14" s="145"/>
      <c r="L14" s="145"/>
    </row>
    <row r="15" spans="1:12" s="147" customFormat="1" ht="18.75" hidden="1" customHeight="1" x14ac:dyDescent="0.2">
      <c r="A15" s="884" t="s">
        <v>398</v>
      </c>
      <c r="B15" s="632" t="s">
        <v>386</v>
      </c>
      <c r="C15" s="775" t="s">
        <v>399</v>
      </c>
      <c r="D15" s="634">
        <f t="shared" ref="D15:D18" si="6">D14+7</f>
        <v>45237</v>
      </c>
      <c r="E15" s="777">
        <f t="shared" si="4"/>
        <v>45242</v>
      </c>
      <c r="F15" s="785"/>
      <c r="G15" s="883">
        <f t="shared" si="5"/>
        <v>45238</v>
      </c>
      <c r="H15" s="769"/>
      <c r="I15" s="145"/>
      <c r="J15" s="145"/>
      <c r="K15" s="145"/>
      <c r="L15" s="145"/>
    </row>
    <row r="16" spans="1:12" s="147" customFormat="1" ht="18.75" hidden="1" customHeight="1" x14ac:dyDescent="0.2">
      <c r="A16" s="884" t="s">
        <v>400</v>
      </c>
      <c r="B16" s="632" t="s">
        <v>401</v>
      </c>
      <c r="C16" s="775" t="s">
        <v>402</v>
      </c>
      <c r="D16" s="634">
        <f t="shared" si="6"/>
        <v>45244</v>
      </c>
      <c r="E16" s="775">
        <f t="shared" si="4"/>
        <v>45249</v>
      </c>
      <c r="F16" s="785"/>
      <c r="G16" s="883">
        <f t="shared" si="5"/>
        <v>45245</v>
      </c>
      <c r="H16" s="769"/>
      <c r="I16" s="145"/>
      <c r="J16" s="145"/>
      <c r="K16" s="145"/>
      <c r="L16" s="145"/>
    </row>
    <row r="17" spans="1:12" s="147" customFormat="1" ht="18.75" hidden="1" customHeight="1" x14ac:dyDescent="0.2">
      <c r="A17" s="884"/>
      <c r="B17" s="632" t="s">
        <v>391</v>
      </c>
      <c r="C17" s="775" t="s">
        <v>403</v>
      </c>
      <c r="D17" s="634">
        <f t="shared" si="6"/>
        <v>45251</v>
      </c>
      <c r="E17" s="775">
        <f t="shared" si="4"/>
        <v>45256</v>
      </c>
      <c r="F17" s="785"/>
      <c r="G17" s="883">
        <f t="shared" si="5"/>
        <v>45252</v>
      </c>
      <c r="H17" s="769"/>
      <c r="I17" s="145"/>
      <c r="J17" s="145"/>
      <c r="K17" s="145"/>
      <c r="L17" s="145"/>
    </row>
    <row r="18" spans="1:12" s="147" customFormat="1" ht="18.75" hidden="1" customHeight="1" x14ac:dyDescent="0.2">
      <c r="A18" s="884"/>
      <c r="B18" s="632" t="s">
        <v>386</v>
      </c>
      <c r="C18" s="775" t="s">
        <v>404</v>
      </c>
      <c r="D18" s="634">
        <f t="shared" si="6"/>
        <v>45258</v>
      </c>
      <c r="E18" s="775">
        <f t="shared" si="4"/>
        <v>45263</v>
      </c>
      <c r="F18" s="785"/>
      <c r="G18" s="883">
        <f t="shared" si="5"/>
        <v>45259</v>
      </c>
      <c r="H18" s="769"/>
      <c r="I18" s="145"/>
      <c r="J18" s="145"/>
      <c r="K18" s="145"/>
      <c r="L18" s="145"/>
    </row>
    <row r="19" spans="1:12" s="147" customFormat="1" ht="18.75" hidden="1" customHeight="1" x14ac:dyDescent="0.2">
      <c r="A19" s="884" t="s">
        <v>405</v>
      </c>
      <c r="B19" s="776" t="s">
        <v>406</v>
      </c>
      <c r="C19" s="749" t="s">
        <v>407</v>
      </c>
      <c r="D19" s="634">
        <v>45271</v>
      </c>
      <c r="E19" s="775">
        <f t="shared" si="4"/>
        <v>45276</v>
      </c>
      <c r="F19" s="785"/>
      <c r="G19" s="883">
        <v>45265</v>
      </c>
      <c r="H19" s="769"/>
      <c r="I19" s="145"/>
      <c r="J19" s="145"/>
      <c r="K19" s="145"/>
      <c r="L19" s="145"/>
    </row>
    <row r="20" spans="1:12" s="147" customFormat="1" ht="18.75" hidden="1" customHeight="1" x14ac:dyDescent="0.2">
      <c r="A20" s="884" t="s">
        <v>408</v>
      </c>
      <c r="B20" s="632" t="s">
        <v>391</v>
      </c>
      <c r="C20" s="634" t="s">
        <v>409</v>
      </c>
      <c r="D20" s="634">
        <v>45272</v>
      </c>
      <c r="E20" s="775">
        <f>D20+5</f>
        <v>45277</v>
      </c>
      <c r="F20" s="785"/>
      <c r="G20" s="883">
        <f t="shared" si="5"/>
        <v>45272</v>
      </c>
      <c r="H20" s="769"/>
      <c r="I20" s="145"/>
      <c r="J20" s="145"/>
      <c r="K20" s="145"/>
      <c r="L20" s="145"/>
    </row>
    <row r="21" spans="1:12" s="147" customFormat="1" ht="18.75" hidden="1" customHeight="1" x14ac:dyDescent="0.2">
      <c r="A21" s="884"/>
      <c r="B21" s="632" t="s">
        <v>391</v>
      </c>
      <c r="C21" s="634" t="s">
        <v>410</v>
      </c>
      <c r="D21" s="634">
        <v>45284</v>
      </c>
      <c r="E21" s="775">
        <f>D21+5</f>
        <v>45289</v>
      </c>
      <c r="F21" s="785"/>
      <c r="G21" s="883">
        <f>G20+7</f>
        <v>45279</v>
      </c>
      <c r="H21" s="769">
        <v>45282</v>
      </c>
      <c r="I21" s="145"/>
      <c r="J21" s="145"/>
      <c r="K21" s="145"/>
      <c r="L21" s="145"/>
    </row>
    <row r="22" spans="1:12" s="147" customFormat="1" ht="18.75" hidden="1" customHeight="1" x14ac:dyDescent="0.2">
      <c r="A22" s="884" t="s">
        <v>411</v>
      </c>
      <c r="B22" s="776" t="s">
        <v>406</v>
      </c>
      <c r="C22" s="749" t="s">
        <v>412</v>
      </c>
      <c r="D22" s="634">
        <v>45288</v>
      </c>
      <c r="E22" s="775">
        <f>D22+5</f>
        <v>45293</v>
      </c>
      <c r="F22" s="785"/>
      <c r="G22" s="883">
        <f>G21+7</f>
        <v>45286</v>
      </c>
      <c r="H22" s="769"/>
      <c r="I22" s="145"/>
      <c r="J22" s="145"/>
      <c r="K22" s="145"/>
      <c r="L22" s="145"/>
    </row>
    <row r="23" spans="1:12" s="147" customFormat="1" ht="18.75" hidden="1" customHeight="1" x14ac:dyDescent="0.2">
      <c r="A23" s="884" t="s">
        <v>413</v>
      </c>
      <c r="B23" s="632" t="s">
        <v>391</v>
      </c>
      <c r="C23" s="775" t="s">
        <v>414</v>
      </c>
      <c r="D23" s="634">
        <v>44928</v>
      </c>
      <c r="E23" s="775">
        <f>D23+5</f>
        <v>44933</v>
      </c>
      <c r="F23" s="785"/>
      <c r="G23" s="883">
        <f t="shared" ref="G23:G26" si="7">G22+7</f>
        <v>45293</v>
      </c>
      <c r="H23" s="769"/>
      <c r="I23" s="145"/>
      <c r="J23" s="145"/>
      <c r="K23" s="145"/>
      <c r="L23" s="145"/>
    </row>
    <row r="24" spans="1:12" s="147" customFormat="1" ht="18.75" hidden="1" customHeight="1" x14ac:dyDescent="0.2">
      <c r="A24" s="884"/>
      <c r="B24" s="776" t="s">
        <v>406</v>
      </c>
      <c r="C24" s="749" t="s">
        <v>415</v>
      </c>
      <c r="D24" s="634">
        <v>45302</v>
      </c>
      <c r="E24" s="775">
        <f>D24+5</f>
        <v>45307</v>
      </c>
      <c r="F24" s="785"/>
      <c r="G24" s="883">
        <f t="shared" si="7"/>
        <v>45300</v>
      </c>
      <c r="H24" s="769"/>
      <c r="I24" s="145"/>
      <c r="J24" s="145"/>
      <c r="K24" s="145"/>
      <c r="L24" s="145"/>
    </row>
    <row r="25" spans="1:12" s="147" customFormat="1" ht="18.75" hidden="1" customHeight="1" x14ac:dyDescent="0.2">
      <c r="A25" s="884" t="s">
        <v>416</v>
      </c>
      <c r="B25" s="632" t="s">
        <v>391</v>
      </c>
      <c r="C25" s="634" t="s">
        <v>417</v>
      </c>
      <c r="D25" s="634">
        <f t="shared" ref="D25:D26" si="8">D24+7</f>
        <v>45309</v>
      </c>
      <c r="E25" s="775">
        <f t="shared" ref="E25:E30" si="9">E24+7</f>
        <v>45314</v>
      </c>
      <c r="F25" s="785"/>
      <c r="G25" s="883">
        <f t="shared" si="7"/>
        <v>45307</v>
      </c>
      <c r="H25" s="769"/>
      <c r="I25" s="145"/>
      <c r="J25" s="145"/>
      <c r="K25" s="145"/>
      <c r="L25" s="145"/>
    </row>
    <row r="26" spans="1:12" s="147" customFormat="1" ht="18.75" hidden="1" customHeight="1" x14ac:dyDescent="0.2">
      <c r="A26" s="884"/>
      <c r="B26" s="776" t="s">
        <v>406</v>
      </c>
      <c r="C26" s="749" t="s">
        <v>418</v>
      </c>
      <c r="D26" s="634">
        <f t="shared" si="8"/>
        <v>45316</v>
      </c>
      <c r="E26" s="775">
        <f t="shared" si="9"/>
        <v>45321</v>
      </c>
      <c r="F26" s="785"/>
      <c r="G26" s="883">
        <f t="shared" si="7"/>
        <v>45314</v>
      </c>
      <c r="H26" s="769"/>
      <c r="I26" s="145"/>
      <c r="J26" s="145"/>
      <c r="K26" s="145"/>
      <c r="L26" s="145"/>
    </row>
    <row r="27" spans="1:12" s="147" customFormat="1" ht="18.75" hidden="1" customHeight="1" x14ac:dyDescent="0.2">
      <c r="A27" s="884"/>
      <c r="B27" s="632" t="s">
        <v>391</v>
      </c>
      <c r="C27" s="634" t="s">
        <v>419</v>
      </c>
      <c r="D27" s="634">
        <v>45324</v>
      </c>
      <c r="E27" s="775">
        <f>D27+5</f>
        <v>45329</v>
      </c>
      <c r="F27" s="785"/>
      <c r="G27" s="883">
        <f t="shared" ref="G27:G40" si="10">G26+7</f>
        <v>45321</v>
      </c>
      <c r="H27" s="769"/>
      <c r="I27" s="145"/>
      <c r="J27" s="145"/>
      <c r="K27" s="145"/>
      <c r="L27" s="145"/>
    </row>
    <row r="28" spans="1:12" s="147" customFormat="1" ht="18.75" hidden="1" customHeight="1" x14ac:dyDescent="0.2">
      <c r="A28" s="884"/>
      <c r="B28" s="776" t="s">
        <v>406</v>
      </c>
      <c r="C28" s="749" t="s">
        <v>420</v>
      </c>
      <c r="D28" s="634">
        <v>45330</v>
      </c>
      <c r="E28" s="775">
        <f t="shared" si="9"/>
        <v>45336</v>
      </c>
      <c r="F28" s="785"/>
      <c r="G28" s="883">
        <f t="shared" si="10"/>
        <v>45328</v>
      </c>
      <c r="H28" s="769"/>
      <c r="I28" s="145"/>
      <c r="J28" s="145"/>
      <c r="K28" s="145"/>
      <c r="L28" s="145"/>
    </row>
    <row r="29" spans="1:12" s="147" customFormat="1" ht="18.75" hidden="1" customHeight="1" x14ac:dyDescent="0.2">
      <c r="A29" s="884"/>
      <c r="B29" s="632" t="s">
        <v>391</v>
      </c>
      <c r="C29" s="634" t="s">
        <v>421</v>
      </c>
      <c r="D29" s="634">
        <v>45336</v>
      </c>
      <c r="E29" s="775">
        <f>D29+5</f>
        <v>45341</v>
      </c>
      <c r="F29" s="785"/>
      <c r="G29" s="883">
        <f t="shared" si="10"/>
        <v>45335</v>
      </c>
      <c r="H29" s="769"/>
      <c r="I29" s="145"/>
      <c r="J29" s="145"/>
      <c r="K29" s="145"/>
      <c r="L29" s="145"/>
    </row>
    <row r="30" spans="1:12" s="147" customFormat="1" ht="18.75" hidden="1" customHeight="1" x14ac:dyDescent="0.2">
      <c r="A30" s="884"/>
      <c r="B30" s="776" t="s">
        <v>406</v>
      </c>
      <c r="C30" s="749" t="s">
        <v>422</v>
      </c>
      <c r="D30" s="634">
        <v>45344</v>
      </c>
      <c r="E30" s="775">
        <f t="shared" si="9"/>
        <v>45348</v>
      </c>
      <c r="F30" s="785"/>
      <c r="G30" s="883">
        <f t="shared" si="10"/>
        <v>45342</v>
      </c>
      <c r="H30" s="769"/>
      <c r="I30" s="145"/>
      <c r="J30" s="145"/>
      <c r="K30" s="145"/>
      <c r="L30" s="145"/>
    </row>
    <row r="31" spans="1:12" s="147" customFormat="1" ht="18.75" hidden="1" customHeight="1" x14ac:dyDescent="0.2">
      <c r="A31" s="884" t="s">
        <v>423</v>
      </c>
      <c r="B31" s="778" t="s">
        <v>389</v>
      </c>
      <c r="C31" s="634" t="s">
        <v>424</v>
      </c>
      <c r="D31" s="635">
        <v>45349</v>
      </c>
      <c r="E31" s="777">
        <f>D31+5</f>
        <v>45354</v>
      </c>
      <c r="F31" s="787"/>
      <c r="G31" s="912">
        <f t="shared" si="10"/>
        <v>45349</v>
      </c>
      <c r="H31" s="769"/>
      <c r="I31" s="145"/>
      <c r="J31" s="145"/>
      <c r="K31" s="145"/>
      <c r="L31" s="145"/>
    </row>
    <row r="32" spans="1:12" s="147" customFormat="1" ht="18.75" hidden="1" customHeight="1" x14ac:dyDescent="0.2">
      <c r="A32" s="884" t="s">
        <v>425</v>
      </c>
      <c r="B32" s="776" t="s">
        <v>391</v>
      </c>
      <c r="C32" s="759" t="s">
        <v>426</v>
      </c>
      <c r="D32" s="634">
        <v>45357</v>
      </c>
      <c r="E32" s="775">
        <f>D32+5</f>
        <v>45362</v>
      </c>
      <c r="F32" s="785"/>
      <c r="G32" s="945">
        <f t="shared" si="10"/>
        <v>45356</v>
      </c>
      <c r="H32" s="769"/>
      <c r="I32" s="145"/>
      <c r="J32" s="145"/>
      <c r="K32" s="145"/>
      <c r="L32" s="145"/>
    </row>
    <row r="33" spans="1:12" s="147" customFormat="1" ht="18.75" hidden="1" customHeight="1" x14ac:dyDescent="0.2">
      <c r="A33" s="884" t="s">
        <v>427</v>
      </c>
      <c r="B33" s="779" t="s">
        <v>406</v>
      </c>
      <c r="C33" s="760" t="s">
        <v>428</v>
      </c>
      <c r="D33" s="634">
        <v>45363</v>
      </c>
      <c r="E33" s="775">
        <f>D33+5</f>
        <v>45368</v>
      </c>
      <c r="F33" s="785"/>
      <c r="G33" s="945">
        <f t="shared" si="10"/>
        <v>45363</v>
      </c>
      <c r="H33" s="769"/>
      <c r="I33" s="145"/>
      <c r="J33" s="145"/>
      <c r="K33" s="145"/>
      <c r="L33" s="145"/>
    </row>
    <row r="34" spans="1:12" s="147" customFormat="1" ht="18.75" hidden="1" customHeight="1" x14ac:dyDescent="0.2">
      <c r="A34" s="884" t="s">
        <v>429</v>
      </c>
      <c r="B34" s="776" t="s">
        <v>391</v>
      </c>
      <c r="C34" s="759" t="s">
        <v>430</v>
      </c>
      <c r="D34" s="634">
        <v>45371</v>
      </c>
      <c r="E34" s="775">
        <f t="shared" ref="E34:E36" si="11">D34+5</f>
        <v>45376</v>
      </c>
      <c r="F34" s="785"/>
      <c r="G34" s="883">
        <f t="shared" si="10"/>
        <v>45370</v>
      </c>
      <c r="H34" s="769"/>
      <c r="I34" s="145"/>
      <c r="J34" s="145"/>
      <c r="K34" s="145"/>
      <c r="L34" s="145"/>
    </row>
    <row r="35" spans="1:12" s="147" customFormat="1" ht="18.75" hidden="1" customHeight="1" x14ac:dyDescent="0.2">
      <c r="A35" s="903" t="s">
        <v>431</v>
      </c>
      <c r="B35" s="943" t="s">
        <v>406</v>
      </c>
      <c r="C35" s="944" t="s">
        <v>432</v>
      </c>
      <c r="D35" s="775">
        <v>45380</v>
      </c>
      <c r="E35" s="775">
        <f t="shared" si="11"/>
        <v>45385</v>
      </c>
      <c r="F35" s="785"/>
      <c r="G35" s="775">
        <f t="shared" si="10"/>
        <v>45377</v>
      </c>
      <c r="H35" s="769"/>
      <c r="I35" s="145"/>
      <c r="J35" s="145"/>
      <c r="K35" s="145"/>
      <c r="L35" s="145"/>
    </row>
    <row r="36" spans="1:12" s="147" customFormat="1" ht="18.75" hidden="1" customHeight="1" x14ac:dyDescent="0.2">
      <c r="A36" s="903" t="s">
        <v>433</v>
      </c>
      <c r="B36" s="1010" t="s">
        <v>391</v>
      </c>
      <c r="C36" s="989" t="s">
        <v>434</v>
      </c>
      <c r="D36" s="989">
        <v>45385</v>
      </c>
      <c r="E36" s="775">
        <f t="shared" si="11"/>
        <v>45390</v>
      </c>
      <c r="F36" s="785"/>
      <c r="G36" s="775">
        <f t="shared" si="10"/>
        <v>45384</v>
      </c>
      <c r="H36" s="769"/>
      <c r="I36" s="145"/>
      <c r="J36" s="145"/>
      <c r="K36" s="145"/>
      <c r="L36" s="145"/>
    </row>
    <row r="37" spans="1:12" s="147" customFormat="1" ht="18.75" hidden="1" customHeight="1" x14ac:dyDescent="0.2">
      <c r="A37" s="903" t="s">
        <v>433</v>
      </c>
      <c r="B37" s="1010" t="s">
        <v>435</v>
      </c>
      <c r="C37" s="989" t="s">
        <v>412</v>
      </c>
      <c r="D37" s="989">
        <v>45398</v>
      </c>
      <c r="E37" s="775">
        <f t="shared" ref="E37:E39" si="12">D37+5</f>
        <v>45403</v>
      </c>
      <c r="F37" s="785"/>
      <c r="G37" s="775">
        <f t="shared" si="10"/>
        <v>45391</v>
      </c>
      <c r="H37" s="769"/>
      <c r="I37" s="145"/>
      <c r="J37" s="145"/>
      <c r="K37" s="145"/>
      <c r="L37" s="145"/>
    </row>
    <row r="38" spans="1:12" s="147" customFormat="1" ht="18.75" hidden="1" customHeight="1" x14ac:dyDescent="0.2">
      <c r="A38" s="903"/>
      <c r="B38" s="1010" t="s">
        <v>391</v>
      </c>
      <c r="C38" s="989" t="s">
        <v>436</v>
      </c>
      <c r="D38" s="989">
        <v>45402</v>
      </c>
      <c r="E38" s="775">
        <f t="shared" si="12"/>
        <v>45407</v>
      </c>
      <c r="F38" s="785"/>
      <c r="G38" s="775">
        <f t="shared" si="10"/>
        <v>45398</v>
      </c>
      <c r="H38" s="769"/>
      <c r="I38" s="145"/>
      <c r="J38" s="145"/>
      <c r="K38" s="145"/>
      <c r="L38" s="145"/>
    </row>
    <row r="39" spans="1:12" s="147" customFormat="1" ht="18.75" hidden="1" customHeight="1" x14ac:dyDescent="0.2">
      <c r="A39" s="903" t="s">
        <v>437</v>
      </c>
      <c r="B39" s="1010" t="s">
        <v>435</v>
      </c>
      <c r="C39" s="989" t="s">
        <v>415</v>
      </c>
      <c r="D39" s="989">
        <v>45418</v>
      </c>
      <c r="E39" s="775">
        <f t="shared" si="12"/>
        <v>45423</v>
      </c>
      <c r="F39" s="785"/>
      <c r="G39" s="775">
        <f t="shared" si="10"/>
        <v>45405</v>
      </c>
      <c r="H39" s="769"/>
      <c r="I39" s="145"/>
      <c r="J39" s="145"/>
      <c r="K39" s="145"/>
      <c r="L39" s="145"/>
    </row>
    <row r="40" spans="1:12" s="147" customFormat="1" ht="20.100000000000001" hidden="1" customHeight="1" x14ac:dyDescent="0.2">
      <c r="A40" s="903" t="s">
        <v>391</v>
      </c>
      <c r="B40" s="1010" t="s">
        <v>438</v>
      </c>
      <c r="C40" s="989" t="s">
        <v>439</v>
      </c>
      <c r="D40" s="989">
        <v>45425</v>
      </c>
      <c r="E40" s="775">
        <f t="shared" ref="E40:E41" si="13">D40+5</f>
        <v>45430</v>
      </c>
      <c r="F40" s="785"/>
      <c r="G40" s="775">
        <f t="shared" si="10"/>
        <v>45412</v>
      </c>
      <c r="H40" s="769"/>
      <c r="I40" s="145"/>
      <c r="J40" s="145"/>
      <c r="K40" s="145"/>
      <c r="L40" s="145"/>
    </row>
    <row r="41" spans="1:12" s="147" customFormat="1" ht="20.100000000000001" hidden="1" customHeight="1" x14ac:dyDescent="0.2">
      <c r="A41" s="903" t="s">
        <v>440</v>
      </c>
      <c r="B41" s="1010" t="s">
        <v>435</v>
      </c>
      <c r="C41" s="989" t="s">
        <v>418</v>
      </c>
      <c r="D41" s="989">
        <v>45439</v>
      </c>
      <c r="E41" s="775">
        <f t="shared" si="13"/>
        <v>45444</v>
      </c>
      <c r="F41" s="785"/>
      <c r="G41" s="775">
        <f t="shared" ref="G41:G52" si="14">G40+7</f>
        <v>45419</v>
      </c>
      <c r="H41" s="769"/>
      <c r="I41" s="145"/>
      <c r="J41" s="145"/>
      <c r="K41" s="145"/>
      <c r="L41" s="145"/>
    </row>
    <row r="42" spans="1:12" s="147" customFormat="1" ht="20.100000000000001" hidden="1" customHeight="1" x14ac:dyDescent="0.2">
      <c r="A42" s="903" t="s">
        <v>391</v>
      </c>
      <c r="B42" s="968" t="s">
        <v>389</v>
      </c>
      <c r="C42" s="989" t="s">
        <v>441</v>
      </c>
      <c r="D42" s="817">
        <v>45434</v>
      </c>
      <c r="E42" s="817">
        <f>D42+5</f>
        <v>45439</v>
      </c>
      <c r="F42" s="785"/>
      <c r="G42" s="775">
        <f t="shared" si="14"/>
        <v>45426</v>
      </c>
      <c r="H42" s="769"/>
      <c r="I42" s="145"/>
      <c r="J42" s="145"/>
      <c r="K42" s="145"/>
      <c r="L42" s="145"/>
    </row>
    <row r="43" spans="1:12" s="147" customFormat="1" ht="20.100000000000001" hidden="1" customHeight="1" x14ac:dyDescent="0.2">
      <c r="A43" s="903" t="s">
        <v>435</v>
      </c>
      <c r="B43" s="1010" t="s">
        <v>438</v>
      </c>
      <c r="C43" s="989" t="s">
        <v>442</v>
      </c>
      <c r="D43" s="989">
        <v>45443</v>
      </c>
      <c r="E43" s="775">
        <f t="shared" ref="E43" si="15">D43+5</f>
        <v>45448</v>
      </c>
      <c r="F43" s="785"/>
      <c r="G43" s="775">
        <f t="shared" si="14"/>
        <v>45433</v>
      </c>
      <c r="H43" s="769"/>
      <c r="I43" s="145"/>
      <c r="J43" s="145"/>
      <c r="K43" s="145"/>
      <c r="L43" s="145"/>
    </row>
    <row r="44" spans="1:12" s="147" customFormat="1" ht="20.100000000000001" hidden="1" customHeight="1" x14ac:dyDescent="0.2">
      <c r="A44" s="903" t="s">
        <v>443</v>
      </c>
      <c r="B44" s="1010" t="s">
        <v>435</v>
      </c>
      <c r="C44" s="989" t="s">
        <v>420</v>
      </c>
      <c r="D44" s="989">
        <v>45456</v>
      </c>
      <c r="E44" s="775">
        <f>D44+5</f>
        <v>45461</v>
      </c>
      <c r="F44" s="785"/>
      <c r="G44" s="775">
        <f t="shared" si="14"/>
        <v>45440</v>
      </c>
      <c r="H44" s="769"/>
      <c r="I44" s="145"/>
      <c r="J44" s="145"/>
      <c r="K44" s="145"/>
      <c r="L44" s="145"/>
    </row>
    <row r="45" spans="1:12" s="147" customFormat="1" ht="20.100000000000001" hidden="1" customHeight="1" x14ac:dyDescent="0.2">
      <c r="A45" s="903" t="s">
        <v>435</v>
      </c>
      <c r="B45" s="1010" t="s">
        <v>438</v>
      </c>
      <c r="C45" s="989" t="s">
        <v>444</v>
      </c>
      <c r="D45" s="989">
        <v>45462</v>
      </c>
      <c r="E45" s="775">
        <f t="shared" ref="E45" si="16">D45+5</f>
        <v>45467</v>
      </c>
      <c r="F45" s="785"/>
      <c r="G45" s="775">
        <f t="shared" si="14"/>
        <v>45447</v>
      </c>
      <c r="H45" s="632">
        <f>WEEKNUM(G45)</f>
        <v>23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903" t="s">
        <v>445</v>
      </c>
      <c r="B46" s="1010" t="s">
        <v>406</v>
      </c>
      <c r="C46" s="989" t="s">
        <v>446</v>
      </c>
      <c r="D46" s="989">
        <v>45479</v>
      </c>
      <c r="E46" s="775">
        <f>D46+5</f>
        <v>45484</v>
      </c>
      <c r="F46" s="785"/>
      <c r="G46" s="775">
        <f t="shared" si="14"/>
        <v>45454</v>
      </c>
      <c r="H46" s="632">
        <f t="shared" ref="H46:H54" si="17">WEEKNUM(G46)</f>
        <v>24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903" t="s">
        <v>435</v>
      </c>
      <c r="B47" s="968" t="s">
        <v>389</v>
      </c>
      <c r="C47" s="989" t="s">
        <v>447</v>
      </c>
      <c r="D47" s="989">
        <v>45468</v>
      </c>
      <c r="E47" s="775">
        <f t="shared" ref="E47" si="18">D47+5</f>
        <v>45473</v>
      </c>
      <c r="F47" s="785"/>
      <c r="G47" s="775">
        <f t="shared" si="14"/>
        <v>45461</v>
      </c>
      <c r="H47" s="632">
        <f t="shared" si="17"/>
        <v>25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903" t="s">
        <v>448</v>
      </c>
      <c r="B48" s="968" t="s">
        <v>389</v>
      </c>
      <c r="C48" s="989" t="s">
        <v>449</v>
      </c>
      <c r="D48" s="989">
        <v>45468</v>
      </c>
      <c r="E48" s="775">
        <f t="shared" ref="E48" si="19">D48+5</f>
        <v>45473</v>
      </c>
      <c r="F48" s="785"/>
      <c r="G48" s="775">
        <f t="shared" si="14"/>
        <v>45468</v>
      </c>
      <c r="H48" s="632">
        <f t="shared" si="17"/>
        <v>26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903" t="s">
        <v>450</v>
      </c>
      <c r="B49" s="968" t="s">
        <v>389</v>
      </c>
      <c r="C49" s="989" t="s">
        <v>451</v>
      </c>
      <c r="D49" s="989">
        <v>45483</v>
      </c>
      <c r="E49" s="775">
        <f>D49+5</f>
        <v>45488</v>
      </c>
      <c r="F49" s="785"/>
      <c r="G49" s="775">
        <f t="shared" si="14"/>
        <v>45475</v>
      </c>
      <c r="H49" s="632">
        <f t="shared" si="17"/>
        <v>27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903" t="s">
        <v>452</v>
      </c>
      <c r="B50" s="968" t="s">
        <v>453</v>
      </c>
      <c r="C50" s="989" t="s">
        <v>454</v>
      </c>
      <c r="D50" s="817">
        <v>45495</v>
      </c>
      <c r="E50" s="817"/>
      <c r="F50" s="785"/>
      <c r="G50" s="775">
        <f t="shared" si="14"/>
        <v>45482</v>
      </c>
      <c r="H50" s="632">
        <f t="shared" si="17"/>
        <v>28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903" t="s">
        <v>438</v>
      </c>
      <c r="B51" s="968" t="s">
        <v>389</v>
      </c>
      <c r="C51" s="989" t="s">
        <v>455</v>
      </c>
      <c r="D51" s="817">
        <v>45468</v>
      </c>
      <c r="E51" s="817">
        <f t="shared" ref="E51" si="20">D51+5</f>
        <v>45473</v>
      </c>
      <c r="F51" s="785"/>
      <c r="G51" s="775">
        <f t="shared" si="14"/>
        <v>45489</v>
      </c>
      <c r="H51" s="632">
        <f t="shared" si="17"/>
        <v>29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903"/>
      <c r="B52" s="1108" t="s">
        <v>391</v>
      </c>
      <c r="C52" s="989" t="s">
        <v>456</v>
      </c>
      <c r="D52" s="817">
        <v>45497</v>
      </c>
      <c r="E52" s="817">
        <f t="shared" ref="E52" si="21">D52+5</f>
        <v>45502</v>
      </c>
      <c r="F52" s="785"/>
      <c r="G52" s="775">
        <f t="shared" si="14"/>
        <v>45496</v>
      </c>
      <c r="H52" s="632">
        <f t="shared" si="17"/>
        <v>30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903" t="s">
        <v>438</v>
      </c>
      <c r="B53" s="1108" t="s">
        <v>457</v>
      </c>
      <c r="C53" s="989" t="s">
        <v>458</v>
      </c>
      <c r="D53" s="817">
        <v>45504</v>
      </c>
      <c r="E53" s="817">
        <f>D53+5</f>
        <v>45509</v>
      </c>
      <c r="F53" s="785"/>
      <c r="G53" s="775">
        <f>G51+7</f>
        <v>45496</v>
      </c>
      <c r="H53" s="632">
        <f>WEEKNUM(G53)</f>
        <v>30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903"/>
      <c r="B54" s="1108" t="s">
        <v>401</v>
      </c>
      <c r="C54" s="989" t="s">
        <v>459</v>
      </c>
      <c r="D54" s="817">
        <v>45511</v>
      </c>
      <c r="E54" s="817">
        <f>D54+5</f>
        <v>45516</v>
      </c>
      <c r="F54" s="785"/>
      <c r="G54" s="775">
        <f>G52+7</f>
        <v>45503</v>
      </c>
      <c r="H54" s="632">
        <f t="shared" si="17"/>
        <v>31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903" t="s">
        <v>450</v>
      </c>
      <c r="B55" s="968" t="s">
        <v>389</v>
      </c>
      <c r="C55" s="989" t="s">
        <v>460</v>
      </c>
      <c r="D55" s="817">
        <v>45492</v>
      </c>
      <c r="E55" s="817">
        <f>D55+5</f>
        <v>45497</v>
      </c>
      <c r="F55" s="785"/>
      <c r="G55" s="775">
        <f t="shared" ref="G55" si="22">G54+7</f>
        <v>45510</v>
      </c>
      <c r="H55" s="632">
        <f t="shared" ref="H55" si="23">WEEKNUM(G55)</f>
        <v>32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903"/>
      <c r="B56" s="968" t="s">
        <v>453</v>
      </c>
      <c r="C56" s="989" t="s">
        <v>461</v>
      </c>
      <c r="D56" s="817">
        <v>45502</v>
      </c>
      <c r="E56" s="817">
        <f t="shared" ref="E56" si="24">D56+5</f>
        <v>45507</v>
      </c>
      <c r="F56" s="785"/>
      <c r="G56" s="775"/>
      <c r="H56" s="632">
        <f t="shared" ref="H56:H57" si="25">WEEKNUM(G56)</f>
        <v>0</v>
      </c>
      <c r="I56" s="145"/>
      <c r="J56" s="145"/>
      <c r="K56" s="145"/>
      <c r="L56" s="145"/>
    </row>
    <row r="57" spans="1:12" s="147" customFormat="1" ht="20.100000000000001" hidden="1" customHeight="1" x14ac:dyDescent="0.2">
      <c r="A57" s="903"/>
      <c r="B57" s="1010" t="s">
        <v>391</v>
      </c>
      <c r="C57" s="989" t="s">
        <v>459</v>
      </c>
      <c r="D57" s="989">
        <v>45502</v>
      </c>
      <c r="E57" s="775">
        <f t="shared" ref="E57" si="26">D57+5</f>
        <v>45507</v>
      </c>
      <c r="F57" s="785"/>
      <c r="G57" s="775"/>
      <c r="H57" s="632">
        <f t="shared" si="25"/>
        <v>0</v>
      </c>
      <c r="I57" s="145"/>
      <c r="J57" s="145"/>
      <c r="K57" s="145"/>
      <c r="L57" s="145"/>
    </row>
    <row r="58" spans="1:12" s="147" customFormat="1" ht="20.100000000000001" hidden="1" customHeight="1" x14ac:dyDescent="0.2">
      <c r="A58" s="903"/>
      <c r="B58" s="1010"/>
      <c r="C58" s="989"/>
      <c r="D58" s="989"/>
      <c r="E58" s="775"/>
      <c r="F58" s="785"/>
      <c r="G58" s="781"/>
      <c r="H58" s="631"/>
      <c r="I58" s="145"/>
      <c r="J58" s="145"/>
      <c r="K58" s="145"/>
      <c r="L58" s="145"/>
    </row>
    <row r="59" spans="1:12" s="147" customFormat="1" ht="20.100000000000001" customHeight="1" x14ac:dyDescent="0.2">
      <c r="A59" s="903"/>
      <c r="B59" s="1111"/>
      <c r="C59" s="781"/>
      <c r="D59" s="781"/>
      <c r="E59" s="781"/>
      <c r="F59" s="785"/>
      <c r="G59" s="781"/>
      <c r="H59" s="631"/>
      <c r="I59" s="145"/>
      <c r="J59" s="145"/>
      <c r="K59" s="145"/>
      <c r="L59" s="145"/>
    </row>
    <row r="60" spans="1:12" s="147" customFormat="1" ht="18.75" customHeight="1" x14ac:dyDescent="0.2">
      <c r="A60" s="884"/>
      <c r="B60" s="780"/>
      <c r="C60" s="768"/>
      <c r="D60" s="769"/>
      <c r="E60" s="781"/>
      <c r="F60" s="785"/>
      <c r="G60" s="435"/>
      <c r="H60" s="435"/>
      <c r="I60" s="769"/>
      <c r="J60" s="145"/>
      <c r="K60" s="145"/>
      <c r="L60" s="145"/>
    </row>
    <row r="61" spans="1:12" s="193" customFormat="1" ht="33" customHeight="1" x14ac:dyDescent="0.2">
      <c r="A61" s="822"/>
      <c r="B61" s="1152" t="s">
        <v>118</v>
      </c>
      <c r="C61" s="1153"/>
      <c r="D61" s="1150" t="s">
        <v>379</v>
      </c>
      <c r="E61" s="974" t="s">
        <v>462</v>
      </c>
      <c r="F61" s="984" t="s">
        <v>306</v>
      </c>
      <c r="G61" s="974" t="s">
        <v>252</v>
      </c>
      <c r="H61" s="974" t="s">
        <v>183</v>
      </c>
      <c r="I61" s="974" t="s">
        <v>175</v>
      </c>
      <c r="J61" s="786"/>
      <c r="K61" s="902"/>
    </row>
    <row r="62" spans="1:12" s="193" customFormat="1" ht="21" customHeight="1" x14ac:dyDescent="0.2">
      <c r="A62" s="822"/>
      <c r="B62" s="977" t="s">
        <v>381</v>
      </c>
      <c r="C62" s="977" t="s">
        <v>382</v>
      </c>
      <c r="D62" s="1151"/>
      <c r="E62" s="973" t="s">
        <v>343</v>
      </c>
      <c r="F62" s="1012" t="s">
        <v>268</v>
      </c>
      <c r="G62" s="1012" t="s">
        <v>285</v>
      </c>
      <c r="H62" s="1012" t="s">
        <v>328</v>
      </c>
      <c r="I62" s="1012" t="s">
        <v>177</v>
      </c>
      <c r="J62" s="786"/>
      <c r="K62" s="1088" t="s">
        <v>383</v>
      </c>
      <c r="L62" s="1088" t="s">
        <v>384</v>
      </c>
    </row>
    <row r="63" spans="1:12" s="193" customFormat="1" ht="21" hidden="1" customHeight="1" x14ac:dyDescent="0.2">
      <c r="A63" s="822"/>
      <c r="B63" s="819" t="s">
        <v>463</v>
      </c>
      <c r="C63" s="819" t="s">
        <v>464</v>
      </c>
      <c r="D63" s="634">
        <v>45262</v>
      </c>
      <c r="E63" s="819">
        <f t="shared" ref="E63:E80" si="27">D63+2</f>
        <v>45264</v>
      </c>
      <c r="F63" s="819">
        <f t="shared" ref="F63:F80" si="28">D63+5</f>
        <v>45267</v>
      </c>
      <c r="G63" s="819">
        <f t="shared" ref="G63:G80" si="29">D63+10</f>
        <v>45272</v>
      </c>
      <c r="H63" s="819">
        <f t="shared" ref="H63:H80" si="30">D63+16</f>
        <v>45278</v>
      </c>
      <c r="I63" s="819">
        <f t="shared" ref="I63:I80" si="31">D63+21</f>
        <v>45283</v>
      </c>
      <c r="J63" s="786">
        <v>45263</v>
      </c>
      <c r="K63" s="824"/>
      <c r="L63" s="769"/>
    </row>
    <row r="64" spans="1:12" s="193" customFormat="1" ht="21" hidden="1" customHeight="1" x14ac:dyDescent="0.2">
      <c r="A64" s="822"/>
      <c r="B64" s="819" t="s">
        <v>465</v>
      </c>
      <c r="C64" s="819" t="s">
        <v>466</v>
      </c>
      <c r="D64" s="634">
        <v>45269</v>
      </c>
      <c r="E64" s="819">
        <f t="shared" si="27"/>
        <v>45271</v>
      </c>
      <c r="F64" s="819">
        <f t="shared" si="28"/>
        <v>45274</v>
      </c>
      <c r="G64" s="819">
        <f t="shared" si="29"/>
        <v>45279</v>
      </c>
      <c r="H64" s="819">
        <f t="shared" si="30"/>
        <v>45285</v>
      </c>
      <c r="I64" s="819">
        <f t="shared" si="31"/>
        <v>45290</v>
      </c>
      <c r="J64" s="786">
        <v>45270</v>
      </c>
      <c r="K64" s="824"/>
      <c r="L64" s="769"/>
    </row>
    <row r="65" spans="1:12" s="193" customFormat="1" ht="21" hidden="1" customHeight="1" x14ac:dyDescent="0.2">
      <c r="A65" s="822"/>
      <c r="B65" s="819" t="s">
        <v>467</v>
      </c>
      <c r="C65" s="819" t="s">
        <v>468</v>
      </c>
      <c r="D65" s="634">
        <v>45277</v>
      </c>
      <c r="E65" s="819">
        <f t="shared" si="27"/>
        <v>45279</v>
      </c>
      <c r="F65" s="819">
        <f t="shared" si="28"/>
        <v>45282</v>
      </c>
      <c r="G65" s="819">
        <f t="shared" si="29"/>
        <v>45287</v>
      </c>
      <c r="H65" s="819">
        <f t="shared" si="30"/>
        <v>45293</v>
      </c>
      <c r="I65" s="819">
        <f t="shared" si="31"/>
        <v>45298</v>
      </c>
      <c r="J65" s="786">
        <v>45277</v>
      </c>
      <c r="K65" s="824"/>
      <c r="L65" s="769"/>
    </row>
    <row r="66" spans="1:12" s="193" customFormat="1" ht="21" hidden="1" customHeight="1" x14ac:dyDescent="0.2">
      <c r="A66" s="822" t="s">
        <v>469</v>
      </c>
      <c r="B66" s="634" t="s">
        <v>470</v>
      </c>
      <c r="C66" s="819" t="s">
        <v>471</v>
      </c>
      <c r="D66" s="634">
        <v>45285</v>
      </c>
      <c r="E66" s="819">
        <f t="shared" si="27"/>
        <v>45287</v>
      </c>
      <c r="F66" s="819">
        <f t="shared" si="28"/>
        <v>45290</v>
      </c>
      <c r="G66" s="819">
        <f t="shared" si="29"/>
        <v>45295</v>
      </c>
      <c r="H66" s="819">
        <f t="shared" si="30"/>
        <v>45301</v>
      </c>
      <c r="I66" s="819">
        <f t="shared" si="31"/>
        <v>45306</v>
      </c>
      <c r="J66" s="786">
        <v>45284</v>
      </c>
      <c r="K66" s="824"/>
      <c r="L66" s="769"/>
    </row>
    <row r="67" spans="1:12" s="193" customFormat="1" ht="21" hidden="1" customHeight="1" x14ac:dyDescent="0.2">
      <c r="A67" s="822"/>
      <c r="B67" s="819" t="s">
        <v>472</v>
      </c>
      <c r="C67" s="819" t="s">
        <v>473</v>
      </c>
      <c r="D67" s="634">
        <v>45294</v>
      </c>
      <c r="E67" s="819">
        <f t="shared" si="27"/>
        <v>45296</v>
      </c>
      <c r="F67" s="820">
        <f t="shared" si="28"/>
        <v>45299</v>
      </c>
      <c r="G67" s="819">
        <f t="shared" si="29"/>
        <v>45304</v>
      </c>
      <c r="H67" s="819">
        <f t="shared" si="30"/>
        <v>45310</v>
      </c>
      <c r="I67" s="819">
        <f t="shared" si="31"/>
        <v>45315</v>
      </c>
      <c r="J67" s="786">
        <v>45291</v>
      </c>
      <c r="K67" s="824"/>
      <c r="L67" s="769"/>
    </row>
    <row r="68" spans="1:12" s="193" customFormat="1" ht="21" hidden="1" customHeight="1" x14ac:dyDescent="0.2">
      <c r="A68" s="822"/>
      <c r="B68" s="819" t="s">
        <v>474</v>
      </c>
      <c r="C68" s="819" t="s">
        <v>475</v>
      </c>
      <c r="D68" s="634">
        <v>44932</v>
      </c>
      <c r="E68" s="819">
        <f t="shared" si="27"/>
        <v>44934</v>
      </c>
      <c r="F68" s="819">
        <f t="shared" si="28"/>
        <v>44937</v>
      </c>
      <c r="G68" s="819">
        <f t="shared" si="29"/>
        <v>44942</v>
      </c>
      <c r="H68" s="819">
        <f t="shared" si="30"/>
        <v>44948</v>
      </c>
      <c r="I68" s="819">
        <f t="shared" si="31"/>
        <v>44953</v>
      </c>
      <c r="J68" s="786">
        <v>45298</v>
      </c>
      <c r="K68" s="824"/>
      <c r="L68" s="769"/>
    </row>
    <row r="69" spans="1:12" s="193" customFormat="1" ht="21" hidden="1" customHeight="1" x14ac:dyDescent="0.2">
      <c r="A69" s="822" t="s">
        <v>476</v>
      </c>
      <c r="B69" s="819" t="s">
        <v>477</v>
      </c>
      <c r="C69" s="819" t="s">
        <v>478</v>
      </c>
      <c r="D69" s="634">
        <f t="shared" ref="D69:D71" si="32">D68+7</f>
        <v>44939</v>
      </c>
      <c r="E69" s="819">
        <f t="shared" si="27"/>
        <v>44941</v>
      </c>
      <c r="F69" s="819">
        <f t="shared" si="28"/>
        <v>44944</v>
      </c>
      <c r="G69" s="819">
        <f t="shared" si="29"/>
        <v>44949</v>
      </c>
      <c r="H69" s="819">
        <f t="shared" si="30"/>
        <v>44955</v>
      </c>
      <c r="I69" s="819">
        <f t="shared" si="31"/>
        <v>44960</v>
      </c>
      <c r="J69" s="786">
        <v>45305</v>
      </c>
      <c r="K69" s="824"/>
      <c r="L69" s="769"/>
    </row>
    <row r="70" spans="1:12" s="193" customFormat="1" ht="21" hidden="1" customHeight="1" x14ac:dyDescent="0.2">
      <c r="A70" s="822"/>
      <c r="B70" s="819" t="s">
        <v>463</v>
      </c>
      <c r="C70" s="819" t="s">
        <v>479</v>
      </c>
      <c r="D70" s="634">
        <f t="shared" si="32"/>
        <v>44946</v>
      </c>
      <c r="E70" s="819">
        <f t="shared" si="27"/>
        <v>44948</v>
      </c>
      <c r="F70" s="820">
        <f t="shared" si="28"/>
        <v>44951</v>
      </c>
      <c r="G70" s="819">
        <f t="shared" si="29"/>
        <v>44956</v>
      </c>
      <c r="H70" s="819">
        <f t="shared" si="30"/>
        <v>44962</v>
      </c>
      <c r="I70" s="820">
        <f t="shared" si="31"/>
        <v>44967</v>
      </c>
      <c r="J70" s="786">
        <v>45312</v>
      </c>
      <c r="K70" s="824"/>
      <c r="L70" s="769"/>
    </row>
    <row r="71" spans="1:12" s="193" customFormat="1" ht="21" hidden="1" customHeight="1" x14ac:dyDescent="0.2">
      <c r="A71" s="822"/>
      <c r="B71" s="819" t="s">
        <v>465</v>
      </c>
      <c r="C71" s="819" t="s">
        <v>480</v>
      </c>
      <c r="D71" s="634">
        <f t="shared" si="32"/>
        <v>44953</v>
      </c>
      <c r="E71" s="819">
        <f t="shared" si="27"/>
        <v>44955</v>
      </c>
      <c r="F71" s="820">
        <f t="shared" si="28"/>
        <v>44958</v>
      </c>
      <c r="G71" s="819">
        <f t="shared" si="29"/>
        <v>44963</v>
      </c>
      <c r="H71" s="819">
        <f t="shared" si="30"/>
        <v>44969</v>
      </c>
      <c r="I71" s="820">
        <f t="shared" si="31"/>
        <v>44974</v>
      </c>
      <c r="J71" s="786">
        <v>45319</v>
      </c>
      <c r="K71" s="824"/>
      <c r="L71" s="769"/>
    </row>
    <row r="72" spans="1:12" s="193" customFormat="1" ht="18" hidden="1" customHeight="1" x14ac:dyDescent="0.2">
      <c r="A72" s="822"/>
      <c r="B72" s="819" t="s">
        <v>467</v>
      </c>
      <c r="C72" s="819" t="s">
        <v>481</v>
      </c>
      <c r="D72" s="634">
        <v>45330</v>
      </c>
      <c r="E72" s="819">
        <f t="shared" si="27"/>
        <v>45332</v>
      </c>
      <c r="F72" s="819">
        <f t="shared" si="28"/>
        <v>45335</v>
      </c>
      <c r="G72" s="819">
        <f t="shared" si="29"/>
        <v>45340</v>
      </c>
      <c r="H72" s="819">
        <f t="shared" si="30"/>
        <v>45346</v>
      </c>
      <c r="I72" s="819">
        <f t="shared" si="31"/>
        <v>45351</v>
      </c>
      <c r="J72" s="786">
        <v>45326</v>
      </c>
      <c r="K72" s="824"/>
      <c r="L72" s="769"/>
    </row>
    <row r="73" spans="1:12" s="193" customFormat="1" ht="18" hidden="1" customHeight="1" x14ac:dyDescent="0.2">
      <c r="A73" s="822"/>
      <c r="B73" s="819" t="s">
        <v>470</v>
      </c>
      <c r="C73" s="819" t="s">
        <v>482</v>
      </c>
      <c r="D73" s="634">
        <v>45333</v>
      </c>
      <c r="E73" s="819">
        <f t="shared" si="27"/>
        <v>45335</v>
      </c>
      <c r="F73" s="819">
        <f t="shared" si="28"/>
        <v>45338</v>
      </c>
      <c r="G73" s="819">
        <f t="shared" si="29"/>
        <v>45343</v>
      </c>
      <c r="H73" s="819">
        <f t="shared" si="30"/>
        <v>45349</v>
      </c>
      <c r="I73" s="819">
        <f t="shared" si="31"/>
        <v>45354</v>
      </c>
      <c r="K73" s="811">
        <v>45333</v>
      </c>
      <c r="L73" s="769"/>
    </row>
    <row r="74" spans="1:12" s="193" customFormat="1" ht="18" hidden="1" customHeight="1" x14ac:dyDescent="0.2">
      <c r="A74" s="822"/>
      <c r="B74" s="819" t="s">
        <v>472</v>
      </c>
      <c r="C74" s="819" t="s">
        <v>483</v>
      </c>
      <c r="D74" s="634">
        <v>45340</v>
      </c>
      <c r="E74" s="819">
        <f t="shared" si="27"/>
        <v>45342</v>
      </c>
      <c r="F74" s="819">
        <f t="shared" si="28"/>
        <v>45345</v>
      </c>
      <c r="G74" s="819">
        <f t="shared" si="29"/>
        <v>45350</v>
      </c>
      <c r="H74" s="819">
        <f t="shared" si="30"/>
        <v>45356</v>
      </c>
      <c r="I74" s="819">
        <f t="shared" si="31"/>
        <v>45361</v>
      </c>
      <c r="K74" s="811">
        <v>45340</v>
      </c>
      <c r="L74" s="769"/>
    </row>
    <row r="75" spans="1:12" s="193" customFormat="1" ht="18" hidden="1" customHeight="1" x14ac:dyDescent="0.2">
      <c r="A75" s="822" t="s">
        <v>484</v>
      </c>
      <c r="B75" s="821" t="s">
        <v>463</v>
      </c>
      <c r="C75" s="819" t="s">
        <v>485</v>
      </c>
      <c r="D75" s="634">
        <v>45347</v>
      </c>
      <c r="E75" s="819">
        <f t="shared" si="27"/>
        <v>45349</v>
      </c>
      <c r="F75" s="819">
        <f t="shared" si="28"/>
        <v>45352</v>
      </c>
      <c r="G75" s="819">
        <f t="shared" si="29"/>
        <v>45357</v>
      </c>
      <c r="H75" s="819">
        <f t="shared" si="30"/>
        <v>45363</v>
      </c>
      <c r="I75" s="819">
        <f t="shared" si="31"/>
        <v>45368</v>
      </c>
      <c r="K75" s="811">
        <v>45347</v>
      </c>
      <c r="L75" s="769">
        <v>45282</v>
      </c>
    </row>
    <row r="76" spans="1:12" s="193" customFormat="1" ht="18" hidden="1" customHeight="1" x14ac:dyDescent="0.2">
      <c r="A76" s="822" t="s">
        <v>486</v>
      </c>
      <c r="B76" s="821" t="s">
        <v>474</v>
      </c>
      <c r="C76" s="819" t="s">
        <v>487</v>
      </c>
      <c r="D76" s="634">
        <v>45358</v>
      </c>
      <c r="E76" s="819">
        <f t="shared" si="27"/>
        <v>45360</v>
      </c>
      <c r="F76" s="819">
        <f t="shared" si="28"/>
        <v>45363</v>
      </c>
      <c r="G76" s="819">
        <f t="shared" si="29"/>
        <v>45368</v>
      </c>
      <c r="H76" s="819">
        <f t="shared" si="30"/>
        <v>45374</v>
      </c>
      <c r="I76" s="819">
        <f t="shared" si="31"/>
        <v>45379</v>
      </c>
      <c r="K76" s="811">
        <v>45354</v>
      </c>
      <c r="L76" s="769"/>
    </row>
    <row r="77" spans="1:12" s="193" customFormat="1" ht="18" hidden="1" customHeight="1" x14ac:dyDescent="0.2">
      <c r="A77" s="822" t="s">
        <v>488</v>
      </c>
      <c r="B77" s="821" t="s">
        <v>477</v>
      </c>
      <c r="C77" s="819" t="s">
        <v>489</v>
      </c>
      <c r="D77" s="634">
        <v>45360</v>
      </c>
      <c r="E77" s="819">
        <f t="shared" si="27"/>
        <v>45362</v>
      </c>
      <c r="F77" s="819">
        <f t="shared" si="28"/>
        <v>45365</v>
      </c>
      <c r="G77" s="819">
        <f t="shared" si="29"/>
        <v>45370</v>
      </c>
      <c r="H77" s="819">
        <f t="shared" si="30"/>
        <v>45376</v>
      </c>
      <c r="I77" s="819">
        <f t="shared" si="31"/>
        <v>45381</v>
      </c>
      <c r="K77" s="811">
        <f t="shared" ref="K77:K122" si="33">K76+7</f>
        <v>45361</v>
      </c>
      <c r="L77" s="769"/>
    </row>
    <row r="78" spans="1:12" s="193" customFormat="1" ht="18" hidden="1" customHeight="1" x14ac:dyDescent="0.2">
      <c r="A78" s="822"/>
      <c r="B78" s="819" t="s">
        <v>465</v>
      </c>
      <c r="C78" s="819" t="s">
        <v>490</v>
      </c>
      <c r="D78" s="634">
        <v>45369</v>
      </c>
      <c r="E78" s="819">
        <f t="shared" si="27"/>
        <v>45371</v>
      </c>
      <c r="F78" s="819">
        <f t="shared" si="28"/>
        <v>45374</v>
      </c>
      <c r="G78" s="819">
        <f t="shared" si="29"/>
        <v>45379</v>
      </c>
      <c r="H78" s="819">
        <f t="shared" si="30"/>
        <v>45385</v>
      </c>
      <c r="I78" s="819">
        <f t="shared" si="31"/>
        <v>45390</v>
      </c>
      <c r="K78" s="811">
        <f t="shared" si="33"/>
        <v>45368</v>
      </c>
      <c r="L78" s="769"/>
    </row>
    <row r="79" spans="1:12" s="193" customFormat="1" ht="18" hidden="1" customHeight="1" x14ac:dyDescent="0.2">
      <c r="A79" s="822"/>
      <c r="B79" s="925" t="s">
        <v>467</v>
      </c>
      <c r="C79" s="925" t="s">
        <v>491</v>
      </c>
      <c r="D79" s="775">
        <v>45381</v>
      </c>
      <c r="E79" s="819">
        <f t="shared" si="27"/>
        <v>45383</v>
      </c>
      <c r="F79" s="819">
        <f t="shared" si="28"/>
        <v>45386</v>
      </c>
      <c r="G79" s="819">
        <f t="shared" si="29"/>
        <v>45391</v>
      </c>
      <c r="H79" s="819">
        <f t="shared" si="30"/>
        <v>45397</v>
      </c>
      <c r="I79" s="819">
        <f t="shared" si="31"/>
        <v>45402</v>
      </c>
      <c r="K79" s="775">
        <v>45376</v>
      </c>
      <c r="L79" s="769"/>
    </row>
    <row r="80" spans="1:12" s="193" customFormat="1" ht="18" hidden="1" customHeight="1" x14ac:dyDescent="0.2">
      <c r="A80" s="822"/>
      <c r="B80" s="925" t="s">
        <v>470</v>
      </c>
      <c r="C80" s="925" t="s">
        <v>492</v>
      </c>
      <c r="D80" s="775">
        <v>45385</v>
      </c>
      <c r="E80" s="819">
        <f t="shared" si="27"/>
        <v>45387</v>
      </c>
      <c r="F80" s="819">
        <f t="shared" si="28"/>
        <v>45390</v>
      </c>
      <c r="G80" s="819">
        <f t="shared" si="29"/>
        <v>45395</v>
      </c>
      <c r="H80" s="819">
        <f t="shared" si="30"/>
        <v>45401</v>
      </c>
      <c r="I80" s="819">
        <f t="shared" si="31"/>
        <v>45406</v>
      </c>
      <c r="K80" s="775">
        <f t="shared" si="33"/>
        <v>45383</v>
      </c>
      <c r="L80" s="769"/>
    </row>
    <row r="81" spans="1:12" s="193" customFormat="1" ht="18" hidden="1" customHeight="1" x14ac:dyDescent="0.2">
      <c r="A81" s="822"/>
      <c r="B81" s="925" t="s">
        <v>472</v>
      </c>
      <c r="C81" s="925" t="s">
        <v>493</v>
      </c>
      <c r="D81" s="775">
        <v>45388</v>
      </c>
      <c r="E81" s="819">
        <f>D81+2</f>
        <v>45390</v>
      </c>
      <c r="F81" s="819">
        <f>D81+5</f>
        <v>45393</v>
      </c>
      <c r="G81" s="819">
        <f>D81+10</f>
        <v>45398</v>
      </c>
      <c r="H81" s="819">
        <f>D81+16</f>
        <v>45404</v>
      </c>
      <c r="I81" s="819">
        <f>D81+21</f>
        <v>45409</v>
      </c>
      <c r="K81" s="775">
        <f t="shared" si="33"/>
        <v>45390</v>
      </c>
      <c r="L81" s="769"/>
    </row>
    <row r="82" spans="1:12" s="193" customFormat="1" ht="18" hidden="1" customHeight="1" x14ac:dyDescent="0.2">
      <c r="A82" s="822" t="s">
        <v>484</v>
      </c>
      <c r="B82" s="1013" t="s">
        <v>463</v>
      </c>
      <c r="C82" s="989" t="s">
        <v>494</v>
      </c>
      <c r="D82" s="989">
        <v>45394</v>
      </c>
      <c r="E82" s="819">
        <f t="shared" ref="E82:E86" si="34">D82+2</f>
        <v>45396</v>
      </c>
      <c r="F82" s="819">
        <f t="shared" ref="F82:F86" si="35">D82+5</f>
        <v>45399</v>
      </c>
      <c r="G82" s="819">
        <f t="shared" ref="G82:G91" si="36">D82+10</f>
        <v>45404</v>
      </c>
      <c r="H82" s="819">
        <f t="shared" ref="H82:H91" si="37">D82+16</f>
        <v>45410</v>
      </c>
      <c r="I82" s="819">
        <f t="shared" ref="I82:I91" si="38">D82+21</f>
        <v>45415</v>
      </c>
      <c r="K82" s="775">
        <f t="shared" si="33"/>
        <v>45397</v>
      </c>
      <c r="L82" s="769"/>
    </row>
    <row r="83" spans="1:12" s="193" customFormat="1" ht="18" hidden="1" customHeight="1" x14ac:dyDescent="0.2">
      <c r="A83" s="822" t="s">
        <v>474</v>
      </c>
      <c r="B83" s="1068" t="s">
        <v>495</v>
      </c>
      <c r="C83" s="989" t="s">
        <v>496</v>
      </c>
      <c r="D83" s="817">
        <v>45406</v>
      </c>
      <c r="E83" s="874">
        <f t="shared" si="34"/>
        <v>45408</v>
      </c>
      <c r="F83" s="874">
        <f t="shared" si="35"/>
        <v>45411</v>
      </c>
      <c r="G83" s="874">
        <f t="shared" si="36"/>
        <v>45416</v>
      </c>
      <c r="H83" s="874">
        <f t="shared" si="37"/>
        <v>45422</v>
      </c>
      <c r="I83" s="874">
        <f t="shared" si="38"/>
        <v>45427</v>
      </c>
      <c r="K83" s="775">
        <v>45403</v>
      </c>
      <c r="L83" s="769"/>
    </row>
    <row r="84" spans="1:12" s="193" customFormat="1" ht="18" hidden="1" customHeight="1" x14ac:dyDescent="0.2">
      <c r="A84" s="822" t="s">
        <v>477</v>
      </c>
      <c r="B84" s="1013" t="s">
        <v>474</v>
      </c>
      <c r="C84" s="989" t="s">
        <v>497</v>
      </c>
      <c r="D84" s="989">
        <v>45419</v>
      </c>
      <c r="E84" s="819">
        <f t="shared" si="34"/>
        <v>45421</v>
      </c>
      <c r="F84" s="819">
        <f t="shared" si="35"/>
        <v>45424</v>
      </c>
      <c r="G84" s="819">
        <f t="shared" si="36"/>
        <v>45429</v>
      </c>
      <c r="H84" s="819">
        <f t="shared" si="37"/>
        <v>45435</v>
      </c>
      <c r="I84" s="819">
        <f t="shared" si="38"/>
        <v>45440</v>
      </c>
      <c r="K84" s="775">
        <f t="shared" si="33"/>
        <v>45410</v>
      </c>
      <c r="L84" s="769"/>
    </row>
    <row r="85" spans="1:12" s="193" customFormat="1" ht="20.100000000000001" hidden="1" customHeight="1" x14ac:dyDescent="0.2">
      <c r="A85" s="822" t="s">
        <v>498</v>
      </c>
      <c r="B85" s="989" t="s">
        <v>465</v>
      </c>
      <c r="C85" s="989" t="s">
        <v>499</v>
      </c>
      <c r="D85" s="989">
        <v>45426</v>
      </c>
      <c r="E85" s="819">
        <v>45423</v>
      </c>
      <c r="F85" s="819">
        <f t="shared" si="35"/>
        <v>45431</v>
      </c>
      <c r="G85" s="819">
        <f t="shared" si="36"/>
        <v>45436</v>
      </c>
      <c r="H85" s="819">
        <f t="shared" si="37"/>
        <v>45442</v>
      </c>
      <c r="I85" s="819">
        <f t="shared" si="38"/>
        <v>45447</v>
      </c>
      <c r="K85" s="775">
        <f t="shared" si="33"/>
        <v>45417</v>
      </c>
      <c r="L85" s="769"/>
    </row>
    <row r="86" spans="1:12" s="193" customFormat="1" ht="20.100000000000001" hidden="1" customHeight="1" x14ac:dyDescent="0.2">
      <c r="A86" s="822" t="s">
        <v>467</v>
      </c>
      <c r="B86" s="989" t="s">
        <v>470</v>
      </c>
      <c r="C86" s="989" t="s">
        <v>500</v>
      </c>
      <c r="D86" s="989">
        <v>45423</v>
      </c>
      <c r="E86" s="819">
        <f t="shared" si="34"/>
        <v>45425</v>
      </c>
      <c r="F86" s="819">
        <f t="shared" si="35"/>
        <v>45428</v>
      </c>
      <c r="G86" s="819">
        <f t="shared" si="36"/>
        <v>45433</v>
      </c>
      <c r="H86" s="819">
        <f t="shared" si="37"/>
        <v>45439</v>
      </c>
      <c r="I86" s="819">
        <f t="shared" si="38"/>
        <v>45444</v>
      </c>
      <c r="K86" s="775">
        <f t="shared" si="33"/>
        <v>45424</v>
      </c>
      <c r="L86" s="769"/>
    </row>
    <row r="87" spans="1:12" s="193" customFormat="1" ht="20.100000000000001" hidden="1" customHeight="1" x14ac:dyDescent="0.2">
      <c r="A87" s="822" t="s">
        <v>470</v>
      </c>
      <c r="B87" s="989" t="s">
        <v>467</v>
      </c>
      <c r="C87" s="989" t="s">
        <v>501</v>
      </c>
      <c r="D87" s="989">
        <f t="shared" ref="D87" si="39">D86+7</f>
        <v>45430</v>
      </c>
      <c r="E87" s="901" t="s">
        <v>495</v>
      </c>
      <c r="F87" s="901" t="s">
        <v>495</v>
      </c>
      <c r="G87" s="819">
        <f t="shared" si="36"/>
        <v>45440</v>
      </c>
      <c r="H87" s="819">
        <f t="shared" si="37"/>
        <v>45446</v>
      </c>
      <c r="I87" s="819">
        <f t="shared" si="38"/>
        <v>45451</v>
      </c>
      <c r="K87" s="775">
        <f t="shared" si="33"/>
        <v>45431</v>
      </c>
      <c r="L87" s="769"/>
    </row>
    <row r="88" spans="1:12" s="193" customFormat="1" ht="20.100000000000001" hidden="1" customHeight="1" x14ac:dyDescent="0.2">
      <c r="A88" s="822"/>
      <c r="B88" s="989" t="s">
        <v>472</v>
      </c>
      <c r="C88" s="989" t="s">
        <v>502</v>
      </c>
      <c r="D88" s="989">
        <v>45441</v>
      </c>
      <c r="E88" s="819">
        <f t="shared" ref="E88:E89" si="40">D88+2</f>
        <v>45443</v>
      </c>
      <c r="F88" s="819">
        <f t="shared" ref="F88" si="41">D88+5</f>
        <v>45446</v>
      </c>
      <c r="G88" s="819">
        <f t="shared" si="36"/>
        <v>45451</v>
      </c>
      <c r="H88" s="819">
        <f t="shared" si="37"/>
        <v>45457</v>
      </c>
      <c r="I88" s="819">
        <f t="shared" si="38"/>
        <v>45462</v>
      </c>
      <c r="K88" s="775">
        <f t="shared" si="33"/>
        <v>45438</v>
      </c>
      <c r="L88" s="769"/>
    </row>
    <row r="89" spans="1:12" s="193" customFormat="1" ht="20.100000000000001" hidden="1" customHeight="1" x14ac:dyDescent="0.2">
      <c r="A89" s="822" t="s">
        <v>463</v>
      </c>
      <c r="B89" s="989" t="s">
        <v>503</v>
      </c>
      <c r="C89" s="989" t="s">
        <v>504</v>
      </c>
      <c r="D89" s="989">
        <v>45454</v>
      </c>
      <c r="E89" s="819">
        <f t="shared" si="40"/>
        <v>45456</v>
      </c>
      <c r="F89" s="901" t="s">
        <v>495</v>
      </c>
      <c r="G89" s="819">
        <f t="shared" si="36"/>
        <v>45464</v>
      </c>
      <c r="H89" s="819">
        <f t="shared" si="37"/>
        <v>45470</v>
      </c>
      <c r="I89" s="901" t="s">
        <v>495</v>
      </c>
      <c r="K89" s="775">
        <f t="shared" si="33"/>
        <v>45445</v>
      </c>
      <c r="L89" s="769"/>
    </row>
    <row r="90" spans="1:12" s="193" customFormat="1" ht="20.100000000000001" hidden="1" customHeight="1" x14ac:dyDescent="0.2">
      <c r="A90" s="822" t="s">
        <v>505</v>
      </c>
      <c r="B90" s="989" t="s">
        <v>465</v>
      </c>
      <c r="C90" s="989" t="s">
        <v>506</v>
      </c>
      <c r="D90" s="989">
        <v>45457</v>
      </c>
      <c r="E90" s="901" t="s">
        <v>495</v>
      </c>
      <c r="F90" s="901" t="s">
        <v>495</v>
      </c>
      <c r="G90" s="819">
        <f t="shared" si="36"/>
        <v>45467</v>
      </c>
      <c r="H90" s="819">
        <f t="shared" si="37"/>
        <v>45473</v>
      </c>
      <c r="I90" s="819">
        <f t="shared" si="38"/>
        <v>45478</v>
      </c>
      <c r="K90" s="775">
        <f t="shared" si="33"/>
        <v>45452</v>
      </c>
      <c r="L90" s="769"/>
    </row>
    <row r="91" spans="1:12" s="193" customFormat="1" ht="20.100000000000001" hidden="1" customHeight="1" x14ac:dyDescent="0.2">
      <c r="A91" s="822" t="s">
        <v>507</v>
      </c>
      <c r="B91" s="989" t="s">
        <v>477</v>
      </c>
      <c r="C91" s="989" t="s">
        <v>508</v>
      </c>
      <c r="D91" s="989">
        <v>45461</v>
      </c>
      <c r="E91" s="819">
        <f t="shared" ref="E91" si="42">D91+2</f>
        <v>45463</v>
      </c>
      <c r="F91" s="819">
        <f t="shared" ref="F91" si="43">D91+5</f>
        <v>45466</v>
      </c>
      <c r="G91" s="819">
        <f t="shared" si="36"/>
        <v>45471</v>
      </c>
      <c r="H91" s="819">
        <f t="shared" si="37"/>
        <v>45477</v>
      </c>
      <c r="I91" s="819">
        <f t="shared" si="38"/>
        <v>45482</v>
      </c>
      <c r="K91" s="775">
        <f t="shared" si="33"/>
        <v>45459</v>
      </c>
      <c r="L91" s="769"/>
    </row>
    <row r="92" spans="1:12" s="193" customFormat="1" ht="20.100000000000001" hidden="1" customHeight="1" x14ac:dyDescent="0.2">
      <c r="A92" s="822" t="s">
        <v>509</v>
      </c>
      <c r="B92" s="1067" t="s">
        <v>510</v>
      </c>
      <c r="C92" s="989" t="s">
        <v>511</v>
      </c>
      <c r="D92" s="989">
        <v>45507</v>
      </c>
      <c r="E92" s="819">
        <f>D92+1</f>
        <v>45508</v>
      </c>
      <c r="F92" s="819">
        <f>D92+13</f>
        <v>45520</v>
      </c>
      <c r="G92" s="819">
        <f>D92+15</f>
        <v>45522</v>
      </c>
      <c r="H92" s="819">
        <f>D92+17</f>
        <v>45524</v>
      </c>
      <c r="I92" s="819">
        <f>D92+28</f>
        <v>45535</v>
      </c>
      <c r="K92" s="775">
        <v>45504</v>
      </c>
      <c r="L92" s="632">
        <f>WEEKNUM(K92)</f>
        <v>31</v>
      </c>
    </row>
    <row r="93" spans="1:12" s="193" customFormat="1" ht="20.100000000000001" hidden="1" customHeight="1" x14ac:dyDescent="0.2">
      <c r="A93" s="822"/>
      <c r="B93" s="989" t="s">
        <v>512</v>
      </c>
      <c r="C93" s="989" t="s">
        <v>513</v>
      </c>
      <c r="D93" s="989">
        <v>45521</v>
      </c>
      <c r="E93" s="819">
        <f t="shared" ref="E93:E95" si="44">D93+1</f>
        <v>45522</v>
      </c>
      <c r="F93" s="819">
        <f t="shared" ref="F93:F95" si="45">D93+13</f>
        <v>45534</v>
      </c>
      <c r="G93" s="819">
        <f t="shared" ref="G93:G95" si="46">D93+15</f>
        <v>45536</v>
      </c>
      <c r="H93" s="819">
        <f t="shared" ref="H93:H95" si="47">D93+17</f>
        <v>45538</v>
      </c>
      <c r="I93" s="819">
        <f t="shared" ref="I93:I95" si="48">D93+28</f>
        <v>45549</v>
      </c>
      <c r="K93" s="775">
        <f t="shared" si="33"/>
        <v>45511</v>
      </c>
      <c r="L93" s="632">
        <f t="shared" ref="L93:L96" si="49">WEEKNUM(K93)</f>
        <v>32</v>
      </c>
    </row>
    <row r="94" spans="1:12" s="193" customFormat="1" ht="20.100000000000001" hidden="1" customHeight="1" x14ac:dyDescent="0.2">
      <c r="A94" s="822" t="s">
        <v>514</v>
      </c>
      <c r="B94" s="1067" t="s">
        <v>389</v>
      </c>
      <c r="C94" s="989" t="s">
        <v>515</v>
      </c>
      <c r="D94" s="817">
        <v>45517</v>
      </c>
      <c r="E94" s="874">
        <f t="shared" si="44"/>
        <v>45518</v>
      </c>
      <c r="F94" s="874">
        <f t="shared" si="45"/>
        <v>45530</v>
      </c>
      <c r="G94" s="874">
        <f t="shared" si="46"/>
        <v>45532</v>
      </c>
      <c r="H94" s="874">
        <f t="shared" si="47"/>
        <v>45534</v>
      </c>
      <c r="I94" s="874">
        <f t="shared" si="48"/>
        <v>45545</v>
      </c>
      <c r="K94" s="775">
        <f t="shared" si="33"/>
        <v>45518</v>
      </c>
      <c r="L94" s="632">
        <f t="shared" si="49"/>
        <v>33</v>
      </c>
    </row>
    <row r="95" spans="1:12" s="193" customFormat="1" ht="20.100000000000001" hidden="1" customHeight="1" x14ac:dyDescent="0.2">
      <c r="A95" s="822"/>
      <c r="B95" s="1067" t="s">
        <v>389</v>
      </c>
      <c r="C95" s="989" t="s">
        <v>516</v>
      </c>
      <c r="D95" s="817">
        <v>45537</v>
      </c>
      <c r="E95" s="874">
        <f t="shared" si="44"/>
        <v>45538</v>
      </c>
      <c r="F95" s="874">
        <f t="shared" si="45"/>
        <v>45550</v>
      </c>
      <c r="G95" s="874">
        <f t="shared" si="46"/>
        <v>45552</v>
      </c>
      <c r="H95" s="874">
        <f t="shared" si="47"/>
        <v>45554</v>
      </c>
      <c r="I95" s="874">
        <f t="shared" si="48"/>
        <v>45565</v>
      </c>
      <c r="K95" s="775">
        <f t="shared" si="33"/>
        <v>45525</v>
      </c>
      <c r="L95" s="632">
        <f t="shared" si="49"/>
        <v>34</v>
      </c>
    </row>
    <row r="96" spans="1:12" s="193" customFormat="1" ht="20.100000000000001" hidden="1" customHeight="1" x14ac:dyDescent="0.2">
      <c r="A96" s="822" t="s">
        <v>391</v>
      </c>
      <c r="B96" s="989" t="s">
        <v>438</v>
      </c>
      <c r="C96" s="989" t="s">
        <v>517</v>
      </c>
      <c r="D96" s="901" t="s">
        <v>495</v>
      </c>
      <c r="E96" s="874" t="e">
        <f>D96+1</f>
        <v>#VALUE!</v>
      </c>
      <c r="F96" s="874" t="e">
        <f>D96+13</f>
        <v>#VALUE!</v>
      </c>
      <c r="G96" s="874" t="e">
        <f>D96+15</f>
        <v>#VALUE!</v>
      </c>
      <c r="H96" s="874" t="e">
        <f>D96+17</f>
        <v>#VALUE!</v>
      </c>
      <c r="I96" s="874" t="e">
        <f>D96+28</f>
        <v>#VALUE!</v>
      </c>
      <c r="K96" s="775">
        <f t="shared" si="33"/>
        <v>45532</v>
      </c>
      <c r="L96" s="632">
        <f t="shared" si="49"/>
        <v>35</v>
      </c>
    </row>
    <row r="97" spans="1:12" s="193" customFormat="1" ht="20.100000000000001" hidden="1" customHeight="1" x14ac:dyDescent="0.2">
      <c r="A97" s="822" t="s">
        <v>512</v>
      </c>
      <c r="B97" s="1067" t="s">
        <v>389</v>
      </c>
      <c r="C97" s="989" t="s">
        <v>518</v>
      </c>
      <c r="D97" s="817">
        <v>45545</v>
      </c>
      <c r="E97" s="874">
        <f>D97+1</f>
        <v>45546</v>
      </c>
      <c r="F97" s="874">
        <f>D97+13</f>
        <v>45558</v>
      </c>
      <c r="G97" s="874">
        <f>D97+15</f>
        <v>45560</v>
      </c>
      <c r="H97" s="874">
        <f>D97+17</f>
        <v>45562</v>
      </c>
      <c r="I97" s="874">
        <f>D97+28</f>
        <v>45573</v>
      </c>
      <c r="K97" s="775">
        <f t="shared" si="33"/>
        <v>45539</v>
      </c>
      <c r="L97" s="632">
        <f>WEEKNUM(K97)</f>
        <v>36</v>
      </c>
    </row>
    <row r="98" spans="1:12" s="193" customFormat="1" ht="20.100000000000001" hidden="1" customHeight="1" x14ac:dyDescent="0.2">
      <c r="A98" s="822" t="s">
        <v>519</v>
      </c>
      <c r="B98" s="1067" t="s">
        <v>389</v>
      </c>
      <c r="C98" s="989" t="s">
        <v>520</v>
      </c>
      <c r="D98" s="817">
        <v>45551</v>
      </c>
      <c r="E98" s="874">
        <f t="shared" ref="E98:E100" si="50">D98+1</f>
        <v>45552</v>
      </c>
      <c r="F98" s="874">
        <f t="shared" ref="F98:F100" si="51">D98+13</f>
        <v>45564</v>
      </c>
      <c r="G98" s="874">
        <f t="shared" ref="G98:G100" si="52">D98+15</f>
        <v>45566</v>
      </c>
      <c r="H98" s="874">
        <f t="shared" ref="H98:H100" si="53">D98+17</f>
        <v>45568</v>
      </c>
      <c r="I98" s="874">
        <f t="shared" ref="I98:I100" si="54">D98+28</f>
        <v>45579</v>
      </c>
      <c r="K98" s="775">
        <f t="shared" si="33"/>
        <v>45546</v>
      </c>
      <c r="L98" s="632">
        <f t="shared" ref="L98:L100" si="55">WEEKNUM(K98)</f>
        <v>37</v>
      </c>
    </row>
    <row r="99" spans="1:12" s="193" customFormat="1" ht="20.100000000000001" hidden="1" customHeight="1" x14ac:dyDescent="0.2">
      <c r="A99" s="822" t="s">
        <v>521</v>
      </c>
      <c r="B99" s="989" t="s">
        <v>522</v>
      </c>
      <c r="C99" s="989" t="s">
        <v>523</v>
      </c>
      <c r="D99" s="989">
        <v>45562</v>
      </c>
      <c r="E99" s="819">
        <f t="shared" si="50"/>
        <v>45563</v>
      </c>
      <c r="F99" s="819">
        <f t="shared" si="51"/>
        <v>45575</v>
      </c>
      <c r="G99" s="819">
        <f t="shared" si="52"/>
        <v>45577</v>
      </c>
      <c r="H99" s="819">
        <f t="shared" si="53"/>
        <v>45579</v>
      </c>
      <c r="I99" s="819">
        <f t="shared" si="54"/>
        <v>45590</v>
      </c>
      <c r="K99" s="775">
        <f t="shared" si="33"/>
        <v>45553</v>
      </c>
      <c r="L99" s="632">
        <f t="shared" si="55"/>
        <v>38</v>
      </c>
    </row>
    <row r="100" spans="1:12" s="193" customFormat="1" ht="20.100000000000001" hidden="1" customHeight="1" x14ac:dyDescent="0.2">
      <c r="A100" s="822" t="s">
        <v>524</v>
      </c>
      <c r="B100" s="989" t="s">
        <v>512</v>
      </c>
      <c r="C100" s="989" t="s">
        <v>525</v>
      </c>
      <c r="D100" s="901" t="s">
        <v>495</v>
      </c>
      <c r="E100" s="874" t="e">
        <f t="shared" si="50"/>
        <v>#VALUE!</v>
      </c>
      <c r="F100" s="874" t="e">
        <f t="shared" si="51"/>
        <v>#VALUE!</v>
      </c>
      <c r="G100" s="874" t="e">
        <f t="shared" si="52"/>
        <v>#VALUE!</v>
      </c>
      <c r="H100" s="874" t="e">
        <f t="shared" si="53"/>
        <v>#VALUE!</v>
      </c>
      <c r="I100" s="874" t="e">
        <f t="shared" si="54"/>
        <v>#VALUE!</v>
      </c>
      <c r="K100" s="775">
        <f t="shared" si="33"/>
        <v>45560</v>
      </c>
      <c r="L100" s="632">
        <f t="shared" si="55"/>
        <v>39</v>
      </c>
    </row>
    <row r="101" spans="1:12" s="193" customFormat="1" ht="20.100000000000001" hidden="1" customHeight="1" x14ac:dyDescent="0.2">
      <c r="A101" s="822" t="s">
        <v>526</v>
      </c>
      <c r="B101" s="1067" t="s">
        <v>389</v>
      </c>
      <c r="C101" s="989" t="s">
        <v>527</v>
      </c>
      <c r="D101" s="817">
        <v>45566</v>
      </c>
      <c r="E101" s="874">
        <f t="shared" ref="E101:E103" si="56">D101+1</f>
        <v>45567</v>
      </c>
      <c r="F101" s="874">
        <f t="shared" ref="F101:F103" si="57">D101+13</f>
        <v>45579</v>
      </c>
      <c r="G101" s="874">
        <f t="shared" ref="G101:G103" si="58">D101+15</f>
        <v>45581</v>
      </c>
      <c r="H101" s="874">
        <f t="shared" ref="H101:H103" si="59">D101+17</f>
        <v>45583</v>
      </c>
      <c r="I101" s="874">
        <f t="shared" ref="I101:I103" si="60">D101+28</f>
        <v>45594</v>
      </c>
      <c r="K101" s="775">
        <f t="shared" si="33"/>
        <v>45567</v>
      </c>
      <c r="L101" s="632">
        <f t="shared" ref="L101:L103" si="61">WEEKNUM(K101)</f>
        <v>40</v>
      </c>
    </row>
    <row r="102" spans="1:12" s="193" customFormat="1" ht="20.100000000000001" hidden="1" customHeight="1" x14ac:dyDescent="0.2">
      <c r="A102" s="822"/>
      <c r="B102" s="989" t="s">
        <v>438</v>
      </c>
      <c r="C102" s="989" t="s">
        <v>528</v>
      </c>
      <c r="D102" s="989">
        <v>45593</v>
      </c>
      <c r="E102" s="901" t="s">
        <v>495</v>
      </c>
      <c r="F102" s="819">
        <f t="shared" si="57"/>
        <v>45606</v>
      </c>
      <c r="G102" s="819">
        <f t="shared" si="58"/>
        <v>45608</v>
      </c>
      <c r="H102" s="819">
        <f t="shared" si="59"/>
        <v>45610</v>
      </c>
      <c r="I102" s="819">
        <f t="shared" si="60"/>
        <v>45621</v>
      </c>
      <c r="K102" s="775">
        <f t="shared" si="33"/>
        <v>45574</v>
      </c>
      <c r="L102" s="632">
        <f t="shared" si="61"/>
        <v>41</v>
      </c>
    </row>
    <row r="103" spans="1:12" s="193" customFormat="1" ht="20.100000000000001" hidden="1" customHeight="1" x14ac:dyDescent="0.2">
      <c r="A103" s="822"/>
      <c r="B103" s="989" t="s">
        <v>529</v>
      </c>
      <c r="C103" s="989" t="s">
        <v>530</v>
      </c>
      <c r="D103" s="901" t="s">
        <v>495</v>
      </c>
      <c r="E103" s="874" t="e">
        <f t="shared" si="56"/>
        <v>#VALUE!</v>
      </c>
      <c r="F103" s="874" t="e">
        <f t="shared" si="57"/>
        <v>#VALUE!</v>
      </c>
      <c r="G103" s="874" t="e">
        <f t="shared" si="58"/>
        <v>#VALUE!</v>
      </c>
      <c r="H103" s="874" t="e">
        <f t="shared" si="59"/>
        <v>#VALUE!</v>
      </c>
      <c r="I103" s="874" t="e">
        <f t="shared" si="60"/>
        <v>#VALUE!</v>
      </c>
      <c r="K103" s="775">
        <f t="shared" si="33"/>
        <v>45581</v>
      </c>
      <c r="L103" s="632">
        <f t="shared" si="61"/>
        <v>42</v>
      </c>
    </row>
    <row r="104" spans="1:12" s="193" customFormat="1" ht="20.100000000000001" hidden="1" customHeight="1" x14ac:dyDescent="0.2">
      <c r="A104" s="822"/>
      <c r="B104" s="1067" t="s">
        <v>389</v>
      </c>
      <c r="C104" s="989" t="s">
        <v>531</v>
      </c>
      <c r="D104" s="817">
        <v>45595</v>
      </c>
      <c r="E104" s="874">
        <f t="shared" ref="E104:E107" si="62">D104+1</f>
        <v>45596</v>
      </c>
      <c r="F104" s="874">
        <f t="shared" ref="F104:F109" si="63">D104+13</f>
        <v>45608</v>
      </c>
      <c r="G104" s="874">
        <f t="shared" ref="G104:G109" si="64">D104+15</f>
        <v>45610</v>
      </c>
      <c r="H104" s="874">
        <f t="shared" ref="H104:H109" si="65">D104+17</f>
        <v>45612</v>
      </c>
      <c r="I104" s="874">
        <f t="shared" ref="I104:I109" si="66">D104+28</f>
        <v>45623</v>
      </c>
      <c r="K104" s="775">
        <f t="shared" si="33"/>
        <v>45588</v>
      </c>
      <c r="L104" s="632">
        <f t="shared" ref="L104:L108" si="67">WEEKNUM(K104)</f>
        <v>43</v>
      </c>
    </row>
    <row r="105" spans="1:12" s="193" customFormat="1" ht="20.100000000000001" hidden="1" customHeight="1" x14ac:dyDescent="0.2">
      <c r="A105" s="822" t="s">
        <v>512</v>
      </c>
      <c r="B105" s="989" t="s">
        <v>522</v>
      </c>
      <c r="C105" s="989" t="s">
        <v>532</v>
      </c>
      <c r="D105" s="989">
        <v>45598</v>
      </c>
      <c r="E105" s="901" t="s">
        <v>495</v>
      </c>
      <c r="F105" s="819">
        <f t="shared" si="63"/>
        <v>45611</v>
      </c>
      <c r="G105" s="819">
        <f t="shared" si="64"/>
        <v>45613</v>
      </c>
      <c r="H105" s="819">
        <f t="shared" si="65"/>
        <v>45615</v>
      </c>
      <c r="I105" s="819">
        <f t="shared" si="66"/>
        <v>45626</v>
      </c>
      <c r="K105" s="775">
        <f t="shared" si="33"/>
        <v>45595</v>
      </c>
      <c r="L105" s="632">
        <f t="shared" si="67"/>
        <v>44</v>
      </c>
    </row>
    <row r="106" spans="1:12" s="193" customFormat="1" ht="20.100000000000001" hidden="1" customHeight="1" x14ac:dyDescent="0.2">
      <c r="A106" s="822" t="s">
        <v>533</v>
      </c>
      <c r="B106" s="989" t="s">
        <v>534</v>
      </c>
      <c r="C106" s="989" t="s">
        <v>535</v>
      </c>
      <c r="D106" s="989">
        <v>45612</v>
      </c>
      <c r="E106" s="819">
        <f t="shared" si="62"/>
        <v>45613</v>
      </c>
      <c r="F106" s="819">
        <f t="shared" si="63"/>
        <v>45625</v>
      </c>
      <c r="G106" s="819">
        <f t="shared" si="64"/>
        <v>45627</v>
      </c>
      <c r="H106" s="819">
        <f t="shared" si="65"/>
        <v>45629</v>
      </c>
      <c r="I106" s="819">
        <f t="shared" si="66"/>
        <v>45640</v>
      </c>
      <c r="K106" s="775">
        <f t="shared" si="33"/>
        <v>45602</v>
      </c>
      <c r="L106" s="632">
        <f t="shared" si="67"/>
        <v>45</v>
      </c>
    </row>
    <row r="107" spans="1:12" s="193" customFormat="1" ht="20.100000000000001" hidden="1" customHeight="1" x14ac:dyDescent="0.2">
      <c r="A107" s="822"/>
      <c r="B107" s="1067" t="s">
        <v>389</v>
      </c>
      <c r="C107" s="989" t="s">
        <v>536</v>
      </c>
      <c r="D107" s="817">
        <v>45608</v>
      </c>
      <c r="E107" s="874">
        <f t="shared" si="62"/>
        <v>45609</v>
      </c>
      <c r="F107" s="874">
        <f t="shared" si="63"/>
        <v>45621</v>
      </c>
      <c r="G107" s="874">
        <f t="shared" si="64"/>
        <v>45623</v>
      </c>
      <c r="H107" s="874">
        <f t="shared" si="65"/>
        <v>45625</v>
      </c>
      <c r="I107" s="874">
        <f t="shared" si="66"/>
        <v>45636</v>
      </c>
      <c r="K107" s="775">
        <f t="shared" si="33"/>
        <v>45609</v>
      </c>
      <c r="L107" s="632">
        <f t="shared" si="67"/>
        <v>46</v>
      </c>
    </row>
    <row r="108" spans="1:12" s="193" customFormat="1" ht="20.100000000000001" hidden="1" customHeight="1" x14ac:dyDescent="0.2">
      <c r="A108" s="822"/>
      <c r="B108" s="989" t="s">
        <v>529</v>
      </c>
      <c r="C108" s="989" t="s">
        <v>537</v>
      </c>
      <c r="D108" s="989">
        <v>45624</v>
      </c>
      <c r="E108" s="901" t="s">
        <v>495</v>
      </c>
      <c r="F108" s="819">
        <f t="shared" si="63"/>
        <v>45637</v>
      </c>
      <c r="G108" s="819">
        <f t="shared" si="64"/>
        <v>45639</v>
      </c>
      <c r="H108" s="819">
        <f t="shared" si="65"/>
        <v>45641</v>
      </c>
      <c r="I108" s="819">
        <f t="shared" si="66"/>
        <v>45652</v>
      </c>
      <c r="K108" s="775">
        <f t="shared" si="33"/>
        <v>45616</v>
      </c>
      <c r="L108" s="632">
        <f t="shared" si="67"/>
        <v>47</v>
      </c>
    </row>
    <row r="109" spans="1:12" s="193" customFormat="1" ht="20.100000000000001" hidden="1" customHeight="1" x14ac:dyDescent="0.2">
      <c r="A109" s="822"/>
      <c r="B109" s="989" t="s">
        <v>438</v>
      </c>
      <c r="C109" s="989" t="s">
        <v>538</v>
      </c>
      <c r="D109" s="989">
        <v>45635</v>
      </c>
      <c r="E109" s="901" t="s">
        <v>495</v>
      </c>
      <c r="F109" s="819">
        <f t="shared" si="63"/>
        <v>45648</v>
      </c>
      <c r="G109" s="819">
        <f t="shared" si="64"/>
        <v>45650</v>
      </c>
      <c r="H109" s="819">
        <f t="shared" si="65"/>
        <v>45652</v>
      </c>
      <c r="I109" s="819">
        <f t="shared" si="66"/>
        <v>45663</v>
      </c>
      <c r="K109" s="775">
        <f t="shared" si="33"/>
        <v>45623</v>
      </c>
      <c r="L109" s="632">
        <f t="shared" ref="L109:L110" si="68">WEEKNUM(K109)</f>
        <v>48</v>
      </c>
    </row>
    <row r="110" spans="1:12" s="193" customFormat="1" ht="20.100000000000001" hidden="1" customHeight="1" x14ac:dyDescent="0.2">
      <c r="A110" s="822" t="s">
        <v>539</v>
      </c>
      <c r="B110" s="989" t="s">
        <v>522</v>
      </c>
      <c r="C110" s="989" t="s">
        <v>540</v>
      </c>
      <c r="D110" s="989">
        <v>45635</v>
      </c>
      <c r="E110" s="819">
        <f t="shared" ref="E110" si="69">D110+1</f>
        <v>45636</v>
      </c>
      <c r="F110" s="819">
        <f t="shared" ref="F110" si="70">D110+13</f>
        <v>45648</v>
      </c>
      <c r="G110" s="819">
        <f t="shared" ref="G110" si="71">D110+15</f>
        <v>45650</v>
      </c>
      <c r="H110" s="819">
        <f t="shared" ref="H110" si="72">D110+17</f>
        <v>45652</v>
      </c>
      <c r="I110" s="819">
        <f t="shared" ref="I110" si="73">D110+28</f>
        <v>45663</v>
      </c>
      <c r="K110" s="775">
        <f t="shared" si="33"/>
        <v>45630</v>
      </c>
      <c r="L110" s="632">
        <f t="shared" si="68"/>
        <v>49</v>
      </c>
    </row>
    <row r="111" spans="1:12" s="193" customFormat="1" ht="20.100000000000001" hidden="1" customHeight="1" x14ac:dyDescent="0.2">
      <c r="A111" s="822" t="s">
        <v>541</v>
      </c>
      <c r="B111" s="1044" t="s">
        <v>401</v>
      </c>
      <c r="C111" s="989" t="s">
        <v>542</v>
      </c>
      <c r="D111" s="901" t="s">
        <v>495</v>
      </c>
      <c r="E111" s="874"/>
      <c r="F111" s="874"/>
      <c r="G111" s="874"/>
      <c r="H111" s="874"/>
      <c r="I111" s="874"/>
      <c r="K111" s="775">
        <f t="shared" si="33"/>
        <v>45637</v>
      </c>
      <c r="L111" s="632">
        <f t="shared" ref="L111:L112" si="74">WEEKNUM(K111)</f>
        <v>50</v>
      </c>
    </row>
    <row r="112" spans="1:12" s="193" customFormat="1" ht="20.100000000000001" hidden="1" customHeight="1" x14ac:dyDescent="0.2">
      <c r="A112" s="822" t="s">
        <v>534</v>
      </c>
      <c r="B112" s="989" t="s">
        <v>539</v>
      </c>
      <c r="C112" s="989" t="s">
        <v>543</v>
      </c>
      <c r="D112" s="901" t="s">
        <v>495</v>
      </c>
      <c r="E112" s="874"/>
      <c r="F112" s="874"/>
      <c r="G112" s="874"/>
      <c r="H112" s="874"/>
      <c r="I112" s="874"/>
      <c r="K112" s="775">
        <f t="shared" si="33"/>
        <v>45644</v>
      </c>
      <c r="L112" s="632">
        <f t="shared" si="74"/>
        <v>51</v>
      </c>
    </row>
    <row r="113" spans="1:12" s="193" customFormat="1" ht="20.100000000000001" customHeight="1" x14ac:dyDescent="0.2">
      <c r="A113" s="822"/>
      <c r="B113" s="989" t="s">
        <v>529</v>
      </c>
      <c r="C113" s="989" t="s">
        <v>544</v>
      </c>
      <c r="D113" s="989">
        <v>45654</v>
      </c>
      <c r="E113" s="819">
        <f t="shared" ref="E113" si="75">D113+1</f>
        <v>45655</v>
      </c>
      <c r="F113" s="819">
        <f t="shared" ref="F113" si="76">D113+13</f>
        <v>45667</v>
      </c>
      <c r="G113" s="819">
        <f t="shared" ref="G113" si="77">D113+15</f>
        <v>45669</v>
      </c>
      <c r="H113" s="819">
        <f t="shared" ref="H113" si="78">D113+17</f>
        <v>45671</v>
      </c>
      <c r="I113" s="819">
        <f t="shared" ref="I113" si="79">D113+28</f>
        <v>45682</v>
      </c>
      <c r="K113" s="775">
        <f t="shared" si="33"/>
        <v>45651</v>
      </c>
      <c r="L113" s="632">
        <f t="shared" ref="L113" si="80">WEEKNUM(K113)</f>
        <v>52</v>
      </c>
    </row>
    <row r="114" spans="1:12" s="193" customFormat="1" ht="20.100000000000001" customHeight="1" x14ac:dyDescent="0.2">
      <c r="A114" s="822" t="s">
        <v>438</v>
      </c>
      <c r="B114" s="989" t="s">
        <v>545</v>
      </c>
      <c r="C114" s="989" t="s">
        <v>546</v>
      </c>
      <c r="D114" s="989">
        <v>45657</v>
      </c>
      <c r="E114" s="819">
        <f t="shared" ref="E114:E118" si="81">D114+1</f>
        <v>45658</v>
      </c>
      <c r="F114" s="819">
        <f t="shared" ref="F114:F118" si="82">D114+13</f>
        <v>45670</v>
      </c>
      <c r="G114" s="819">
        <f t="shared" ref="G114:G118" si="83">D114+15</f>
        <v>45672</v>
      </c>
      <c r="H114" s="819">
        <f t="shared" ref="H114:H118" si="84">D114+17</f>
        <v>45674</v>
      </c>
      <c r="I114" s="819">
        <f t="shared" ref="I114:I118" si="85">D114+28</f>
        <v>45685</v>
      </c>
      <c r="K114" s="775">
        <f t="shared" si="33"/>
        <v>45658</v>
      </c>
      <c r="L114" s="632">
        <f t="shared" ref="L114:L118" si="86">WEEKNUM(K114)</f>
        <v>1</v>
      </c>
    </row>
    <row r="115" spans="1:12" s="193" customFormat="1" ht="20.100000000000001" customHeight="1" x14ac:dyDescent="0.2">
      <c r="A115" s="822"/>
      <c r="B115" s="989" t="s">
        <v>522</v>
      </c>
      <c r="C115" s="989" t="s">
        <v>547</v>
      </c>
      <c r="D115" s="989">
        <v>45664</v>
      </c>
      <c r="E115" s="819">
        <f t="shared" si="81"/>
        <v>45665</v>
      </c>
      <c r="F115" s="819">
        <f t="shared" si="82"/>
        <v>45677</v>
      </c>
      <c r="G115" s="819">
        <f t="shared" si="83"/>
        <v>45679</v>
      </c>
      <c r="H115" s="819">
        <f t="shared" si="84"/>
        <v>45681</v>
      </c>
      <c r="I115" s="819">
        <f t="shared" si="85"/>
        <v>45692</v>
      </c>
      <c r="K115" s="775">
        <f t="shared" si="33"/>
        <v>45665</v>
      </c>
      <c r="L115" s="632">
        <f t="shared" si="86"/>
        <v>2</v>
      </c>
    </row>
    <row r="116" spans="1:12" s="193" customFormat="1" ht="20.100000000000001" customHeight="1" x14ac:dyDescent="0.2">
      <c r="A116" s="822" t="s">
        <v>401</v>
      </c>
      <c r="B116" s="989" t="s">
        <v>438</v>
      </c>
      <c r="C116" s="989" t="s">
        <v>548</v>
      </c>
      <c r="D116" s="989">
        <v>45305</v>
      </c>
      <c r="E116" s="819">
        <f t="shared" si="81"/>
        <v>45306</v>
      </c>
      <c r="F116" s="819">
        <f t="shared" si="82"/>
        <v>45318</v>
      </c>
      <c r="G116" s="819">
        <f t="shared" si="83"/>
        <v>45320</v>
      </c>
      <c r="H116" s="819">
        <f t="shared" si="84"/>
        <v>45322</v>
      </c>
      <c r="I116" s="819">
        <f t="shared" si="85"/>
        <v>45333</v>
      </c>
      <c r="K116" s="775">
        <f t="shared" si="33"/>
        <v>45672</v>
      </c>
      <c r="L116" s="632">
        <f t="shared" si="86"/>
        <v>3</v>
      </c>
    </row>
    <row r="117" spans="1:12" s="193" customFormat="1" ht="20.100000000000001" customHeight="1" x14ac:dyDescent="0.2">
      <c r="A117" s="822" t="s">
        <v>539</v>
      </c>
      <c r="B117" s="989" t="s">
        <v>4392</v>
      </c>
      <c r="C117" s="989" t="s">
        <v>549</v>
      </c>
      <c r="D117" s="989">
        <v>45678</v>
      </c>
      <c r="E117" s="819">
        <f t="shared" si="81"/>
        <v>45679</v>
      </c>
      <c r="F117" s="819">
        <f t="shared" si="82"/>
        <v>45691</v>
      </c>
      <c r="G117" s="819">
        <f t="shared" si="83"/>
        <v>45693</v>
      </c>
      <c r="H117" s="819">
        <f t="shared" si="84"/>
        <v>45695</v>
      </c>
      <c r="I117" s="819">
        <f t="shared" si="85"/>
        <v>45706</v>
      </c>
      <c r="K117" s="775">
        <f t="shared" si="33"/>
        <v>45679</v>
      </c>
      <c r="L117" s="632">
        <f t="shared" si="86"/>
        <v>4</v>
      </c>
    </row>
    <row r="118" spans="1:12" s="193" customFormat="1" ht="20.100000000000001" customHeight="1" x14ac:dyDescent="0.2">
      <c r="A118" s="822"/>
      <c r="B118" s="989" t="s">
        <v>529</v>
      </c>
      <c r="C118" s="989" t="s">
        <v>550</v>
      </c>
      <c r="D118" s="989">
        <v>45685</v>
      </c>
      <c r="E118" s="819">
        <f t="shared" si="81"/>
        <v>45686</v>
      </c>
      <c r="F118" s="819">
        <f t="shared" si="82"/>
        <v>45698</v>
      </c>
      <c r="G118" s="819">
        <f t="shared" si="83"/>
        <v>45700</v>
      </c>
      <c r="H118" s="819">
        <f t="shared" si="84"/>
        <v>45702</v>
      </c>
      <c r="I118" s="819">
        <f t="shared" si="85"/>
        <v>45713</v>
      </c>
      <c r="K118" s="775">
        <f t="shared" si="33"/>
        <v>45686</v>
      </c>
      <c r="L118" s="632">
        <f t="shared" si="86"/>
        <v>5</v>
      </c>
    </row>
    <row r="119" spans="1:12" s="193" customFormat="1" ht="20.100000000000001" customHeight="1" x14ac:dyDescent="0.2">
      <c r="A119" s="822"/>
      <c r="B119" s="989" t="s">
        <v>545</v>
      </c>
      <c r="C119" s="989" t="s">
        <v>551</v>
      </c>
      <c r="D119" s="989">
        <v>45326</v>
      </c>
      <c r="E119" s="819">
        <f t="shared" ref="E119:E121" si="87">D119+1</f>
        <v>45327</v>
      </c>
      <c r="F119" s="819">
        <f t="shared" ref="F119:F121" si="88">D119+13</f>
        <v>45339</v>
      </c>
      <c r="G119" s="819">
        <f t="shared" ref="G119:G121" si="89">D119+15</f>
        <v>45341</v>
      </c>
      <c r="H119" s="819">
        <f t="shared" ref="H119:H121" si="90">D119+17</f>
        <v>45343</v>
      </c>
      <c r="I119" s="819">
        <f t="shared" ref="I119:I121" si="91">D119+28</f>
        <v>45354</v>
      </c>
      <c r="K119" s="775">
        <f t="shared" si="33"/>
        <v>45693</v>
      </c>
      <c r="L119" s="632">
        <f t="shared" ref="L119:L121" si="92">WEEKNUM(K119)</f>
        <v>6</v>
      </c>
    </row>
    <row r="120" spans="1:12" s="193" customFormat="1" ht="20.100000000000001" customHeight="1" x14ac:dyDescent="0.2">
      <c r="A120" s="822"/>
      <c r="B120" s="989" t="s">
        <v>522</v>
      </c>
      <c r="C120" s="989" t="s">
        <v>552</v>
      </c>
      <c r="D120" s="989">
        <v>45333</v>
      </c>
      <c r="E120" s="819">
        <f t="shared" si="87"/>
        <v>45334</v>
      </c>
      <c r="F120" s="819">
        <f t="shared" si="88"/>
        <v>45346</v>
      </c>
      <c r="G120" s="819">
        <f t="shared" si="89"/>
        <v>45348</v>
      </c>
      <c r="H120" s="819">
        <f t="shared" si="90"/>
        <v>45350</v>
      </c>
      <c r="I120" s="819">
        <f t="shared" si="91"/>
        <v>45361</v>
      </c>
      <c r="K120" s="775">
        <f t="shared" si="33"/>
        <v>45700</v>
      </c>
      <c r="L120" s="632">
        <f t="shared" si="92"/>
        <v>7</v>
      </c>
    </row>
    <row r="121" spans="1:12" s="193" customFormat="1" ht="20.100000000000001" customHeight="1" x14ac:dyDescent="0.2">
      <c r="A121" s="822"/>
      <c r="B121" s="989" t="s">
        <v>438</v>
      </c>
      <c r="C121" s="989" t="s">
        <v>553</v>
      </c>
      <c r="D121" s="989">
        <v>45340</v>
      </c>
      <c r="E121" s="819">
        <f t="shared" si="87"/>
        <v>45341</v>
      </c>
      <c r="F121" s="819">
        <f t="shared" si="88"/>
        <v>45353</v>
      </c>
      <c r="G121" s="819">
        <f t="shared" si="89"/>
        <v>45355</v>
      </c>
      <c r="H121" s="819">
        <f t="shared" si="90"/>
        <v>45357</v>
      </c>
      <c r="I121" s="819">
        <f t="shared" si="91"/>
        <v>45368</v>
      </c>
      <c r="K121" s="775">
        <f t="shared" si="33"/>
        <v>45707</v>
      </c>
      <c r="L121" s="632">
        <f t="shared" si="92"/>
        <v>8</v>
      </c>
    </row>
    <row r="122" spans="1:12" s="193" customFormat="1" ht="20.100000000000001" customHeight="1" x14ac:dyDescent="0.2">
      <c r="A122" s="822"/>
      <c r="B122" s="989" t="s">
        <v>4392</v>
      </c>
      <c r="C122" s="989" t="s">
        <v>554</v>
      </c>
      <c r="D122" s="989">
        <v>45347</v>
      </c>
      <c r="E122" s="819">
        <f t="shared" ref="E122" si="93">D122+1</f>
        <v>45348</v>
      </c>
      <c r="F122" s="819">
        <f t="shared" ref="F122" si="94">D122+13</f>
        <v>45360</v>
      </c>
      <c r="G122" s="819">
        <f t="shared" ref="G122" si="95">D122+15</f>
        <v>45362</v>
      </c>
      <c r="H122" s="819">
        <f t="shared" ref="H122" si="96">D122+17</f>
        <v>45364</v>
      </c>
      <c r="I122" s="819">
        <f t="shared" ref="I122" si="97">D122+28</f>
        <v>45375</v>
      </c>
      <c r="K122" s="775">
        <f t="shared" si="33"/>
        <v>45714</v>
      </c>
      <c r="L122" s="632">
        <f t="shared" ref="L122" si="98">WEEKNUM(K122)</f>
        <v>9</v>
      </c>
    </row>
    <row r="123" spans="1:12" s="147" customFormat="1" ht="18.75" customHeight="1" x14ac:dyDescent="0.2">
      <c r="A123" s="884"/>
      <c r="B123" s="780"/>
      <c r="C123" s="768"/>
      <c r="D123" s="769"/>
      <c r="E123" s="781"/>
      <c r="F123" s="785"/>
      <c r="G123" s="435"/>
      <c r="H123" s="435"/>
      <c r="I123" s="769"/>
      <c r="J123" s="145"/>
      <c r="K123" s="145"/>
      <c r="L123" s="145"/>
    </row>
    <row r="124" spans="1:12" s="147" customFormat="1" ht="18.75" customHeight="1" thickBot="1" x14ac:dyDescent="0.25">
      <c r="A124" s="884"/>
      <c r="B124" s="780"/>
      <c r="C124" s="768"/>
      <c r="D124" s="769"/>
      <c r="E124" s="781"/>
      <c r="F124" s="785"/>
      <c r="G124" s="435"/>
      <c r="H124" s="435"/>
      <c r="I124" s="769"/>
      <c r="J124" s="145"/>
      <c r="K124" s="145"/>
      <c r="L124" s="145"/>
    </row>
    <row r="125" spans="1:12" s="147" customFormat="1" ht="18.75" customHeight="1" x14ac:dyDescent="0.2">
      <c r="A125" s="884"/>
      <c r="B125" s="788"/>
      <c r="C125" s="789"/>
      <c r="D125" s="790"/>
      <c r="E125" s="791"/>
      <c r="F125" s="792"/>
      <c r="G125" s="793"/>
      <c r="H125" s="794"/>
      <c r="I125" s="769"/>
      <c r="J125" s="145"/>
      <c r="K125" s="145"/>
      <c r="L125" s="145"/>
    </row>
    <row r="126" spans="1:12" s="147" customFormat="1" ht="18.75" customHeight="1" x14ac:dyDescent="0.2">
      <c r="A126" s="884"/>
      <c r="B126" s="795" t="s">
        <v>555</v>
      </c>
      <c r="C126" s="145"/>
      <c r="D126" s="147" t="s">
        <v>556</v>
      </c>
      <c r="G126" s="147" t="s">
        <v>557</v>
      </c>
      <c r="H126" s="796"/>
      <c r="J126" s="145"/>
      <c r="K126" s="145"/>
      <c r="L126" s="145"/>
    </row>
    <row r="127" spans="1:12" s="147" customFormat="1" ht="18.75" customHeight="1" x14ac:dyDescent="0.2">
      <c r="A127" s="884"/>
      <c r="B127" s="797" t="s">
        <v>558</v>
      </c>
      <c r="C127" s="798" t="s">
        <v>559</v>
      </c>
      <c r="D127" s="133" t="s">
        <v>560</v>
      </c>
      <c r="F127" s="798" t="s">
        <v>561</v>
      </c>
      <c r="G127" s="145" t="s">
        <v>562</v>
      </c>
      <c r="H127" s="799" t="s">
        <v>563</v>
      </c>
      <c r="J127" s="145"/>
      <c r="K127" s="145"/>
      <c r="L127" s="145"/>
    </row>
    <row r="128" spans="1:12" s="147" customFormat="1" ht="18.75" customHeight="1" x14ac:dyDescent="0.2">
      <c r="A128" s="884"/>
      <c r="B128" s="797" t="s">
        <v>564</v>
      </c>
      <c r="C128" s="798" t="s">
        <v>565</v>
      </c>
      <c r="D128" s="133" t="s">
        <v>566</v>
      </c>
      <c r="E128" s="148" t="s">
        <v>567</v>
      </c>
      <c r="F128" s="802" t="s">
        <v>568</v>
      </c>
      <c r="G128" s="145" t="s">
        <v>569</v>
      </c>
      <c r="H128" s="799" t="s">
        <v>570</v>
      </c>
      <c r="J128" s="145"/>
      <c r="K128" s="145"/>
      <c r="L128" s="145"/>
    </row>
    <row r="129" spans="1:12" s="147" customFormat="1" ht="18.75" customHeight="1" x14ac:dyDescent="0.2">
      <c r="A129" s="884"/>
      <c r="B129" s="800" t="s">
        <v>571</v>
      </c>
      <c r="C129" s="801" t="s">
        <v>572</v>
      </c>
      <c r="D129" s="133" t="s">
        <v>573</v>
      </c>
      <c r="E129" s="148" t="s">
        <v>574</v>
      </c>
      <c r="F129" s="802" t="s">
        <v>575</v>
      </c>
      <c r="G129" s="602" t="s">
        <v>576</v>
      </c>
      <c r="H129" s="803" t="s">
        <v>577</v>
      </c>
      <c r="J129" s="145"/>
      <c r="K129" s="145"/>
      <c r="L129" s="145"/>
    </row>
    <row r="130" spans="1:12" s="147" customFormat="1" ht="18.75" customHeight="1" x14ac:dyDescent="0.2">
      <c r="A130" s="884"/>
      <c r="B130" s="800" t="s">
        <v>578</v>
      </c>
      <c r="C130" s="801" t="s">
        <v>579</v>
      </c>
      <c r="D130" s="133" t="s">
        <v>580</v>
      </c>
      <c r="E130" s="148" t="s">
        <v>581</v>
      </c>
      <c r="F130" s="802" t="s">
        <v>582</v>
      </c>
      <c r="G130" s="602" t="s">
        <v>583</v>
      </c>
      <c r="H130" s="803" t="s">
        <v>584</v>
      </c>
      <c r="J130" s="145"/>
      <c r="K130" s="145"/>
      <c r="L130" s="145"/>
    </row>
    <row r="131" spans="1:12" s="147" customFormat="1" ht="18.75" customHeight="1" x14ac:dyDescent="0.2">
      <c r="A131" s="884"/>
      <c r="B131" s="800" t="s">
        <v>585</v>
      </c>
      <c r="C131" s="801" t="s">
        <v>586</v>
      </c>
      <c r="D131" s="133" t="s">
        <v>587</v>
      </c>
      <c r="E131" s="148" t="s">
        <v>588</v>
      </c>
      <c r="F131" s="802" t="s">
        <v>589</v>
      </c>
      <c r="G131" s="602" t="s">
        <v>590</v>
      </c>
      <c r="H131" s="803" t="s">
        <v>591</v>
      </c>
      <c r="J131" s="145"/>
      <c r="K131" s="145"/>
      <c r="L131" s="145"/>
    </row>
    <row r="132" spans="1:12" s="147" customFormat="1" ht="18.75" customHeight="1" x14ac:dyDescent="0.2">
      <c r="A132" s="884"/>
      <c r="B132" s="800" t="s">
        <v>592</v>
      </c>
      <c r="C132" s="801" t="s">
        <v>593</v>
      </c>
      <c r="D132" s="133" t="s">
        <v>594</v>
      </c>
      <c r="E132" s="148" t="s">
        <v>595</v>
      </c>
      <c r="F132" s="802" t="s">
        <v>596</v>
      </c>
      <c r="G132" s="602" t="s">
        <v>597</v>
      </c>
      <c r="H132" s="803" t="s">
        <v>598</v>
      </c>
      <c r="J132" s="145"/>
      <c r="K132" s="145"/>
      <c r="L132" s="145"/>
    </row>
    <row r="133" spans="1:12" s="147" customFormat="1" ht="18.75" customHeight="1" x14ac:dyDescent="0.2">
      <c r="A133" s="884"/>
      <c r="B133" s="800" t="s">
        <v>599</v>
      </c>
      <c r="C133" s="801" t="s">
        <v>600</v>
      </c>
      <c r="D133" s="133" t="s">
        <v>601</v>
      </c>
      <c r="E133" s="148" t="s">
        <v>602</v>
      </c>
      <c r="F133" s="756" t="s">
        <v>603</v>
      </c>
      <c r="G133" s="602" t="s">
        <v>604</v>
      </c>
      <c r="H133" s="804" t="s">
        <v>605</v>
      </c>
      <c r="J133" s="145"/>
      <c r="K133" s="145"/>
      <c r="L133" s="145"/>
    </row>
    <row r="134" spans="1:12" s="147" customFormat="1" ht="18.75" customHeight="1" x14ac:dyDescent="0.2">
      <c r="A134" s="884"/>
      <c r="B134" s="800" t="s">
        <v>606</v>
      </c>
      <c r="C134" s="801" t="s">
        <v>607</v>
      </c>
      <c r="D134" s="133"/>
      <c r="E134" s="145"/>
      <c r="F134" s="602"/>
      <c r="H134" s="805"/>
      <c r="J134" s="145"/>
      <c r="K134" s="145"/>
      <c r="L134" s="145"/>
    </row>
    <row r="135" spans="1:12" s="147" customFormat="1" ht="18.75" customHeight="1" thickBot="1" x14ac:dyDescent="0.25">
      <c r="A135" s="884"/>
      <c r="B135" s="806"/>
      <c r="C135" s="807"/>
      <c r="D135" s="807"/>
      <c r="E135" s="808"/>
      <c r="F135" s="808"/>
      <c r="G135" s="808"/>
      <c r="H135" s="809"/>
      <c r="I135" s="145"/>
      <c r="J135" s="145"/>
      <c r="K135" s="145"/>
      <c r="L135" s="145"/>
    </row>
    <row r="136" spans="1:12" s="147" customFormat="1" ht="18.75" customHeight="1" x14ac:dyDescent="0.2">
      <c r="A136" s="884"/>
      <c r="B136" s="11"/>
      <c r="C136" s="11"/>
      <c r="D136" s="11"/>
      <c r="E136" s="145"/>
      <c r="F136" s="145"/>
      <c r="G136" s="145"/>
      <c r="H136" s="11"/>
      <c r="I136" s="145"/>
      <c r="J136" s="145"/>
      <c r="K136" s="145"/>
      <c r="L136" s="145"/>
    </row>
    <row r="137" spans="1:12" s="147" customFormat="1" ht="18.75" customHeight="1" x14ac:dyDescent="0.2">
      <c r="A137" s="884"/>
      <c r="B137" s="11"/>
      <c r="C137" s="11"/>
      <c r="D137" s="11"/>
      <c r="E137" s="11"/>
      <c r="F137" s="11"/>
      <c r="G137" s="11"/>
      <c r="H137" s="11"/>
      <c r="I137" s="11"/>
      <c r="J137" s="11"/>
      <c r="K137" s="331"/>
      <c r="L137" s="145"/>
    </row>
    <row r="138" spans="1:12" s="147" customFormat="1" ht="18.75" customHeight="1" x14ac:dyDescent="0.2">
      <c r="A138" s="884"/>
      <c r="B138" s="11"/>
      <c r="C138" s="11"/>
      <c r="D138" s="11"/>
      <c r="E138" s="11"/>
      <c r="F138" s="11"/>
      <c r="G138" s="11"/>
      <c r="H138" s="11"/>
      <c r="I138" s="11"/>
      <c r="J138" s="11"/>
      <c r="K138" s="331"/>
      <c r="L138" s="145"/>
    </row>
    <row r="139" spans="1:12" s="147" customFormat="1" ht="18.75" customHeight="1" x14ac:dyDescent="0.2">
      <c r="A139" s="884"/>
      <c r="B139" s="780"/>
      <c r="C139" s="768"/>
      <c r="D139" s="769"/>
      <c r="E139" s="781"/>
      <c r="F139" s="447"/>
      <c r="G139" s="468"/>
      <c r="H139" s="468"/>
      <c r="I139" s="162"/>
      <c r="J139" s="145"/>
      <c r="K139" s="145"/>
      <c r="L139" s="145"/>
    </row>
    <row r="140" spans="1:12" s="147" customFormat="1" ht="18.75" customHeight="1" x14ac:dyDescent="0.2">
      <c r="A140" s="884"/>
      <c r="B140" s="780"/>
      <c r="C140" s="768"/>
      <c r="D140" s="769"/>
      <c r="E140" s="781"/>
      <c r="F140" s="447"/>
      <c r="G140" s="468"/>
      <c r="H140" s="468"/>
      <c r="I140" s="162"/>
      <c r="J140" s="145"/>
      <c r="K140" s="145"/>
      <c r="L140" s="145"/>
    </row>
    <row r="141" spans="1:12" s="147" customFormat="1" ht="18.75" customHeight="1" x14ac:dyDescent="0.2">
      <c r="A141" s="884"/>
      <c r="B141" s="780"/>
      <c r="C141" s="768"/>
      <c r="D141" s="769"/>
      <c r="E141" s="781"/>
      <c r="F141" s="447"/>
      <c r="G141" s="468"/>
      <c r="H141" s="468"/>
      <c r="I141" s="162"/>
      <c r="J141" s="145"/>
      <c r="K141" s="145"/>
      <c r="L141" s="145"/>
    </row>
    <row r="142" spans="1:12" s="147" customFormat="1" ht="18.75" customHeight="1" x14ac:dyDescent="0.2">
      <c r="A142" s="884"/>
      <c r="B142" s="780"/>
      <c r="C142" s="768"/>
      <c r="D142" s="769"/>
      <c r="E142" s="781"/>
      <c r="F142" s="447"/>
      <c r="G142" s="468"/>
      <c r="H142" s="468"/>
      <c r="I142" s="162"/>
      <c r="J142" s="145"/>
      <c r="K142" s="145"/>
      <c r="L142" s="145"/>
    </row>
    <row r="143" spans="1:12" s="147" customFormat="1" ht="18.75" customHeight="1" x14ac:dyDescent="0.2">
      <c r="A143" s="884"/>
      <c r="B143" s="780"/>
      <c r="C143" s="768"/>
      <c r="D143" s="769"/>
      <c r="E143" s="781"/>
      <c r="F143" s="447"/>
      <c r="G143" s="468"/>
      <c r="H143" s="468"/>
      <c r="I143" s="162"/>
      <c r="J143" s="145"/>
      <c r="K143" s="145"/>
      <c r="L143" s="145"/>
    </row>
    <row r="144" spans="1:12" s="147" customFormat="1" ht="18.75" customHeight="1" x14ac:dyDescent="0.2">
      <c r="A144" s="884"/>
      <c r="B144" s="780"/>
      <c r="C144" s="768"/>
      <c r="D144" s="769"/>
      <c r="E144" s="781"/>
      <c r="F144" s="447"/>
      <c r="G144" s="468"/>
      <c r="H144" s="468"/>
      <c r="I144" s="162"/>
      <c r="J144" s="145"/>
      <c r="K144" s="145"/>
      <c r="L144" s="145"/>
    </row>
    <row r="145" spans="1:12" s="147" customFormat="1" ht="18.75" customHeight="1" x14ac:dyDescent="0.2">
      <c r="A145" s="884"/>
      <c r="B145" s="780"/>
      <c r="C145" s="768"/>
      <c r="D145" s="769"/>
      <c r="E145" s="781"/>
      <c r="F145" s="447"/>
      <c r="G145" s="468"/>
      <c r="H145" s="468"/>
      <c r="I145" s="162"/>
      <c r="J145" s="145"/>
      <c r="K145" s="145"/>
      <c r="L145" s="145"/>
    </row>
    <row r="146" spans="1:12" s="147" customFormat="1" ht="18.75" customHeight="1" x14ac:dyDescent="0.2">
      <c r="A146" s="884"/>
      <c r="B146" s="780"/>
      <c r="C146" s="768"/>
      <c r="D146" s="769"/>
      <c r="E146" s="781"/>
      <c r="F146" s="447"/>
      <c r="G146" s="468"/>
      <c r="H146" s="468"/>
      <c r="I146" s="162"/>
      <c r="J146" s="145"/>
      <c r="K146" s="145"/>
      <c r="L146" s="145"/>
    </row>
    <row r="147" spans="1:12" s="147" customFormat="1" ht="18.75" customHeight="1" x14ac:dyDescent="0.2">
      <c r="A147" s="884"/>
      <c r="B147" s="780"/>
      <c r="C147" s="768"/>
      <c r="D147" s="769"/>
      <c r="E147" s="781"/>
      <c r="F147" s="447"/>
      <c r="G147" s="468"/>
      <c r="H147" s="468"/>
      <c r="I147" s="162"/>
      <c r="J147" s="145"/>
      <c r="K147" s="145"/>
      <c r="L147" s="145"/>
    </row>
    <row r="148" spans="1:12" s="147" customFormat="1" ht="18.75" customHeight="1" x14ac:dyDescent="0.2">
      <c r="A148" s="884"/>
      <c r="B148" s="780"/>
      <c r="C148" s="768"/>
      <c r="D148" s="769"/>
      <c r="E148" s="781"/>
      <c r="F148" s="447"/>
      <c r="G148" s="468"/>
      <c r="H148" s="468"/>
      <c r="I148" s="162"/>
      <c r="J148" s="145"/>
      <c r="K148" s="145"/>
      <c r="L148" s="145"/>
    </row>
    <row r="149" spans="1:12" s="147" customFormat="1" ht="18.75" customHeight="1" x14ac:dyDescent="0.2">
      <c r="A149" s="884"/>
      <c r="B149" s="780"/>
      <c r="C149" s="768"/>
      <c r="D149" s="769"/>
      <c r="E149" s="781"/>
      <c r="F149" s="447"/>
      <c r="G149" s="468"/>
      <c r="H149" s="468"/>
      <c r="I149" s="162"/>
      <c r="J149" s="145"/>
      <c r="K149" s="145"/>
      <c r="L149" s="145"/>
    </row>
    <row r="150" spans="1:12" s="147" customFormat="1" ht="18.75" customHeight="1" x14ac:dyDescent="0.2">
      <c r="A150" s="884"/>
      <c r="B150" s="780"/>
      <c r="C150" s="768"/>
      <c r="D150" s="769"/>
      <c r="E150" s="781"/>
      <c r="F150" s="447"/>
      <c r="G150" s="468"/>
      <c r="H150" s="468"/>
      <c r="I150" s="162"/>
      <c r="J150" s="145"/>
      <c r="K150" s="145"/>
      <c r="L150" s="145"/>
    </row>
    <row r="151" spans="1:12" s="147" customFormat="1" ht="18.75" customHeight="1" x14ac:dyDescent="0.2">
      <c r="A151" s="884"/>
      <c r="B151" s="780"/>
      <c r="C151" s="768"/>
      <c r="D151" s="769"/>
      <c r="E151" s="781"/>
      <c r="F151" s="447"/>
      <c r="G151" s="468"/>
      <c r="H151" s="468"/>
      <c r="I151" s="162"/>
      <c r="J151" s="145"/>
      <c r="K151" s="145"/>
      <c r="L151" s="145"/>
    </row>
    <row r="152" spans="1:12" s="147" customFormat="1" ht="18.75" customHeight="1" x14ac:dyDescent="0.2">
      <c r="A152" s="884"/>
      <c r="B152" s="780"/>
      <c r="C152" s="768"/>
      <c r="D152" s="769"/>
      <c r="E152" s="781"/>
      <c r="F152" s="447"/>
      <c r="G152" s="468"/>
      <c r="H152" s="468"/>
      <c r="I152" s="162"/>
      <c r="J152" s="145"/>
      <c r="K152" s="145"/>
      <c r="L152" s="145"/>
    </row>
    <row r="153" spans="1:12" s="147" customFormat="1" ht="18.75" customHeight="1" x14ac:dyDescent="0.2">
      <c r="A153" s="884"/>
      <c r="B153" s="780"/>
      <c r="C153" s="768"/>
      <c r="D153" s="769"/>
      <c r="E153" s="781"/>
      <c r="F153" s="447"/>
      <c r="G153" s="468"/>
      <c r="H153" s="468"/>
      <c r="I153" s="162"/>
      <c r="J153" s="145"/>
      <c r="K153" s="145"/>
      <c r="L153" s="145"/>
    </row>
    <row r="154" spans="1:12" s="147" customFormat="1" ht="18.75" customHeight="1" x14ac:dyDescent="0.2">
      <c r="A154" s="884"/>
      <c r="B154" s="780"/>
      <c r="C154" s="768"/>
      <c r="D154" s="769"/>
      <c r="E154" s="781"/>
      <c r="F154" s="447"/>
      <c r="G154" s="468"/>
      <c r="H154" s="468"/>
      <c r="I154" s="162"/>
      <c r="J154" s="145"/>
      <c r="K154" s="145"/>
      <c r="L154" s="145"/>
    </row>
    <row r="155" spans="1:12" s="147" customFormat="1" ht="18.75" customHeight="1" x14ac:dyDescent="0.2">
      <c r="A155" s="884"/>
      <c r="B155" s="780"/>
      <c r="C155" s="768"/>
      <c r="D155" s="769"/>
      <c r="E155" s="781"/>
      <c r="F155" s="447"/>
      <c r="G155" s="468"/>
      <c r="H155" s="468"/>
      <c r="I155" s="162"/>
      <c r="J155" s="145"/>
      <c r="K155" s="145"/>
      <c r="L155" s="145"/>
    </row>
    <row r="156" spans="1:12" s="147" customFormat="1" ht="18.75" customHeight="1" x14ac:dyDescent="0.2">
      <c r="A156" s="884"/>
      <c r="B156" s="780"/>
      <c r="C156" s="768"/>
      <c r="D156" s="769"/>
      <c r="E156" s="781"/>
      <c r="F156" s="447"/>
      <c r="G156" s="468"/>
      <c r="H156" s="468"/>
      <c r="I156" s="162"/>
      <c r="J156" s="145"/>
      <c r="K156" s="145"/>
      <c r="L156" s="145"/>
    </row>
    <row r="157" spans="1:12" s="147" customFormat="1" ht="18.75" customHeight="1" x14ac:dyDescent="0.2">
      <c r="A157" s="884"/>
      <c r="B157" s="780"/>
      <c r="C157" s="768"/>
      <c r="D157" s="769"/>
      <c r="E157" s="781"/>
      <c r="F157" s="447"/>
      <c r="G157" s="468"/>
      <c r="H157" s="468"/>
      <c r="I157" s="162"/>
      <c r="J157" s="145"/>
      <c r="K157" s="145"/>
      <c r="L157" s="145"/>
    </row>
    <row r="158" spans="1:12" s="147" customFormat="1" ht="18.75" customHeight="1" x14ac:dyDescent="0.2">
      <c r="A158" s="884"/>
      <c r="B158" s="780"/>
      <c r="C158" s="768"/>
      <c r="D158" s="769"/>
      <c r="E158" s="781"/>
      <c r="F158" s="447"/>
      <c r="G158" s="468"/>
      <c r="H158" s="468"/>
      <c r="I158" s="162"/>
      <c r="J158" s="145"/>
      <c r="K158" s="145"/>
      <c r="L158" s="145"/>
    </row>
    <row r="159" spans="1:12" s="147" customFormat="1" ht="18.75" customHeight="1" x14ac:dyDescent="0.2">
      <c r="A159" s="884"/>
      <c r="B159" s="780"/>
      <c r="C159" s="768"/>
      <c r="D159" s="769"/>
      <c r="E159" s="781"/>
      <c r="F159" s="447"/>
      <c r="G159" s="468"/>
      <c r="H159" s="468"/>
      <c r="I159" s="162"/>
      <c r="J159" s="145"/>
      <c r="K159" s="145"/>
      <c r="L159" s="145"/>
    </row>
    <row r="160" spans="1:12" s="147" customFormat="1" ht="18.75" customHeight="1" x14ac:dyDescent="0.2">
      <c r="A160" s="884"/>
      <c r="B160" s="780"/>
      <c r="C160" s="768"/>
      <c r="D160" s="769"/>
      <c r="E160" s="781"/>
      <c r="F160" s="447"/>
      <c r="G160" s="468"/>
      <c r="H160" s="468"/>
      <c r="I160" s="162"/>
      <c r="J160" s="145"/>
      <c r="K160" s="145"/>
      <c r="L160" s="145"/>
    </row>
    <row r="161" spans="1:12" s="147" customFormat="1" ht="18.75" customHeight="1" x14ac:dyDescent="0.2">
      <c r="A161" s="884"/>
      <c r="B161" s="780"/>
      <c r="C161" s="768"/>
      <c r="D161" s="769"/>
      <c r="E161" s="781"/>
      <c r="F161" s="447"/>
      <c r="G161" s="468"/>
      <c r="H161" s="468"/>
      <c r="I161" s="162"/>
      <c r="J161" s="145"/>
      <c r="K161" s="145"/>
      <c r="L161" s="145"/>
    </row>
    <row r="162" spans="1:12" s="147" customFormat="1" ht="18.75" customHeight="1" x14ac:dyDescent="0.2">
      <c r="A162" s="884"/>
      <c r="B162" s="780"/>
      <c r="C162" s="768"/>
      <c r="D162" s="769"/>
      <c r="E162" s="781"/>
      <c r="F162" s="447"/>
      <c r="G162" s="468"/>
      <c r="H162" s="468"/>
      <c r="I162" s="162"/>
      <c r="J162" s="145"/>
      <c r="K162" s="145"/>
      <c r="L162" s="145"/>
    </row>
    <row r="163" spans="1:12" s="147" customFormat="1" ht="18.75" customHeight="1" x14ac:dyDescent="0.2">
      <c r="A163" s="884"/>
      <c r="B163" s="780"/>
      <c r="C163" s="768"/>
      <c r="D163" s="769"/>
      <c r="E163" s="781"/>
      <c r="F163" s="447"/>
      <c r="G163" s="468"/>
      <c r="H163" s="468"/>
      <c r="I163" s="162"/>
      <c r="J163" s="145"/>
      <c r="K163" s="145"/>
      <c r="L163" s="145"/>
    </row>
    <row r="164" spans="1:12" s="147" customFormat="1" ht="18.75" customHeight="1" x14ac:dyDescent="0.2">
      <c r="A164" s="884"/>
      <c r="B164" s="780"/>
      <c r="C164" s="768"/>
      <c r="D164" s="769"/>
      <c r="E164" s="781"/>
      <c r="F164" s="447"/>
      <c r="G164" s="468"/>
      <c r="H164" s="468"/>
      <c r="I164" s="162"/>
      <c r="J164" s="145"/>
      <c r="K164" s="145"/>
      <c r="L164" s="145"/>
    </row>
    <row r="165" spans="1:12" s="147" customFormat="1" ht="18.75" customHeight="1" x14ac:dyDescent="0.2">
      <c r="A165" s="884"/>
      <c r="B165" s="780"/>
      <c r="C165" s="768"/>
      <c r="D165" s="769"/>
      <c r="E165" s="781"/>
      <c r="F165" s="447"/>
      <c r="G165" s="468"/>
      <c r="H165" s="468"/>
      <c r="I165" s="162"/>
      <c r="J165" s="145"/>
      <c r="K165" s="145"/>
      <c r="L165" s="145"/>
    </row>
    <row r="166" spans="1:12" s="147" customFormat="1" ht="18.75" customHeight="1" x14ac:dyDescent="0.2">
      <c r="A166" s="884"/>
      <c r="B166" s="780"/>
      <c r="C166" s="768"/>
      <c r="D166" s="769"/>
      <c r="E166" s="781"/>
      <c r="F166" s="447"/>
      <c r="G166" s="468"/>
      <c r="H166" s="468"/>
      <c r="I166" s="162"/>
      <c r="J166" s="145"/>
      <c r="K166" s="145"/>
      <c r="L166" s="145"/>
    </row>
    <row r="167" spans="1:12" s="147" customFormat="1" ht="18.75" customHeight="1" x14ac:dyDescent="0.2">
      <c r="A167" s="884"/>
      <c r="B167" s="780"/>
      <c r="C167" s="768"/>
      <c r="D167" s="769"/>
      <c r="E167" s="781"/>
      <c r="F167" s="447"/>
      <c r="G167" s="468"/>
      <c r="H167" s="468"/>
      <c r="I167" s="162"/>
      <c r="J167" s="145"/>
      <c r="K167" s="145"/>
      <c r="L167" s="145"/>
    </row>
    <row r="168" spans="1:12" s="147" customFormat="1" ht="18.75" customHeight="1" x14ac:dyDescent="0.2">
      <c r="A168" s="884"/>
      <c r="B168" s="780"/>
      <c r="C168" s="768"/>
      <c r="D168" s="769"/>
      <c r="E168" s="781"/>
      <c r="F168" s="447"/>
      <c r="G168" s="468"/>
      <c r="H168" s="468"/>
      <c r="I168" s="162"/>
      <c r="J168" s="145"/>
      <c r="K168" s="145"/>
      <c r="L168" s="145"/>
    </row>
    <row r="169" spans="1:12" s="147" customFormat="1" ht="18.75" customHeight="1" x14ac:dyDescent="0.2">
      <c r="A169" s="884"/>
      <c r="B169" s="780"/>
      <c r="C169" s="768"/>
      <c r="D169" s="769"/>
      <c r="E169" s="781"/>
      <c r="F169" s="447"/>
      <c r="G169" s="468"/>
      <c r="H169" s="468"/>
      <c r="I169" s="162"/>
      <c r="J169" s="145"/>
      <c r="K169" s="145"/>
      <c r="L169" s="145"/>
    </row>
    <row r="170" spans="1:12" s="147" customFormat="1" ht="18.75" customHeight="1" x14ac:dyDescent="0.2">
      <c r="A170" s="884"/>
      <c r="B170" s="780"/>
      <c r="C170" s="768"/>
      <c r="D170" s="769"/>
      <c r="E170" s="781"/>
      <c r="F170" s="447"/>
      <c r="G170" s="468"/>
      <c r="H170" s="468"/>
      <c r="I170" s="162"/>
      <c r="J170" s="145"/>
      <c r="K170" s="145"/>
      <c r="L170" s="145"/>
    </row>
    <row r="171" spans="1:12" s="147" customFormat="1" ht="18.75" customHeight="1" x14ac:dyDescent="0.2">
      <c r="A171" s="884"/>
      <c r="B171" s="780"/>
      <c r="C171" s="768"/>
      <c r="D171" s="769"/>
      <c r="E171" s="781"/>
      <c r="F171" s="447"/>
      <c r="G171" s="468"/>
      <c r="H171" s="468"/>
      <c r="I171" s="162"/>
      <c r="J171" s="145"/>
      <c r="K171" s="145"/>
      <c r="L171" s="145"/>
    </row>
    <row r="172" spans="1:12" s="147" customFormat="1" ht="18.75" customHeight="1" x14ac:dyDescent="0.2">
      <c r="A172" s="884"/>
      <c r="B172" s="780"/>
      <c r="C172" s="768"/>
      <c r="D172" s="769"/>
      <c r="E172" s="781"/>
      <c r="F172" s="447"/>
      <c r="G172" s="468"/>
      <c r="H172" s="468"/>
      <c r="I172" s="162"/>
      <c r="J172" s="145"/>
      <c r="K172" s="145"/>
      <c r="L172" s="145"/>
    </row>
    <row r="173" spans="1:12" s="147" customFormat="1" ht="18.75" customHeight="1" x14ac:dyDescent="0.2">
      <c r="A173" s="884"/>
      <c r="B173" s="780"/>
      <c r="C173" s="768"/>
      <c r="D173" s="769"/>
      <c r="E173" s="781"/>
      <c r="F173" s="447"/>
      <c r="G173" s="468"/>
      <c r="H173" s="468"/>
      <c r="I173" s="162"/>
      <c r="J173" s="145"/>
      <c r="K173" s="145"/>
      <c r="L173" s="145"/>
    </row>
    <row r="174" spans="1:12" s="147" customFormat="1" ht="18.75" customHeight="1" x14ac:dyDescent="0.2">
      <c r="A174" s="884"/>
      <c r="B174" s="780"/>
      <c r="C174" s="768"/>
      <c r="D174" s="769"/>
      <c r="E174" s="781"/>
      <c r="F174" s="447"/>
      <c r="G174" s="468"/>
      <c r="H174" s="468"/>
      <c r="I174" s="162"/>
      <c r="J174" s="145"/>
      <c r="K174" s="145"/>
      <c r="L174" s="145"/>
    </row>
    <row r="175" spans="1:12" s="147" customFormat="1" ht="18.75" customHeight="1" x14ac:dyDescent="0.2">
      <c r="A175" s="884"/>
      <c r="B175" s="780"/>
      <c r="C175" s="768"/>
      <c r="D175" s="769"/>
      <c r="E175" s="781"/>
      <c r="F175" s="447"/>
      <c r="G175" s="468"/>
      <c r="H175" s="468"/>
      <c r="I175" s="162"/>
      <c r="J175" s="145"/>
      <c r="K175" s="145"/>
      <c r="L175" s="145"/>
    </row>
    <row r="176" spans="1:12" s="147" customFormat="1" ht="18.75" customHeight="1" x14ac:dyDescent="0.2">
      <c r="A176" s="884"/>
      <c r="B176" s="780"/>
      <c r="C176" s="768"/>
      <c r="D176" s="769"/>
      <c r="E176" s="781"/>
      <c r="F176" s="447"/>
      <c r="G176" s="468"/>
      <c r="H176" s="468"/>
      <c r="I176" s="162"/>
      <c r="J176" s="145"/>
      <c r="K176" s="145"/>
      <c r="L176" s="145"/>
    </row>
    <row r="177" spans="1:12" s="147" customFormat="1" ht="18.75" customHeight="1" x14ac:dyDescent="0.2">
      <c r="A177" s="884"/>
      <c r="B177" s="780"/>
      <c r="C177" s="768"/>
      <c r="D177" s="769"/>
      <c r="E177" s="781"/>
      <c r="F177" s="447"/>
      <c r="G177" s="468"/>
      <c r="H177" s="468"/>
      <c r="I177" s="162"/>
      <c r="J177" s="145"/>
      <c r="K177" s="145"/>
      <c r="L177" s="145"/>
    </row>
    <row r="178" spans="1:12" s="147" customFormat="1" ht="18.75" customHeight="1" x14ac:dyDescent="0.2">
      <c r="A178" s="884"/>
      <c r="B178" s="780"/>
      <c r="C178" s="768"/>
      <c r="D178" s="769"/>
      <c r="E178" s="781"/>
      <c r="F178" s="447"/>
      <c r="G178" s="468"/>
      <c r="H178" s="468"/>
      <c r="I178" s="162"/>
      <c r="J178" s="145"/>
      <c r="K178" s="145"/>
      <c r="L178" s="145"/>
    </row>
    <row r="179" spans="1:12" s="147" customFormat="1" ht="18.75" customHeight="1" x14ac:dyDescent="0.2">
      <c r="A179" s="884"/>
      <c r="B179" s="780"/>
      <c r="C179" s="768"/>
      <c r="D179" s="769"/>
      <c r="E179" s="781"/>
      <c r="F179" s="447"/>
      <c r="G179" s="468"/>
      <c r="H179" s="468"/>
      <c r="I179" s="162"/>
      <c r="J179" s="145"/>
      <c r="K179" s="145"/>
      <c r="L179" s="145"/>
    </row>
    <row r="180" spans="1:12" s="147" customFormat="1" ht="18.75" customHeight="1" x14ac:dyDescent="0.2">
      <c r="A180" s="884"/>
      <c r="B180" s="780"/>
      <c r="C180" s="768"/>
      <c r="D180" s="769"/>
      <c r="E180" s="781"/>
      <c r="F180" s="447"/>
      <c r="G180" s="468"/>
      <c r="H180" s="468"/>
      <c r="I180" s="162"/>
      <c r="J180" s="145"/>
      <c r="K180" s="145"/>
      <c r="L180" s="145"/>
    </row>
    <row r="181" spans="1:12" s="147" customFormat="1" ht="18.75" customHeight="1" x14ac:dyDescent="0.2">
      <c r="A181" s="884"/>
      <c r="B181" s="780"/>
      <c r="C181" s="768"/>
      <c r="D181" s="769"/>
      <c r="E181" s="781"/>
      <c r="F181" s="447"/>
      <c r="G181" s="468"/>
      <c r="H181" s="468"/>
      <c r="I181" s="162"/>
      <c r="J181" s="145"/>
      <c r="K181" s="145"/>
      <c r="L181" s="145"/>
    </row>
    <row r="182" spans="1:12" s="147" customFormat="1" ht="18.75" customHeight="1" x14ac:dyDescent="0.2">
      <c r="A182" s="884"/>
      <c r="B182" s="780"/>
      <c r="C182" s="768"/>
      <c r="D182" s="769"/>
      <c r="E182" s="781"/>
      <c r="F182" s="447"/>
      <c r="G182" s="468"/>
      <c r="H182" s="468"/>
      <c r="I182" s="162"/>
      <c r="J182" s="145"/>
      <c r="K182" s="145"/>
      <c r="L182" s="145"/>
    </row>
    <row r="183" spans="1:12" s="147" customFormat="1" ht="18.75" customHeight="1" x14ac:dyDescent="0.2">
      <c r="A183" s="884"/>
      <c r="B183" s="780"/>
      <c r="C183" s="768"/>
      <c r="D183" s="769"/>
      <c r="E183" s="781"/>
      <c r="F183" s="447"/>
      <c r="G183" s="468"/>
      <c r="H183" s="468"/>
      <c r="I183" s="162"/>
      <c r="J183" s="145"/>
      <c r="K183" s="145"/>
      <c r="L183" s="145"/>
    </row>
    <row r="184" spans="1:12" s="147" customFormat="1" ht="18.75" customHeight="1" x14ac:dyDescent="0.2">
      <c r="A184" s="884"/>
      <c r="B184" s="780"/>
      <c r="C184" s="768"/>
      <c r="D184" s="769"/>
      <c r="E184" s="781"/>
      <c r="F184" s="447"/>
      <c r="G184" s="468"/>
      <c r="H184" s="468"/>
      <c r="I184" s="162"/>
      <c r="J184" s="145"/>
      <c r="K184" s="145"/>
      <c r="L184" s="145"/>
    </row>
    <row r="185" spans="1:12" s="147" customFormat="1" ht="18.75" customHeight="1" x14ac:dyDescent="0.2">
      <c r="A185" s="884"/>
      <c r="B185" s="780"/>
      <c r="C185" s="768"/>
      <c r="D185" s="769"/>
      <c r="E185" s="781"/>
      <c r="F185" s="447"/>
      <c r="G185" s="468"/>
      <c r="H185" s="468"/>
      <c r="I185" s="162"/>
      <c r="J185" s="145"/>
      <c r="K185" s="145"/>
      <c r="L185" s="145"/>
    </row>
    <row r="186" spans="1:12" s="147" customFormat="1" ht="18.75" customHeight="1" x14ac:dyDescent="0.2">
      <c r="A186" s="884"/>
      <c r="B186" s="780"/>
      <c r="C186" s="768"/>
      <c r="D186" s="769"/>
      <c r="E186" s="781"/>
      <c r="F186" s="447"/>
      <c r="G186" s="468"/>
      <c r="H186" s="468"/>
      <c r="I186" s="162"/>
      <c r="J186" s="145"/>
      <c r="K186" s="145"/>
      <c r="L186" s="145"/>
    </row>
    <row r="187" spans="1:12" s="147" customFormat="1" ht="18.75" customHeight="1" x14ac:dyDescent="0.2">
      <c r="A187" s="884"/>
      <c r="B187" s="780"/>
      <c r="C187" s="768"/>
      <c r="D187" s="769"/>
      <c r="E187" s="781"/>
      <c r="F187" s="447"/>
      <c r="G187" s="468"/>
      <c r="H187" s="468"/>
      <c r="I187" s="162"/>
      <c r="J187" s="145"/>
      <c r="K187" s="145"/>
      <c r="L187" s="145"/>
    </row>
    <row r="188" spans="1:12" s="147" customFormat="1" ht="18.75" customHeight="1" x14ac:dyDescent="0.2">
      <c r="A188" s="884"/>
      <c r="B188" s="780"/>
      <c r="C188" s="768"/>
      <c r="D188" s="769"/>
      <c r="E188" s="781"/>
      <c r="F188" s="447"/>
      <c r="G188" s="468"/>
      <c r="H188" s="468"/>
      <c r="I188" s="162"/>
      <c r="J188" s="145"/>
      <c r="K188" s="145"/>
      <c r="L188" s="145"/>
    </row>
    <row r="189" spans="1:12" s="147" customFormat="1" ht="18.75" customHeight="1" x14ac:dyDescent="0.2">
      <c r="A189" s="884"/>
      <c r="B189" s="780"/>
      <c r="C189" s="768"/>
      <c r="D189" s="769"/>
      <c r="E189" s="781"/>
      <c r="F189" s="447"/>
      <c r="G189" s="468"/>
      <c r="H189" s="468"/>
      <c r="I189" s="162"/>
      <c r="J189" s="145"/>
      <c r="K189" s="145"/>
      <c r="L189" s="145"/>
    </row>
    <row r="190" spans="1:12" s="147" customFormat="1" ht="18.75" customHeight="1" x14ac:dyDescent="0.2">
      <c r="A190" s="884"/>
      <c r="B190" s="780"/>
      <c r="C190" s="768"/>
      <c r="D190" s="769"/>
      <c r="E190" s="781"/>
      <c r="F190" s="447"/>
      <c r="G190" s="468"/>
      <c r="H190" s="468"/>
      <c r="I190" s="162"/>
      <c r="J190" s="145"/>
      <c r="K190" s="145"/>
      <c r="L190" s="145"/>
    </row>
    <row r="191" spans="1:12" s="147" customFormat="1" ht="18.75" customHeight="1" x14ac:dyDescent="0.2">
      <c r="A191" s="884"/>
      <c r="B191" s="780"/>
      <c r="C191" s="768"/>
      <c r="D191" s="769"/>
      <c r="E191" s="781"/>
      <c r="F191" s="447"/>
      <c r="G191" s="468"/>
      <c r="H191" s="468"/>
      <c r="I191" s="162"/>
      <c r="J191" s="145"/>
      <c r="K191" s="145"/>
      <c r="L191" s="145"/>
    </row>
    <row r="192" spans="1:12" s="147" customFormat="1" ht="18.75" customHeight="1" x14ac:dyDescent="0.2">
      <c r="A192" s="884"/>
      <c r="B192" s="780"/>
      <c r="C192" s="768"/>
      <c r="D192" s="769"/>
      <c r="E192" s="781"/>
      <c r="F192" s="447"/>
      <c r="G192" s="468"/>
      <c r="H192" s="468"/>
      <c r="I192" s="162"/>
      <c r="J192" s="145"/>
      <c r="K192" s="145"/>
      <c r="L192" s="145"/>
    </row>
    <row r="193" spans="1:12" s="147" customFormat="1" ht="18.75" customHeight="1" x14ac:dyDescent="0.2">
      <c r="A193" s="884"/>
      <c r="B193" s="780"/>
      <c r="C193" s="768"/>
      <c r="D193" s="769"/>
      <c r="E193" s="781"/>
      <c r="F193" s="447"/>
      <c r="G193" s="468"/>
      <c r="H193" s="468"/>
      <c r="I193" s="162"/>
      <c r="J193" s="145"/>
      <c r="K193" s="145"/>
      <c r="L193" s="145"/>
    </row>
    <row r="194" spans="1:12" s="147" customFormat="1" ht="18.75" customHeight="1" x14ac:dyDescent="0.2">
      <c r="A194" s="884"/>
      <c r="B194" s="780"/>
      <c r="C194" s="768"/>
      <c r="D194" s="769"/>
      <c r="E194" s="781"/>
      <c r="F194" s="447"/>
      <c r="G194" s="468"/>
      <c r="H194" s="468"/>
      <c r="I194" s="162"/>
      <c r="J194" s="145"/>
      <c r="K194" s="145"/>
      <c r="L194" s="145"/>
    </row>
    <row r="195" spans="1:12" s="147" customFormat="1" ht="18.75" customHeight="1" x14ac:dyDescent="0.2">
      <c r="A195" s="884"/>
      <c r="B195" s="780"/>
      <c r="C195" s="768"/>
      <c r="D195" s="769"/>
      <c r="E195" s="781"/>
      <c r="F195" s="447"/>
      <c r="G195" s="468"/>
      <c r="H195" s="468"/>
      <c r="I195" s="162"/>
      <c r="J195" s="145"/>
      <c r="K195" s="145"/>
      <c r="L195" s="145"/>
    </row>
    <row r="196" spans="1:12" s="147" customFormat="1" ht="18.75" customHeight="1" x14ac:dyDescent="0.2">
      <c r="A196" s="884"/>
      <c r="B196" s="780"/>
      <c r="C196" s="768"/>
      <c r="D196" s="769"/>
      <c r="E196" s="781"/>
      <c r="F196" s="447"/>
      <c r="G196" s="468"/>
      <c r="H196" s="468"/>
      <c r="I196" s="162"/>
      <c r="J196" s="145"/>
      <c r="K196" s="145"/>
      <c r="L196" s="145"/>
    </row>
    <row r="197" spans="1:12" s="147" customFormat="1" ht="18.75" customHeight="1" x14ac:dyDescent="0.2">
      <c r="A197" s="884"/>
      <c r="B197" s="780"/>
      <c r="C197" s="768"/>
      <c r="D197" s="769"/>
      <c r="E197" s="781"/>
      <c r="F197" s="447"/>
      <c r="G197" s="468"/>
      <c r="H197" s="468"/>
      <c r="I197" s="162"/>
      <c r="J197" s="145"/>
      <c r="K197" s="145"/>
      <c r="L197" s="145"/>
    </row>
    <row r="198" spans="1:12" s="147" customFormat="1" ht="18.75" customHeight="1" x14ac:dyDescent="0.2">
      <c r="A198" s="884"/>
      <c r="B198" s="780"/>
      <c r="C198" s="768"/>
      <c r="D198" s="769"/>
      <c r="E198" s="781"/>
      <c r="F198" s="447"/>
      <c r="G198" s="468"/>
      <c r="H198" s="468"/>
      <c r="I198" s="162"/>
      <c r="J198" s="145"/>
      <c r="K198" s="145"/>
      <c r="L198" s="145"/>
    </row>
    <row r="199" spans="1:12" s="147" customFormat="1" ht="18.75" customHeight="1" x14ac:dyDescent="0.2">
      <c r="A199" s="884"/>
      <c r="B199" s="780"/>
      <c r="C199" s="768"/>
      <c r="D199" s="769"/>
      <c r="E199" s="781"/>
      <c r="F199" s="447"/>
      <c r="G199" s="468"/>
      <c r="H199" s="468"/>
      <c r="I199" s="162"/>
      <c r="J199" s="145"/>
      <c r="K199" s="145"/>
      <c r="L199" s="145"/>
    </row>
    <row r="200" spans="1:12" s="147" customFormat="1" ht="18.75" customHeight="1" x14ac:dyDescent="0.2">
      <c r="A200" s="884"/>
      <c r="B200" s="780"/>
      <c r="C200" s="768"/>
      <c r="D200" s="769"/>
      <c r="E200" s="781"/>
      <c r="F200" s="447"/>
      <c r="G200" s="468"/>
      <c r="H200" s="468"/>
      <c r="I200" s="162"/>
      <c r="J200" s="145"/>
      <c r="K200" s="145"/>
      <c r="L200" s="145"/>
    </row>
    <row r="201" spans="1:12" s="147" customFormat="1" ht="18.75" customHeight="1" x14ac:dyDescent="0.2">
      <c r="A201" s="884"/>
      <c r="B201" s="780"/>
      <c r="C201" s="768"/>
      <c r="D201" s="769"/>
      <c r="E201" s="781"/>
      <c r="F201" s="447"/>
      <c r="G201" s="468"/>
      <c r="H201" s="468"/>
      <c r="I201" s="162"/>
      <c r="J201" s="145"/>
      <c r="K201" s="145"/>
      <c r="L201" s="145"/>
    </row>
    <row r="202" spans="1:12" s="147" customFormat="1" ht="18.75" customHeight="1" x14ac:dyDescent="0.2">
      <c r="A202" s="884"/>
      <c r="B202" s="780"/>
      <c r="C202" s="768"/>
      <c r="D202" s="769"/>
      <c r="E202" s="781"/>
      <c r="F202" s="447"/>
      <c r="G202" s="468"/>
      <c r="H202" s="468"/>
      <c r="I202" s="162"/>
      <c r="J202" s="145"/>
      <c r="K202" s="145"/>
      <c r="L202" s="145"/>
    </row>
    <row r="203" spans="1:12" s="147" customFormat="1" ht="18.75" customHeight="1" x14ac:dyDescent="0.2">
      <c r="A203" s="884"/>
      <c r="B203" s="780"/>
      <c r="C203" s="768"/>
      <c r="D203" s="769"/>
      <c r="E203" s="781"/>
      <c r="F203" s="447"/>
      <c r="G203" s="468"/>
      <c r="H203" s="468"/>
      <c r="I203" s="162"/>
      <c r="J203" s="145"/>
      <c r="K203" s="145"/>
      <c r="L203" s="145"/>
    </row>
    <row r="204" spans="1:12" s="147" customFormat="1" ht="18.75" customHeight="1" x14ac:dyDescent="0.2">
      <c r="A204" s="884"/>
      <c r="B204" s="780"/>
      <c r="C204" s="768"/>
      <c r="D204" s="769"/>
      <c r="E204" s="781"/>
      <c r="F204" s="447"/>
      <c r="G204" s="468"/>
      <c r="H204" s="468"/>
      <c r="I204" s="162"/>
      <c r="J204" s="145"/>
      <c r="K204" s="145"/>
      <c r="L204" s="145"/>
    </row>
    <row r="205" spans="1:12" s="147" customFormat="1" ht="18.75" customHeight="1" x14ac:dyDescent="0.2">
      <c r="A205" s="884"/>
      <c r="B205" s="780"/>
      <c r="C205" s="768"/>
      <c r="D205" s="769"/>
      <c r="E205" s="781"/>
      <c r="F205" s="447"/>
      <c r="G205" s="468"/>
      <c r="H205" s="468"/>
      <c r="I205" s="162"/>
      <c r="J205" s="145"/>
      <c r="K205" s="145"/>
      <c r="L205" s="145"/>
    </row>
    <row r="206" spans="1:12" s="147" customFormat="1" ht="18.75" customHeight="1" x14ac:dyDescent="0.2">
      <c r="A206" s="884"/>
      <c r="B206" s="780"/>
      <c r="C206" s="768"/>
      <c r="D206" s="769"/>
      <c r="E206" s="781"/>
      <c r="F206" s="447"/>
      <c r="G206" s="468"/>
      <c r="H206" s="468"/>
      <c r="I206" s="162"/>
      <c r="J206" s="145"/>
      <c r="K206" s="145"/>
      <c r="L206" s="145"/>
    </row>
    <row r="207" spans="1:12" s="147" customFormat="1" ht="18.75" customHeight="1" x14ac:dyDescent="0.2">
      <c r="A207" s="884"/>
      <c r="B207" s="780"/>
      <c r="C207" s="768"/>
      <c r="D207" s="769"/>
      <c r="E207" s="781"/>
      <c r="F207" s="447"/>
      <c r="G207" s="468"/>
      <c r="H207" s="468"/>
      <c r="I207" s="162"/>
      <c r="J207" s="145"/>
      <c r="K207" s="145"/>
      <c r="L207" s="145"/>
    </row>
    <row r="208" spans="1:12" s="147" customFormat="1" ht="18.75" customHeight="1" x14ac:dyDescent="0.2">
      <c r="A208" s="884"/>
      <c r="B208" s="780"/>
      <c r="C208" s="768"/>
      <c r="D208" s="769"/>
      <c r="E208" s="781"/>
      <c r="F208" s="447"/>
      <c r="G208" s="468"/>
      <c r="H208" s="468"/>
      <c r="I208" s="162"/>
      <c r="J208" s="145"/>
      <c r="K208" s="145"/>
      <c r="L208" s="145"/>
    </row>
    <row r="209" spans="1:12" s="147" customFormat="1" ht="18.75" customHeight="1" x14ac:dyDescent="0.2">
      <c r="A209" s="884"/>
      <c r="B209" s="780"/>
      <c r="C209" s="768"/>
      <c r="D209" s="769"/>
      <c r="E209" s="781"/>
      <c r="F209" s="447"/>
      <c r="G209" s="468"/>
      <c r="H209" s="468"/>
      <c r="I209" s="162"/>
      <c r="J209" s="145"/>
      <c r="K209" s="145"/>
      <c r="L209" s="145"/>
    </row>
    <row r="210" spans="1:12" s="147" customFormat="1" ht="18.75" customHeight="1" x14ac:dyDescent="0.2">
      <c r="A210" s="884"/>
      <c r="B210" s="780"/>
      <c r="C210" s="768"/>
      <c r="D210" s="769"/>
      <c r="E210" s="781"/>
      <c r="F210" s="447"/>
      <c r="G210" s="468"/>
      <c r="H210" s="468"/>
      <c r="I210" s="162"/>
      <c r="J210" s="145"/>
      <c r="K210" s="145"/>
      <c r="L210" s="145"/>
    </row>
    <row r="211" spans="1:12" s="147" customFormat="1" ht="18.75" customHeight="1" x14ac:dyDescent="0.2">
      <c r="A211" s="884"/>
      <c r="B211" s="780"/>
      <c r="C211" s="768"/>
      <c r="D211" s="769"/>
      <c r="E211" s="781"/>
      <c r="F211" s="447"/>
      <c r="G211" s="468"/>
      <c r="H211" s="468"/>
      <c r="I211" s="162"/>
      <c r="J211" s="145"/>
      <c r="K211" s="145"/>
      <c r="L211" s="145"/>
    </row>
    <row r="212" spans="1:12" s="147" customFormat="1" ht="18.75" customHeight="1" x14ac:dyDescent="0.2">
      <c r="A212" s="884"/>
      <c r="B212" s="780"/>
      <c r="C212" s="768"/>
      <c r="D212" s="769"/>
      <c r="E212" s="781"/>
      <c r="F212" s="447"/>
      <c r="G212" s="468"/>
      <c r="H212" s="468"/>
      <c r="I212" s="162"/>
      <c r="J212" s="145"/>
      <c r="K212" s="145"/>
      <c r="L212" s="145"/>
    </row>
    <row r="213" spans="1:12" s="147" customFormat="1" ht="18.75" customHeight="1" x14ac:dyDescent="0.2">
      <c r="A213" s="884"/>
      <c r="B213" s="780"/>
      <c r="C213" s="768"/>
      <c r="D213" s="769"/>
      <c r="E213" s="781"/>
      <c r="F213" s="447"/>
      <c r="G213" s="468"/>
      <c r="H213" s="468"/>
      <c r="I213" s="162"/>
      <c r="J213" s="145"/>
      <c r="K213" s="145"/>
      <c r="L213" s="145"/>
    </row>
    <row r="214" spans="1:12" s="147" customFormat="1" ht="18.75" customHeight="1" x14ac:dyDescent="0.2">
      <c r="A214" s="884"/>
      <c r="B214" s="780"/>
      <c r="C214" s="768"/>
      <c r="D214" s="769"/>
      <c r="E214" s="781"/>
      <c r="F214" s="447"/>
      <c r="G214" s="468"/>
      <c r="H214" s="468"/>
      <c r="I214" s="162"/>
      <c r="J214" s="145"/>
      <c r="K214" s="145"/>
      <c r="L214" s="145"/>
    </row>
    <row r="215" spans="1:12" s="147" customFormat="1" ht="18.75" customHeight="1" x14ac:dyDescent="0.2">
      <c r="A215" s="884"/>
      <c r="B215" s="780"/>
      <c r="C215" s="768"/>
      <c r="D215" s="769"/>
      <c r="E215" s="781"/>
      <c r="F215" s="447"/>
      <c r="G215" s="468"/>
      <c r="H215" s="468"/>
      <c r="I215" s="162"/>
      <c r="J215" s="145"/>
      <c r="K215" s="145"/>
      <c r="L215" s="145"/>
    </row>
    <row r="216" spans="1:12" s="147" customFormat="1" ht="18.75" customHeight="1" x14ac:dyDescent="0.2">
      <c r="A216" s="884"/>
      <c r="B216" s="780"/>
      <c r="C216" s="768"/>
      <c r="D216" s="769"/>
      <c r="E216" s="781"/>
      <c r="F216" s="447"/>
      <c r="G216" s="468"/>
      <c r="H216" s="468"/>
      <c r="I216" s="162"/>
      <c r="J216" s="145"/>
      <c r="K216" s="145"/>
      <c r="L216" s="145"/>
    </row>
    <row r="217" spans="1:12" s="147" customFormat="1" ht="18.75" customHeight="1" x14ac:dyDescent="0.2">
      <c r="A217" s="884"/>
      <c r="B217" s="780"/>
      <c r="C217" s="768"/>
      <c r="D217" s="769"/>
      <c r="E217" s="781"/>
      <c r="F217" s="447"/>
      <c r="G217" s="468"/>
      <c r="H217" s="468"/>
      <c r="I217" s="162"/>
      <c r="J217" s="145"/>
      <c r="K217" s="145"/>
      <c r="L217" s="145"/>
    </row>
    <row r="218" spans="1:12" s="147" customFormat="1" ht="18.75" customHeight="1" x14ac:dyDescent="0.2">
      <c r="A218" s="884"/>
      <c r="B218" s="780"/>
      <c r="C218" s="768"/>
      <c r="D218" s="769"/>
      <c r="E218" s="781"/>
      <c r="F218" s="447"/>
      <c r="G218" s="468"/>
      <c r="H218" s="468"/>
      <c r="I218" s="162"/>
      <c r="J218" s="145"/>
      <c r="K218" s="145"/>
      <c r="L218" s="145"/>
    </row>
    <row r="219" spans="1:12" s="147" customFormat="1" ht="18.75" customHeight="1" x14ac:dyDescent="0.2">
      <c r="A219" s="884"/>
      <c r="B219" s="780"/>
      <c r="C219" s="768"/>
      <c r="D219" s="769"/>
      <c r="E219" s="781"/>
      <c r="F219" s="447"/>
      <c r="G219" s="468"/>
      <c r="H219" s="468"/>
      <c r="I219" s="162"/>
      <c r="J219" s="145"/>
      <c r="K219" s="145"/>
      <c r="L219" s="145"/>
    </row>
    <row r="220" spans="1:12" s="147" customFormat="1" ht="18.75" customHeight="1" x14ac:dyDescent="0.2">
      <c r="A220" s="884"/>
      <c r="B220" s="780"/>
      <c r="C220" s="768"/>
      <c r="D220" s="769"/>
      <c r="E220" s="781"/>
      <c r="F220" s="447"/>
      <c r="G220" s="468"/>
      <c r="H220" s="468"/>
      <c r="I220" s="162"/>
      <c r="J220" s="145"/>
      <c r="K220" s="145"/>
      <c r="L220" s="145"/>
    </row>
    <row r="221" spans="1:12" s="147" customFormat="1" ht="18.75" customHeight="1" x14ac:dyDescent="0.2">
      <c r="A221" s="884"/>
      <c r="B221" s="780"/>
      <c r="C221" s="768"/>
      <c r="D221" s="769"/>
      <c r="E221" s="781"/>
      <c r="F221" s="447"/>
      <c r="G221" s="468"/>
      <c r="H221" s="468"/>
      <c r="I221" s="162"/>
      <c r="J221" s="145"/>
      <c r="K221" s="145"/>
      <c r="L221" s="145"/>
    </row>
    <row r="222" spans="1:12" s="147" customFormat="1" ht="18.75" customHeight="1" x14ac:dyDescent="0.2">
      <c r="A222" s="884"/>
      <c r="B222" s="780"/>
      <c r="C222" s="768"/>
      <c r="D222" s="769"/>
      <c r="E222" s="781"/>
      <c r="F222" s="447"/>
      <c r="G222" s="468"/>
      <c r="H222" s="468"/>
      <c r="I222" s="162"/>
      <c r="J222" s="145"/>
      <c r="K222" s="145"/>
      <c r="L222" s="145"/>
    </row>
    <row r="223" spans="1:12" s="147" customFormat="1" ht="18.75" customHeight="1" x14ac:dyDescent="0.2">
      <c r="A223" s="884"/>
      <c r="B223" s="780"/>
      <c r="C223" s="768"/>
      <c r="D223" s="769"/>
      <c r="E223" s="781"/>
      <c r="F223" s="447"/>
      <c r="G223" s="468"/>
      <c r="H223" s="468"/>
      <c r="I223" s="162"/>
      <c r="J223" s="145"/>
      <c r="K223" s="145"/>
      <c r="L223" s="145"/>
    </row>
    <row r="224" spans="1:12" s="147" customFormat="1" ht="18.75" customHeight="1" x14ac:dyDescent="0.2">
      <c r="A224" s="884"/>
      <c r="B224" s="780"/>
      <c r="C224" s="768"/>
      <c r="D224" s="769"/>
      <c r="E224" s="781"/>
      <c r="F224" s="447"/>
      <c r="G224" s="468"/>
      <c r="H224" s="468"/>
      <c r="I224" s="162"/>
      <c r="J224" s="145"/>
      <c r="K224" s="145"/>
      <c r="L224" s="145"/>
    </row>
    <row r="225" spans="1:12" s="147" customFormat="1" ht="18.75" customHeight="1" x14ac:dyDescent="0.2">
      <c r="A225" s="884"/>
      <c r="B225" s="780"/>
      <c r="C225" s="768"/>
      <c r="D225" s="769"/>
      <c r="E225" s="781"/>
      <c r="F225" s="447"/>
      <c r="G225" s="468"/>
      <c r="H225" s="468"/>
      <c r="I225" s="162"/>
      <c r="J225" s="145"/>
      <c r="K225" s="145"/>
      <c r="L225" s="145"/>
    </row>
    <row r="226" spans="1:12" s="147" customFormat="1" ht="18.75" customHeight="1" x14ac:dyDescent="0.2">
      <c r="A226" s="884"/>
      <c r="B226" s="780"/>
      <c r="C226" s="768"/>
      <c r="D226" s="769"/>
      <c r="E226" s="781"/>
      <c r="F226" s="447"/>
      <c r="G226" s="468"/>
      <c r="H226" s="468"/>
      <c r="I226" s="162"/>
      <c r="J226" s="145"/>
      <c r="K226" s="145"/>
      <c r="L226" s="145"/>
    </row>
    <row r="227" spans="1:12" s="147" customFormat="1" ht="18.75" customHeight="1" x14ac:dyDescent="0.2">
      <c r="A227" s="884"/>
      <c r="B227" s="780"/>
      <c r="C227" s="768"/>
      <c r="D227" s="769"/>
      <c r="E227" s="781"/>
      <c r="F227" s="447"/>
      <c r="G227" s="468"/>
      <c r="H227" s="468"/>
      <c r="I227" s="162"/>
      <c r="J227" s="145"/>
      <c r="K227" s="145"/>
      <c r="L227" s="145"/>
    </row>
    <row r="228" spans="1:12" s="147" customFormat="1" ht="18.75" customHeight="1" x14ac:dyDescent="0.2">
      <c r="A228" s="884"/>
      <c r="B228" s="780"/>
      <c r="C228" s="768"/>
      <c r="D228" s="769"/>
      <c r="E228" s="781"/>
      <c r="F228" s="447"/>
      <c r="G228" s="468"/>
      <c r="H228" s="468"/>
      <c r="I228" s="162"/>
      <c r="J228" s="145"/>
      <c r="K228" s="145"/>
      <c r="L228" s="145"/>
    </row>
    <row r="229" spans="1:12" s="147" customFormat="1" ht="18.75" customHeight="1" x14ac:dyDescent="0.2">
      <c r="A229" s="884"/>
      <c r="B229" s="780"/>
      <c r="C229" s="768"/>
      <c r="D229" s="769"/>
      <c r="E229" s="781"/>
      <c r="F229" s="447"/>
      <c r="G229" s="468"/>
      <c r="H229" s="468"/>
      <c r="I229" s="162"/>
      <c r="J229" s="145"/>
      <c r="K229" s="145"/>
      <c r="L229" s="145"/>
    </row>
    <row r="230" spans="1:12" s="147" customFormat="1" ht="18.75" customHeight="1" x14ac:dyDescent="0.2">
      <c r="A230" s="884"/>
      <c r="B230" s="780"/>
      <c r="C230" s="768"/>
      <c r="D230" s="769"/>
      <c r="E230" s="781"/>
      <c r="F230" s="447"/>
      <c r="G230" s="468"/>
      <c r="H230" s="468"/>
      <c r="I230" s="162"/>
      <c r="J230" s="145"/>
      <c r="K230" s="145"/>
      <c r="L230" s="145"/>
    </row>
    <row r="231" spans="1:12" s="147" customFormat="1" ht="18.75" customHeight="1" x14ac:dyDescent="0.2">
      <c r="A231" s="884"/>
      <c r="B231" s="780"/>
      <c r="C231" s="768"/>
      <c r="D231" s="769"/>
      <c r="E231" s="781"/>
      <c r="F231" s="447"/>
      <c r="G231" s="468"/>
      <c r="H231" s="468"/>
      <c r="I231" s="162"/>
      <c r="J231" s="145"/>
      <c r="K231" s="145"/>
      <c r="L231" s="145"/>
    </row>
    <row r="232" spans="1:12" s="147" customFormat="1" ht="18.75" customHeight="1" x14ac:dyDescent="0.2">
      <c r="A232" s="884"/>
      <c r="B232" s="780"/>
      <c r="C232" s="768"/>
      <c r="D232" s="769"/>
      <c r="E232" s="781"/>
      <c r="F232" s="447"/>
      <c r="G232" s="468"/>
      <c r="H232" s="468"/>
      <c r="I232" s="162"/>
      <c r="J232" s="145"/>
      <c r="K232" s="145"/>
      <c r="L232" s="331"/>
    </row>
    <row r="233" spans="1:12" s="147" customFormat="1" ht="18.75" customHeight="1" x14ac:dyDescent="0.2">
      <c r="A233" s="884"/>
      <c r="B233" s="780"/>
      <c r="C233" s="768"/>
      <c r="D233" s="769"/>
      <c r="E233" s="781"/>
      <c r="F233" s="447"/>
      <c r="G233" s="468"/>
      <c r="H233" s="468"/>
      <c r="I233" s="162"/>
      <c r="J233" s="145"/>
      <c r="K233" s="145"/>
      <c r="L233" s="331"/>
    </row>
    <row r="234" spans="1:12" s="147" customFormat="1" ht="18.75" customHeight="1" x14ac:dyDescent="0.2">
      <c r="A234" s="884"/>
      <c r="B234" s="780"/>
      <c r="C234" s="768"/>
      <c r="D234" s="769"/>
      <c r="E234" s="781"/>
      <c r="F234" s="447"/>
      <c r="G234" s="468"/>
      <c r="H234" s="468"/>
      <c r="I234" s="162"/>
      <c r="J234" s="145"/>
      <c r="K234" s="145"/>
      <c r="L234" s="331"/>
    </row>
    <row r="235" spans="1:12" s="147" customFormat="1" ht="18.75" customHeight="1" x14ac:dyDescent="0.2">
      <c r="A235" s="884"/>
      <c r="B235" s="780"/>
      <c r="C235" s="768"/>
      <c r="D235" s="769"/>
      <c r="E235" s="781"/>
      <c r="F235" s="447"/>
      <c r="G235" s="468"/>
      <c r="H235" s="468"/>
      <c r="I235" s="162"/>
      <c r="J235" s="145"/>
      <c r="K235" s="145"/>
      <c r="L235" s="331"/>
    </row>
    <row r="236" spans="1:12" s="147" customFormat="1" ht="18.75" customHeight="1" x14ac:dyDescent="0.2">
      <c r="A236" s="884"/>
      <c r="B236" s="780"/>
      <c r="C236" s="768"/>
      <c r="D236" s="769"/>
      <c r="E236" s="781"/>
      <c r="F236" s="447"/>
      <c r="G236" s="468"/>
      <c r="H236" s="468"/>
      <c r="I236" s="162"/>
      <c r="J236" s="145"/>
      <c r="K236" s="145"/>
      <c r="L236" s="331"/>
    </row>
    <row r="237" spans="1:12" s="147" customFormat="1" ht="18.75" customHeight="1" x14ac:dyDescent="0.2">
      <c r="A237" s="884"/>
      <c r="B237" s="780"/>
      <c r="C237" s="768"/>
      <c r="D237" s="769"/>
      <c r="E237" s="781"/>
      <c r="F237" s="447"/>
      <c r="G237" s="468"/>
      <c r="H237" s="468"/>
      <c r="I237" s="162"/>
      <c r="J237" s="145"/>
      <c r="K237" s="145"/>
      <c r="L237" s="331"/>
    </row>
    <row r="238" spans="1:12" s="147" customFormat="1" ht="18.75" customHeight="1" x14ac:dyDescent="0.2">
      <c r="A238" s="884"/>
      <c r="B238" s="780"/>
      <c r="C238" s="768"/>
      <c r="D238" s="769"/>
      <c r="E238" s="781"/>
      <c r="F238" s="447"/>
      <c r="G238" s="468"/>
      <c r="H238" s="468"/>
      <c r="I238" s="162"/>
      <c r="J238" s="145"/>
      <c r="K238" s="145"/>
      <c r="L238" s="331"/>
    </row>
    <row r="239" spans="1:12" s="147" customFormat="1" ht="18" customHeight="1" x14ac:dyDescent="0.2">
      <c r="A239" s="884"/>
      <c r="B239" s="773"/>
      <c r="C239" s="155"/>
      <c r="D239" s="162"/>
      <c r="E239" s="155"/>
      <c r="F239" s="155"/>
      <c r="H239" s="442"/>
      <c r="I239" s="162"/>
      <c r="J239" s="145"/>
      <c r="K239" s="145"/>
      <c r="L239" s="331"/>
    </row>
  </sheetData>
  <mergeCells count="5">
    <mergeCell ref="B2:E2"/>
    <mergeCell ref="B4:E4"/>
    <mergeCell ref="D7:D8"/>
    <mergeCell ref="D61:D62"/>
    <mergeCell ref="B61:C61"/>
  </mergeCells>
  <hyperlinks>
    <hyperlink ref="G2" location="HOME!Print_Area" display="HOME" xr:uid="{D7FC4610-03B4-41AA-A9FD-E420C96570BD}"/>
    <hyperlink ref="H127" r:id="rId1" xr:uid="{A3F3E7BB-00AF-4C0C-886A-0756B531603B}"/>
    <hyperlink ref="H132" r:id="rId2" xr:uid="{3F3527DB-C8D4-4AF3-8562-96EC700AA860}"/>
    <hyperlink ref="H131" r:id="rId3" xr:uid="{6C2770C3-9396-4D01-9398-6DBD647212FF}"/>
    <hyperlink ref="C132" r:id="rId4" xr:uid="{8BA66DF4-C812-47F9-8E0A-A7150480621F}"/>
    <hyperlink ref="C134" r:id="rId5" xr:uid="{8FAF4F92-F1CC-4379-81EB-CAB2C5604308}"/>
    <hyperlink ref="H130" r:id="rId6" xr:uid="{118E7AE6-E33B-46CC-B4E3-55CAAD1652B0}"/>
    <hyperlink ref="H133" r:id="rId7" xr:uid="{CE461528-08D4-464B-83EB-6C862B529B1C}"/>
    <hyperlink ref="F127" r:id="rId8" xr:uid="{20016D8A-B9C3-46BF-884C-4BBE5C131BB3}"/>
    <hyperlink ref="F132" r:id="rId9" xr:uid="{EE0F7D17-8B67-433C-B2BA-00198F66CEE0}"/>
    <hyperlink ref="F128" r:id="rId10" xr:uid="{B10EC9ED-5608-4B93-B7ED-41631DBD3FA6}"/>
    <hyperlink ref="F129" r:id="rId11" xr:uid="{73694CF6-6719-4D0D-AE49-B218AB3FFCF9}"/>
    <hyperlink ref="F130" r:id="rId12" xr:uid="{89F55758-4271-45B8-A7A2-C7BD8F51E0F6}"/>
    <hyperlink ref="F131" r:id="rId13" xr:uid="{752D167F-B694-4998-BAED-F507590EB1D4}"/>
    <hyperlink ref="H128" r:id="rId14" xr:uid="{CE8A7378-9688-4828-A5FA-0B33335D7780}"/>
    <hyperlink ref="H129" r:id="rId15" xr:uid="{D4F0182E-BB4E-44A2-B72D-985E001924E0}"/>
    <hyperlink ref="F133" r:id="rId16" xr:uid="{CFFA9603-3212-4561-B107-A7E92CECE6FF}"/>
    <hyperlink ref="C130" r:id="rId17" xr:uid="{3D4ECE24-BFC4-4BB4-8644-6FD303315BD4}"/>
    <hyperlink ref="C128" r:id="rId18" xr:uid="{2711C7CE-F2EE-4FC2-8336-0D87844EEB2F}"/>
    <hyperlink ref="C129" r:id="rId19" xr:uid="{F6E7E614-5F18-4B3F-B738-E4802A80EC6C}"/>
    <hyperlink ref="C131" r:id="rId20" xr:uid="{B2F90C43-F68B-4B05-B676-9545D35D9E54}"/>
    <hyperlink ref="C127" r:id="rId21" xr:uid="{7649B480-7541-4909-93EC-FA31FAC9CDD1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L170"/>
  <sheetViews>
    <sheetView showGridLines="0" topLeftCell="A74" zoomScale="130" zoomScaleNormal="130" zoomScaleSheetLayoutView="85" workbookViewId="0">
      <selection activeCell="E148" sqref="E148"/>
    </sheetView>
  </sheetViews>
  <sheetFormatPr defaultColWidth="9.140625" defaultRowHeight="18" customHeight="1" x14ac:dyDescent="0.2"/>
  <cols>
    <col min="1" max="1" width="25.7109375" style="882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6.28515625" style="11" bestFit="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2" s="122" customFormat="1" ht="18" customHeight="1" thickBot="1" x14ac:dyDescent="0.25">
      <c r="A1" s="882"/>
    </row>
    <row r="2" spans="1:12" s="122" customFormat="1" ht="18" customHeight="1" thickBot="1" x14ac:dyDescent="0.25">
      <c r="A2" s="882"/>
      <c r="B2" s="1146" t="s">
        <v>116</v>
      </c>
      <c r="C2" s="1146"/>
      <c r="D2" s="1146"/>
      <c r="E2" s="1146"/>
      <c r="F2" s="1146"/>
      <c r="H2" s="990" t="s">
        <v>378</v>
      </c>
    </row>
    <row r="3" spans="1:12" s="122" customFormat="1" ht="18" customHeight="1" thickBot="1" x14ac:dyDescent="0.25">
      <c r="A3" s="882"/>
      <c r="B3" s="123"/>
      <c r="H3" s="763"/>
    </row>
    <row r="4" spans="1:12" s="145" customFormat="1" ht="30" customHeight="1" thickBot="1" x14ac:dyDescent="0.25">
      <c r="A4" s="148"/>
      <c r="B4" s="1147" t="s">
        <v>119</v>
      </c>
      <c r="C4" s="1148"/>
      <c r="D4" s="1148"/>
      <c r="E4" s="1148"/>
      <c r="F4" s="1149"/>
      <c r="G4" s="450"/>
    </row>
    <row r="5" spans="1:12" s="145" customFormat="1" ht="18" customHeight="1" x14ac:dyDescent="0.2">
      <c r="A5" s="882"/>
      <c r="B5" s="148"/>
      <c r="C5" s="148"/>
      <c r="D5" s="148"/>
      <c r="E5" s="148"/>
      <c r="F5" s="148"/>
      <c r="G5" s="148"/>
    </row>
    <row r="6" spans="1:12" s="147" customFormat="1" ht="30" customHeight="1" x14ac:dyDescent="0.2">
      <c r="A6" s="822"/>
      <c r="C6" s="631"/>
      <c r="D6" s="1150" t="s">
        <v>379</v>
      </c>
      <c r="E6" s="978" t="s">
        <v>340</v>
      </c>
      <c r="F6" s="974" t="s">
        <v>608</v>
      </c>
      <c r="G6" s="195"/>
      <c r="H6" s="902" t="s">
        <v>609</v>
      </c>
      <c r="K6" s="145"/>
      <c r="L6" s="145"/>
    </row>
    <row r="7" spans="1:12" s="147" customFormat="1" ht="18" customHeight="1" x14ac:dyDescent="0.2">
      <c r="A7" s="822"/>
      <c r="B7" s="977" t="s">
        <v>381</v>
      </c>
      <c r="C7" s="977" t="s">
        <v>382</v>
      </c>
      <c r="D7" s="1151"/>
      <c r="E7" s="1011" t="s">
        <v>240</v>
      </c>
      <c r="F7" s="973" t="s">
        <v>143</v>
      </c>
      <c r="G7" s="195"/>
      <c r="H7" s="976" t="s">
        <v>383</v>
      </c>
      <c r="I7" s="145"/>
      <c r="J7" s="145"/>
      <c r="K7" s="145"/>
      <c r="L7" s="145"/>
    </row>
    <row r="8" spans="1:12" s="145" customFormat="1" ht="18" hidden="1" customHeight="1" x14ac:dyDescent="0.2">
      <c r="A8" s="822" t="s">
        <v>610</v>
      </c>
      <c r="B8" s="634" t="s">
        <v>611</v>
      </c>
      <c r="C8" s="775" t="s">
        <v>612</v>
      </c>
      <c r="D8" s="634">
        <v>45204</v>
      </c>
      <c r="E8" s="775">
        <f t="shared" ref="E8:E9" si="0">D8+2</f>
        <v>45206</v>
      </c>
      <c r="F8" s="775">
        <f t="shared" ref="F8:F9" si="1">D8+6</f>
        <v>45210</v>
      </c>
      <c r="G8" s="331"/>
      <c r="H8" s="775">
        <v>45205</v>
      </c>
      <c r="J8" s="442"/>
    </row>
    <row r="9" spans="1:12" s="145" customFormat="1" ht="18" hidden="1" customHeight="1" x14ac:dyDescent="0.2">
      <c r="A9" s="822" t="s">
        <v>613</v>
      </c>
      <c r="B9" s="759" t="s">
        <v>614</v>
      </c>
      <c r="C9" s="775" t="s">
        <v>615</v>
      </c>
      <c r="D9" s="634">
        <v>45211</v>
      </c>
      <c r="E9" s="777">
        <f t="shared" si="0"/>
        <v>45213</v>
      </c>
      <c r="F9" s="775">
        <f t="shared" si="1"/>
        <v>45217</v>
      </c>
      <c r="G9" s="331"/>
      <c r="H9" s="775">
        <f t="shared" ref="H9:H12" si="2">H8+7</f>
        <v>45212</v>
      </c>
      <c r="J9" s="442"/>
    </row>
    <row r="10" spans="1:12" s="145" customFormat="1" ht="18" hidden="1" customHeight="1" x14ac:dyDescent="0.2">
      <c r="A10" s="822" t="s">
        <v>616</v>
      </c>
      <c r="B10" s="812" t="s">
        <v>617</v>
      </c>
      <c r="C10" s="775" t="s">
        <v>618</v>
      </c>
      <c r="D10" s="634">
        <v>45221</v>
      </c>
      <c r="E10" s="775">
        <f t="shared" ref="E10" si="3">D10+2</f>
        <v>45223</v>
      </c>
      <c r="F10" s="775">
        <f t="shared" ref="F10" si="4">D10+6</f>
        <v>45227</v>
      </c>
      <c r="G10" s="331"/>
      <c r="H10" s="775">
        <f t="shared" si="2"/>
        <v>45219</v>
      </c>
      <c r="J10" s="442"/>
    </row>
    <row r="11" spans="1:12" s="145" customFormat="1" ht="18" hidden="1" customHeight="1" x14ac:dyDescent="0.2">
      <c r="A11" s="822" t="s">
        <v>619</v>
      </c>
      <c r="B11" s="759" t="s">
        <v>611</v>
      </c>
      <c r="C11" s="775" t="s">
        <v>620</v>
      </c>
      <c r="D11" s="634">
        <v>45225</v>
      </c>
      <c r="E11" s="777">
        <f t="shared" ref="E11" si="5">D11+2</f>
        <v>45227</v>
      </c>
      <c r="F11" s="775">
        <f t="shared" ref="F11" si="6">D11+6</f>
        <v>45231</v>
      </c>
      <c r="G11" s="331"/>
      <c r="H11" s="775">
        <f t="shared" si="2"/>
        <v>45226</v>
      </c>
      <c r="J11" s="442"/>
    </row>
    <row r="12" spans="1:12" s="145" customFormat="1" ht="18" hidden="1" customHeight="1" x14ac:dyDescent="0.2">
      <c r="A12" s="822" t="s">
        <v>621</v>
      </c>
      <c r="B12" s="634" t="s">
        <v>614</v>
      </c>
      <c r="C12" s="775" t="s">
        <v>622</v>
      </c>
      <c r="D12" s="634">
        <v>45234</v>
      </c>
      <c r="E12" s="775">
        <f t="shared" ref="E12:E15" si="7">D12+2</f>
        <v>45236</v>
      </c>
      <c r="F12" s="775">
        <f t="shared" ref="F12:F15" si="8">D12+6</f>
        <v>45240</v>
      </c>
      <c r="G12" s="331"/>
      <c r="H12" s="775">
        <f t="shared" si="2"/>
        <v>45233</v>
      </c>
      <c r="J12" s="442"/>
    </row>
    <row r="13" spans="1:12" s="145" customFormat="1" ht="18" hidden="1" customHeight="1" x14ac:dyDescent="0.2">
      <c r="A13" s="822" t="s">
        <v>623</v>
      </c>
      <c r="B13" s="812" t="s">
        <v>617</v>
      </c>
      <c r="C13" s="775" t="s">
        <v>624</v>
      </c>
      <c r="D13" s="634">
        <v>45239</v>
      </c>
      <c r="E13" s="777">
        <f t="shared" si="7"/>
        <v>45241</v>
      </c>
      <c r="F13" s="775">
        <f t="shared" si="8"/>
        <v>45245</v>
      </c>
      <c r="G13" s="331"/>
      <c r="H13" s="775">
        <v>45240</v>
      </c>
      <c r="J13" s="442"/>
    </row>
    <row r="14" spans="1:12" s="145" customFormat="1" ht="18" hidden="1" customHeight="1" x14ac:dyDescent="0.2">
      <c r="A14" s="822" t="s">
        <v>625</v>
      </c>
      <c r="B14" s="759" t="s">
        <v>611</v>
      </c>
      <c r="C14" s="775" t="s">
        <v>626</v>
      </c>
      <c r="D14" s="634">
        <v>45246</v>
      </c>
      <c r="E14" s="775">
        <f t="shared" si="7"/>
        <v>45248</v>
      </c>
      <c r="F14" s="775">
        <f t="shared" si="8"/>
        <v>45252</v>
      </c>
      <c r="G14" s="331"/>
      <c r="H14" s="775">
        <v>45247</v>
      </c>
      <c r="J14" s="442"/>
    </row>
    <row r="15" spans="1:12" s="145" customFormat="1" ht="18" hidden="1" customHeight="1" x14ac:dyDescent="0.2">
      <c r="A15" s="822" t="s">
        <v>627</v>
      </c>
      <c r="B15" s="634" t="s">
        <v>614</v>
      </c>
      <c r="C15" s="775" t="s">
        <v>628</v>
      </c>
      <c r="D15" s="634">
        <v>45253</v>
      </c>
      <c r="E15" s="775">
        <f t="shared" si="7"/>
        <v>45255</v>
      </c>
      <c r="F15" s="775">
        <f t="shared" si="8"/>
        <v>45259</v>
      </c>
      <c r="G15" s="331"/>
      <c r="H15" s="775">
        <v>45254</v>
      </c>
      <c r="J15" s="442"/>
    </row>
    <row r="16" spans="1:12" s="145" customFormat="1" ht="18" hidden="1" customHeight="1" x14ac:dyDescent="0.2">
      <c r="A16" s="822" t="s">
        <v>621</v>
      </c>
      <c r="B16" s="812" t="s">
        <v>617</v>
      </c>
      <c r="C16" s="775" t="s">
        <v>629</v>
      </c>
      <c r="D16" s="634">
        <f t="shared" ref="D16:D29" si="9">D15+7</f>
        <v>45260</v>
      </c>
      <c r="E16" s="775">
        <f t="shared" ref="E16" si="10">D16+2</f>
        <v>45262</v>
      </c>
      <c r="F16" s="775">
        <f t="shared" ref="F16" si="11">D16+6</f>
        <v>45266</v>
      </c>
      <c r="G16" s="331"/>
      <c r="H16" s="775">
        <f t="shared" ref="H16:H79" si="12">H15+7</f>
        <v>45261</v>
      </c>
      <c r="J16" s="442"/>
    </row>
    <row r="17" spans="1:10" s="145" customFormat="1" ht="18" hidden="1" customHeight="1" x14ac:dyDescent="0.2">
      <c r="A17" s="822" t="s">
        <v>623</v>
      </c>
      <c r="B17" s="759" t="s">
        <v>611</v>
      </c>
      <c r="C17" s="775" t="s">
        <v>630</v>
      </c>
      <c r="D17" s="634">
        <f t="shared" si="9"/>
        <v>45267</v>
      </c>
      <c r="E17" s="777">
        <f t="shared" ref="E17:E19" si="13">D17+2</f>
        <v>45269</v>
      </c>
      <c r="F17" s="775">
        <f t="shared" ref="F17:F19" si="14">D17+6</f>
        <v>45273</v>
      </c>
      <c r="G17" s="331"/>
      <c r="H17" s="775">
        <f t="shared" si="12"/>
        <v>45268</v>
      </c>
      <c r="J17" s="442"/>
    </row>
    <row r="18" spans="1:10" s="145" customFormat="1" ht="18" hidden="1" customHeight="1" x14ac:dyDescent="0.2">
      <c r="A18" s="822" t="s">
        <v>621</v>
      </c>
      <c r="B18" s="634" t="s">
        <v>614</v>
      </c>
      <c r="C18" s="775" t="s">
        <v>631</v>
      </c>
      <c r="D18" s="634">
        <f t="shared" si="9"/>
        <v>45274</v>
      </c>
      <c r="E18" s="775">
        <f t="shared" si="13"/>
        <v>45276</v>
      </c>
      <c r="F18" s="775">
        <f t="shared" si="14"/>
        <v>45280</v>
      </c>
      <c r="G18" s="331"/>
      <c r="H18" s="775">
        <f t="shared" si="12"/>
        <v>45275</v>
      </c>
      <c r="J18" s="442"/>
    </row>
    <row r="19" spans="1:10" s="145" customFormat="1" ht="18" hidden="1" customHeight="1" x14ac:dyDescent="0.2">
      <c r="A19" s="822" t="s">
        <v>632</v>
      </c>
      <c r="B19" s="812" t="s">
        <v>617</v>
      </c>
      <c r="C19" s="775" t="s">
        <v>633</v>
      </c>
      <c r="D19" s="634">
        <f t="shared" si="9"/>
        <v>45281</v>
      </c>
      <c r="E19" s="775">
        <f t="shared" si="13"/>
        <v>45283</v>
      </c>
      <c r="F19" s="775">
        <f t="shared" si="14"/>
        <v>45287</v>
      </c>
      <c r="G19" s="331"/>
      <c r="H19" s="775">
        <f t="shared" si="12"/>
        <v>45282</v>
      </c>
      <c r="J19" s="442"/>
    </row>
    <row r="20" spans="1:10" s="145" customFormat="1" ht="18" hidden="1" customHeight="1" x14ac:dyDescent="0.2">
      <c r="A20" s="822" t="s">
        <v>623</v>
      </c>
      <c r="B20" s="759" t="s">
        <v>611</v>
      </c>
      <c r="C20" s="775" t="s">
        <v>634</v>
      </c>
      <c r="D20" s="634">
        <f t="shared" si="9"/>
        <v>45288</v>
      </c>
      <c r="E20" s="775">
        <f t="shared" ref="E20:E33" si="15">D20+2</f>
        <v>45290</v>
      </c>
      <c r="F20" s="775">
        <f t="shared" ref="F20:F29" si="16">D20+6</f>
        <v>45294</v>
      </c>
      <c r="G20" s="331"/>
      <c r="H20" s="775">
        <f t="shared" si="12"/>
        <v>45289</v>
      </c>
      <c r="J20" s="442"/>
    </row>
    <row r="21" spans="1:10" s="145" customFormat="1" ht="18" hidden="1" customHeight="1" x14ac:dyDescent="0.2">
      <c r="A21" s="822"/>
      <c r="B21" s="634" t="s">
        <v>614</v>
      </c>
      <c r="C21" s="775" t="s">
        <v>635</v>
      </c>
      <c r="D21" s="634">
        <f t="shared" si="9"/>
        <v>45295</v>
      </c>
      <c r="E21" s="775">
        <f t="shared" si="15"/>
        <v>45297</v>
      </c>
      <c r="F21" s="775">
        <f t="shared" si="16"/>
        <v>45301</v>
      </c>
      <c r="G21" s="331"/>
      <c r="H21" s="775">
        <f t="shared" si="12"/>
        <v>45296</v>
      </c>
      <c r="J21" s="442"/>
    </row>
    <row r="22" spans="1:10" s="145" customFormat="1" ht="18" hidden="1" customHeight="1" x14ac:dyDescent="0.2">
      <c r="A22" s="822"/>
      <c r="B22" s="812" t="s">
        <v>617</v>
      </c>
      <c r="C22" s="775" t="s">
        <v>636</v>
      </c>
      <c r="D22" s="634">
        <f t="shared" si="9"/>
        <v>45302</v>
      </c>
      <c r="E22" s="775">
        <f t="shared" si="15"/>
        <v>45304</v>
      </c>
      <c r="F22" s="775">
        <f t="shared" si="16"/>
        <v>45308</v>
      </c>
      <c r="G22" s="331"/>
      <c r="H22" s="775">
        <f t="shared" si="12"/>
        <v>45303</v>
      </c>
      <c r="J22" s="442"/>
    </row>
    <row r="23" spans="1:10" s="145" customFormat="1" ht="18" hidden="1" customHeight="1" x14ac:dyDescent="0.2">
      <c r="A23" s="822"/>
      <c r="B23" s="759" t="s">
        <v>611</v>
      </c>
      <c r="C23" s="775" t="s">
        <v>637</v>
      </c>
      <c r="D23" s="634">
        <f t="shared" si="9"/>
        <v>45309</v>
      </c>
      <c r="E23" s="775">
        <f t="shared" si="15"/>
        <v>45311</v>
      </c>
      <c r="F23" s="775">
        <f t="shared" si="16"/>
        <v>45315</v>
      </c>
      <c r="G23" s="331"/>
      <c r="H23" s="775">
        <f t="shared" si="12"/>
        <v>45310</v>
      </c>
      <c r="J23" s="442"/>
    </row>
    <row r="24" spans="1:10" s="145" customFormat="1" ht="18" hidden="1" customHeight="1" x14ac:dyDescent="0.2">
      <c r="A24" s="822"/>
      <c r="B24" s="634" t="s">
        <v>614</v>
      </c>
      <c r="C24" s="775" t="s">
        <v>638</v>
      </c>
      <c r="D24" s="634">
        <f t="shared" si="9"/>
        <v>45316</v>
      </c>
      <c r="E24" s="775">
        <f t="shared" si="15"/>
        <v>45318</v>
      </c>
      <c r="F24" s="775">
        <f t="shared" si="16"/>
        <v>45322</v>
      </c>
      <c r="G24" s="331"/>
      <c r="H24" s="775">
        <f t="shared" si="12"/>
        <v>45317</v>
      </c>
      <c r="J24" s="442"/>
    </row>
    <row r="25" spans="1:10" s="145" customFormat="1" ht="18" hidden="1" customHeight="1" x14ac:dyDescent="0.2">
      <c r="A25" s="822"/>
      <c r="B25" s="812" t="s">
        <v>617</v>
      </c>
      <c r="C25" s="775" t="s">
        <v>639</v>
      </c>
      <c r="D25" s="634">
        <f t="shared" si="9"/>
        <v>45323</v>
      </c>
      <c r="E25" s="777">
        <f t="shared" si="15"/>
        <v>45325</v>
      </c>
      <c r="F25" s="777">
        <f t="shared" si="16"/>
        <v>45329</v>
      </c>
      <c r="G25" s="331"/>
      <c r="H25" s="775">
        <f t="shared" si="12"/>
        <v>45324</v>
      </c>
      <c r="J25" s="442"/>
    </row>
    <row r="26" spans="1:10" s="145" customFormat="1" ht="18" hidden="1" customHeight="1" x14ac:dyDescent="0.2">
      <c r="A26" s="822"/>
      <c r="B26" s="759" t="s">
        <v>611</v>
      </c>
      <c r="C26" s="775" t="s">
        <v>640</v>
      </c>
      <c r="D26" s="634">
        <f t="shared" si="9"/>
        <v>45330</v>
      </c>
      <c r="E26" s="775">
        <f t="shared" si="15"/>
        <v>45332</v>
      </c>
      <c r="F26" s="775">
        <f t="shared" si="16"/>
        <v>45336</v>
      </c>
      <c r="G26" s="331"/>
      <c r="H26" s="775">
        <f t="shared" si="12"/>
        <v>45331</v>
      </c>
      <c r="J26" s="442"/>
    </row>
    <row r="27" spans="1:10" s="145" customFormat="1" ht="18" hidden="1" customHeight="1" x14ac:dyDescent="0.2">
      <c r="A27" s="822"/>
      <c r="B27" s="634" t="s">
        <v>614</v>
      </c>
      <c r="C27" s="775" t="s">
        <v>641</v>
      </c>
      <c r="D27" s="634">
        <f t="shared" si="9"/>
        <v>45337</v>
      </c>
      <c r="E27" s="775">
        <f t="shared" si="15"/>
        <v>45339</v>
      </c>
      <c r="F27" s="775">
        <f t="shared" si="16"/>
        <v>45343</v>
      </c>
      <c r="G27" s="331"/>
      <c r="H27" s="775">
        <f t="shared" si="12"/>
        <v>45338</v>
      </c>
      <c r="J27" s="442"/>
    </row>
    <row r="28" spans="1:10" s="145" customFormat="1" ht="18" hidden="1" customHeight="1" x14ac:dyDescent="0.2">
      <c r="A28" s="822"/>
      <c r="B28" s="812" t="s">
        <v>617</v>
      </c>
      <c r="C28" s="775" t="s">
        <v>642</v>
      </c>
      <c r="D28" s="634">
        <f t="shared" si="9"/>
        <v>45344</v>
      </c>
      <c r="E28" s="775">
        <f t="shared" si="15"/>
        <v>45346</v>
      </c>
      <c r="F28" s="775">
        <f t="shared" si="16"/>
        <v>45350</v>
      </c>
      <c r="G28" s="331"/>
      <c r="H28" s="775">
        <f t="shared" si="12"/>
        <v>45345</v>
      </c>
      <c r="J28" s="442"/>
    </row>
    <row r="29" spans="1:10" s="145" customFormat="1" ht="18" hidden="1" customHeight="1" x14ac:dyDescent="0.2">
      <c r="A29" s="822"/>
      <c r="B29" s="759" t="s">
        <v>611</v>
      </c>
      <c r="C29" s="775" t="s">
        <v>643</v>
      </c>
      <c r="D29" s="634">
        <f t="shared" si="9"/>
        <v>45351</v>
      </c>
      <c r="E29" s="775">
        <f t="shared" si="15"/>
        <v>45353</v>
      </c>
      <c r="F29" s="775">
        <f t="shared" si="16"/>
        <v>45357</v>
      </c>
      <c r="G29" s="331"/>
      <c r="H29" s="775">
        <f t="shared" si="12"/>
        <v>45352</v>
      </c>
      <c r="J29" s="442"/>
    </row>
    <row r="30" spans="1:10" s="145" customFormat="1" ht="18" hidden="1" customHeight="1" x14ac:dyDescent="0.2">
      <c r="A30" s="822"/>
      <c r="B30" s="634" t="s">
        <v>614</v>
      </c>
      <c r="C30" s="775" t="s">
        <v>644</v>
      </c>
      <c r="D30" s="634">
        <v>45360</v>
      </c>
      <c r="E30" s="775">
        <f t="shared" si="15"/>
        <v>45362</v>
      </c>
      <c r="F30" s="775">
        <f>D30+6</f>
        <v>45366</v>
      </c>
      <c r="G30" s="331"/>
      <c r="H30" s="775">
        <v>45359</v>
      </c>
      <c r="J30" s="442"/>
    </row>
    <row r="31" spans="1:10" s="145" customFormat="1" ht="18" hidden="1" customHeight="1" x14ac:dyDescent="0.2">
      <c r="A31" s="822"/>
      <c r="B31" s="812" t="s">
        <v>617</v>
      </c>
      <c r="C31" s="775" t="s">
        <v>645</v>
      </c>
      <c r="D31" s="634">
        <v>45365</v>
      </c>
      <c r="E31" s="775">
        <f t="shared" si="15"/>
        <v>45367</v>
      </c>
      <c r="F31" s="775">
        <f t="shared" ref="F31:F34" si="17">D31+6</f>
        <v>45371</v>
      </c>
      <c r="G31" s="331"/>
      <c r="H31" s="775">
        <f t="shared" si="12"/>
        <v>45366</v>
      </c>
      <c r="J31" s="442"/>
    </row>
    <row r="32" spans="1:10" s="145" customFormat="1" ht="18" hidden="1" customHeight="1" x14ac:dyDescent="0.2">
      <c r="A32" s="822"/>
      <c r="B32" s="759" t="s">
        <v>611</v>
      </c>
      <c r="C32" s="775" t="s">
        <v>646</v>
      </c>
      <c r="D32" s="775">
        <v>45372</v>
      </c>
      <c r="E32" s="775">
        <f t="shared" si="15"/>
        <v>45374</v>
      </c>
      <c r="F32" s="775">
        <f t="shared" si="17"/>
        <v>45378</v>
      </c>
      <c r="G32" s="331"/>
      <c r="H32" s="775">
        <f t="shared" si="12"/>
        <v>45373</v>
      </c>
      <c r="J32" s="442"/>
    </row>
    <row r="33" spans="1:10" s="145" customFormat="1" ht="18" hidden="1" customHeight="1" x14ac:dyDescent="0.2">
      <c r="A33" s="822" t="s">
        <v>623</v>
      </c>
      <c r="B33" s="901" t="s">
        <v>495</v>
      </c>
      <c r="C33" s="989" t="s">
        <v>647</v>
      </c>
      <c r="D33" s="972">
        <v>45383</v>
      </c>
      <c r="E33" s="972">
        <f t="shared" si="15"/>
        <v>45385</v>
      </c>
      <c r="F33" s="972">
        <f t="shared" si="17"/>
        <v>45389</v>
      </c>
      <c r="G33" s="331"/>
      <c r="H33" s="775">
        <f t="shared" si="12"/>
        <v>45380</v>
      </c>
      <c r="J33" s="442"/>
    </row>
    <row r="34" spans="1:10" s="145" customFormat="1" ht="18" hidden="1" customHeight="1" x14ac:dyDescent="0.2">
      <c r="A34" s="822"/>
      <c r="B34" s="989" t="s">
        <v>617</v>
      </c>
      <c r="C34" s="989" t="s">
        <v>648</v>
      </c>
      <c r="D34" s="989">
        <v>45385</v>
      </c>
      <c r="E34" s="775">
        <f t="shared" ref="E34:E38" si="18">D34+2</f>
        <v>45387</v>
      </c>
      <c r="F34" s="775">
        <f t="shared" si="17"/>
        <v>45391</v>
      </c>
      <c r="G34" s="331"/>
      <c r="H34" s="775">
        <v>45387</v>
      </c>
      <c r="J34" s="442"/>
    </row>
    <row r="35" spans="1:10" s="145" customFormat="1" ht="18" hidden="1" customHeight="1" x14ac:dyDescent="0.2">
      <c r="A35" s="822"/>
      <c r="B35" s="989" t="s">
        <v>611</v>
      </c>
      <c r="C35" s="989" t="s">
        <v>649</v>
      </c>
      <c r="D35" s="989">
        <v>45396</v>
      </c>
      <c r="E35" s="901" t="s">
        <v>495</v>
      </c>
      <c r="F35" s="775">
        <v>45401</v>
      </c>
      <c r="G35" s="331"/>
      <c r="H35" s="775">
        <f t="shared" si="12"/>
        <v>45394</v>
      </c>
      <c r="J35" s="442"/>
    </row>
    <row r="36" spans="1:10" s="145" customFormat="1" ht="18" hidden="1" customHeight="1" x14ac:dyDescent="0.2">
      <c r="A36" s="822"/>
      <c r="B36" s="989" t="s">
        <v>614</v>
      </c>
      <c r="C36" s="989" t="s">
        <v>650</v>
      </c>
      <c r="D36" s="989">
        <v>45401</v>
      </c>
      <c r="E36" s="775">
        <f t="shared" si="18"/>
        <v>45403</v>
      </c>
      <c r="F36" s="775">
        <f>D36+6</f>
        <v>45407</v>
      </c>
      <c r="G36" s="331"/>
      <c r="H36" s="775">
        <f t="shared" si="12"/>
        <v>45401</v>
      </c>
      <c r="J36" s="442"/>
    </row>
    <row r="37" spans="1:10" s="145" customFormat="1" ht="18" hidden="1" customHeight="1" x14ac:dyDescent="0.2">
      <c r="A37" s="822"/>
      <c r="B37" s="989" t="s">
        <v>617</v>
      </c>
      <c r="C37" s="989" t="s">
        <v>651</v>
      </c>
      <c r="D37" s="989">
        <v>45410</v>
      </c>
      <c r="E37" s="775">
        <f t="shared" si="18"/>
        <v>45412</v>
      </c>
      <c r="F37" s="775">
        <f>D37+7</f>
        <v>45417</v>
      </c>
      <c r="G37" s="331"/>
      <c r="H37" s="775">
        <f t="shared" si="12"/>
        <v>45408</v>
      </c>
      <c r="J37" s="442"/>
    </row>
    <row r="38" spans="1:10" s="145" customFormat="1" ht="18" hidden="1" customHeight="1" x14ac:dyDescent="0.2">
      <c r="A38" s="822"/>
      <c r="B38" s="989" t="s">
        <v>611</v>
      </c>
      <c r="C38" s="989" t="s">
        <v>652</v>
      </c>
      <c r="D38" s="989">
        <v>45416</v>
      </c>
      <c r="E38" s="775">
        <f t="shared" si="18"/>
        <v>45418</v>
      </c>
      <c r="F38" s="775">
        <f t="shared" ref="F38:F42" si="19">D38+7</f>
        <v>45423</v>
      </c>
      <c r="G38" s="331"/>
      <c r="H38" s="775">
        <f t="shared" si="12"/>
        <v>45415</v>
      </c>
      <c r="J38" s="442"/>
    </row>
    <row r="39" spans="1:10" s="145" customFormat="1" ht="18" hidden="1" customHeight="1" x14ac:dyDescent="0.2">
      <c r="A39" s="822"/>
      <c r="B39" s="989" t="s">
        <v>614</v>
      </c>
      <c r="C39" s="989" t="s">
        <v>653</v>
      </c>
      <c r="D39" s="989">
        <v>45422</v>
      </c>
      <c r="E39" s="901" t="s">
        <v>495</v>
      </c>
      <c r="F39" s="775">
        <f t="shared" si="19"/>
        <v>45429</v>
      </c>
      <c r="G39" s="331"/>
      <c r="H39" s="775">
        <f t="shared" si="12"/>
        <v>45422</v>
      </c>
      <c r="J39" s="442"/>
    </row>
    <row r="40" spans="1:10" s="145" customFormat="1" ht="18" hidden="1" customHeight="1" x14ac:dyDescent="0.2">
      <c r="A40" s="822"/>
      <c r="B40" s="989" t="s">
        <v>617</v>
      </c>
      <c r="C40" s="989" t="s">
        <v>654</v>
      </c>
      <c r="D40" s="989">
        <v>45431</v>
      </c>
      <c r="E40" s="901" t="s">
        <v>495</v>
      </c>
      <c r="F40" s="901" t="s">
        <v>495</v>
      </c>
      <c r="G40" s="331"/>
      <c r="H40" s="775">
        <f t="shared" si="12"/>
        <v>45429</v>
      </c>
      <c r="J40" s="442"/>
    </row>
    <row r="41" spans="1:10" s="145" customFormat="1" ht="18" hidden="1" customHeight="1" x14ac:dyDescent="0.2">
      <c r="A41" s="822"/>
      <c r="B41" s="989" t="s">
        <v>611</v>
      </c>
      <c r="C41" s="989" t="s">
        <v>655</v>
      </c>
      <c r="D41" s="989">
        <v>45435</v>
      </c>
      <c r="E41" s="901" t="s">
        <v>495</v>
      </c>
      <c r="F41" s="775">
        <f t="shared" si="19"/>
        <v>45442</v>
      </c>
      <c r="G41" s="331"/>
      <c r="H41" s="775">
        <f t="shared" si="12"/>
        <v>45436</v>
      </c>
      <c r="J41" s="442"/>
    </row>
    <row r="42" spans="1:10" s="145" customFormat="1" ht="18" hidden="1" customHeight="1" x14ac:dyDescent="0.2">
      <c r="A42" s="822"/>
      <c r="B42" s="989" t="s">
        <v>614</v>
      </c>
      <c r="C42" s="989" t="s">
        <v>656</v>
      </c>
      <c r="D42" s="989">
        <v>45441</v>
      </c>
      <c r="E42" s="901" t="s">
        <v>495</v>
      </c>
      <c r="F42" s="775">
        <f t="shared" si="19"/>
        <v>45448</v>
      </c>
      <c r="G42" s="331"/>
      <c r="H42" s="775">
        <f t="shared" si="12"/>
        <v>45443</v>
      </c>
      <c r="J42" s="442"/>
    </row>
    <row r="43" spans="1:10" s="145" customFormat="1" ht="18" hidden="1" customHeight="1" x14ac:dyDescent="0.2">
      <c r="A43" s="822"/>
      <c r="B43" s="989" t="s">
        <v>617</v>
      </c>
      <c r="C43" s="989" t="s">
        <v>657</v>
      </c>
      <c r="D43" s="989">
        <v>45446</v>
      </c>
      <c r="E43" s="775">
        <f t="shared" ref="E43" si="20">D43+2</f>
        <v>45448</v>
      </c>
      <c r="F43" s="775">
        <f t="shared" ref="F43:F45" si="21">D43+7</f>
        <v>45453</v>
      </c>
      <c r="G43" s="331"/>
      <c r="H43" s="775">
        <f t="shared" si="12"/>
        <v>45450</v>
      </c>
      <c r="J43" s="442"/>
    </row>
    <row r="44" spans="1:10" s="145" customFormat="1" ht="18" hidden="1" customHeight="1" x14ac:dyDescent="0.2">
      <c r="A44" s="822"/>
      <c r="B44" s="989" t="s">
        <v>611</v>
      </c>
      <c r="C44" s="989" t="s">
        <v>658</v>
      </c>
      <c r="D44" s="989">
        <v>45462</v>
      </c>
      <c r="E44" s="901" t="s">
        <v>495</v>
      </c>
      <c r="F44" s="775">
        <f t="shared" si="21"/>
        <v>45469</v>
      </c>
      <c r="G44" s="331"/>
      <c r="H44" s="775">
        <f t="shared" si="12"/>
        <v>45457</v>
      </c>
      <c r="J44" s="442"/>
    </row>
    <row r="45" spans="1:10" s="145" customFormat="1" ht="18" hidden="1" customHeight="1" x14ac:dyDescent="0.2">
      <c r="A45" s="822"/>
      <c r="B45" s="989" t="s">
        <v>614</v>
      </c>
      <c r="C45" s="989" t="s">
        <v>659</v>
      </c>
      <c r="D45" s="989">
        <v>45464</v>
      </c>
      <c r="E45" s="775">
        <f t="shared" ref="E45:E47" si="22">D45+2</f>
        <v>45466</v>
      </c>
      <c r="F45" s="775">
        <f t="shared" si="21"/>
        <v>45471</v>
      </c>
      <c r="G45" s="331"/>
      <c r="H45" s="775">
        <f t="shared" si="12"/>
        <v>45464</v>
      </c>
      <c r="J45" s="442"/>
    </row>
    <row r="46" spans="1:10" s="145" customFormat="1" ht="18" hidden="1" customHeight="1" x14ac:dyDescent="0.2">
      <c r="A46" s="822"/>
      <c r="B46" s="989" t="s">
        <v>617</v>
      </c>
      <c r="C46" s="989" t="s">
        <v>660</v>
      </c>
      <c r="D46" s="989">
        <v>45474</v>
      </c>
      <c r="E46" s="775">
        <f t="shared" si="22"/>
        <v>45476</v>
      </c>
      <c r="F46" s="775">
        <f t="shared" ref="F46:F48" si="23">D46+7</f>
        <v>45481</v>
      </c>
      <c r="G46" s="331"/>
      <c r="H46" s="775">
        <f t="shared" si="12"/>
        <v>45471</v>
      </c>
      <c r="J46" s="442"/>
    </row>
    <row r="47" spans="1:10" s="145" customFormat="1" ht="18" hidden="1" customHeight="1" x14ac:dyDescent="0.2">
      <c r="A47" s="822"/>
      <c r="B47" s="989" t="s">
        <v>611</v>
      </c>
      <c r="C47" s="989" t="s">
        <v>661</v>
      </c>
      <c r="D47" s="989">
        <v>45476</v>
      </c>
      <c r="E47" s="775">
        <f t="shared" si="22"/>
        <v>45478</v>
      </c>
      <c r="F47" s="775">
        <f t="shared" si="23"/>
        <v>45483</v>
      </c>
      <c r="G47" s="331"/>
      <c r="H47" s="775">
        <f t="shared" si="12"/>
        <v>45478</v>
      </c>
      <c r="J47" s="442"/>
    </row>
    <row r="48" spans="1:10" s="145" customFormat="1" ht="18" hidden="1" customHeight="1" x14ac:dyDescent="0.2">
      <c r="A48" s="822"/>
      <c r="B48" s="989" t="s">
        <v>614</v>
      </c>
      <c r="C48" s="989" t="s">
        <v>662</v>
      </c>
      <c r="D48" s="989">
        <v>45483</v>
      </c>
      <c r="E48" s="901" t="s">
        <v>495</v>
      </c>
      <c r="F48" s="775">
        <f t="shared" si="23"/>
        <v>45490</v>
      </c>
      <c r="G48" s="331"/>
      <c r="H48" s="775">
        <f t="shared" si="12"/>
        <v>45485</v>
      </c>
      <c r="J48" s="442"/>
    </row>
    <row r="49" spans="1:10" s="145" customFormat="1" ht="18" hidden="1" customHeight="1" x14ac:dyDescent="0.2">
      <c r="A49" s="822"/>
      <c r="B49" s="989" t="s">
        <v>617</v>
      </c>
      <c r="C49" s="989" t="s">
        <v>663</v>
      </c>
      <c r="D49" s="989">
        <v>45492</v>
      </c>
      <c r="E49" s="775">
        <f t="shared" ref="E49:E50" si="24">D49+2</f>
        <v>45494</v>
      </c>
      <c r="F49" s="775">
        <f t="shared" ref="F49:F51" si="25">D49+7</f>
        <v>45499</v>
      </c>
      <c r="G49" s="331"/>
      <c r="H49" s="775">
        <f t="shared" si="12"/>
        <v>45492</v>
      </c>
      <c r="J49" s="442"/>
    </row>
    <row r="50" spans="1:10" s="145" customFormat="1" ht="18" hidden="1" customHeight="1" x14ac:dyDescent="0.2">
      <c r="A50" s="822"/>
      <c r="B50" s="989" t="s">
        <v>611</v>
      </c>
      <c r="C50" s="989" t="s">
        <v>664</v>
      </c>
      <c r="D50" s="989">
        <v>45496</v>
      </c>
      <c r="E50" s="775">
        <f t="shared" si="24"/>
        <v>45498</v>
      </c>
      <c r="F50" s="775">
        <f t="shared" si="25"/>
        <v>45503</v>
      </c>
      <c r="G50" s="331"/>
      <c r="H50" s="775">
        <f t="shared" si="12"/>
        <v>45499</v>
      </c>
      <c r="J50" s="442"/>
    </row>
    <row r="51" spans="1:10" s="145" customFormat="1" ht="18" hidden="1" customHeight="1" x14ac:dyDescent="0.2">
      <c r="A51" s="822"/>
      <c r="B51" s="989" t="s">
        <v>614</v>
      </c>
      <c r="C51" s="989" t="s">
        <v>665</v>
      </c>
      <c r="D51" s="989">
        <v>45505</v>
      </c>
      <c r="E51" s="901" t="s">
        <v>495</v>
      </c>
      <c r="F51" s="775">
        <f t="shared" si="25"/>
        <v>45512</v>
      </c>
      <c r="G51" s="331"/>
      <c r="H51" s="775">
        <f t="shared" si="12"/>
        <v>45506</v>
      </c>
      <c r="J51" s="442"/>
    </row>
    <row r="52" spans="1:10" s="145" customFormat="1" ht="18" hidden="1" customHeight="1" x14ac:dyDescent="0.2">
      <c r="A52" s="822"/>
      <c r="B52" s="989" t="s">
        <v>617</v>
      </c>
      <c r="C52" s="989" t="s">
        <v>666</v>
      </c>
      <c r="D52" s="989">
        <v>45512</v>
      </c>
      <c r="E52" s="775">
        <f t="shared" ref="E52" si="26">D52+2</f>
        <v>45514</v>
      </c>
      <c r="F52" s="775">
        <f t="shared" ref="F52:F54" si="27">D52+7</f>
        <v>45519</v>
      </c>
      <c r="G52" s="331"/>
      <c r="H52" s="775">
        <f t="shared" si="12"/>
        <v>45513</v>
      </c>
      <c r="J52" s="442"/>
    </row>
    <row r="53" spans="1:10" s="145" customFormat="1" ht="18" hidden="1" customHeight="1" x14ac:dyDescent="0.2">
      <c r="A53" s="822"/>
      <c r="B53" s="989" t="s">
        <v>611</v>
      </c>
      <c r="C53" s="989" t="s">
        <v>667</v>
      </c>
      <c r="D53" s="989">
        <v>45518</v>
      </c>
      <c r="E53" s="901" t="s">
        <v>495</v>
      </c>
      <c r="F53" s="775">
        <f t="shared" si="27"/>
        <v>45525</v>
      </c>
      <c r="G53" s="331"/>
      <c r="H53" s="775">
        <f t="shared" si="12"/>
        <v>45520</v>
      </c>
      <c r="J53" s="442"/>
    </row>
    <row r="54" spans="1:10" s="145" customFormat="1" ht="18" hidden="1" customHeight="1" x14ac:dyDescent="0.2">
      <c r="A54" s="822"/>
      <c r="B54" s="989" t="s">
        <v>614</v>
      </c>
      <c r="C54" s="989" t="s">
        <v>668</v>
      </c>
      <c r="D54" s="989">
        <v>45529</v>
      </c>
      <c r="E54" s="901" t="s">
        <v>495</v>
      </c>
      <c r="F54" s="775">
        <f t="shared" si="27"/>
        <v>45536</v>
      </c>
      <c r="G54" s="331"/>
      <c r="H54" s="775">
        <f t="shared" si="12"/>
        <v>45527</v>
      </c>
      <c r="J54" s="442"/>
    </row>
    <row r="55" spans="1:10" s="145" customFormat="1" ht="18" hidden="1" customHeight="1" x14ac:dyDescent="0.2">
      <c r="A55" s="822" t="s">
        <v>669</v>
      </c>
      <c r="B55" s="989" t="s">
        <v>611</v>
      </c>
      <c r="C55" s="989" t="s">
        <v>670</v>
      </c>
      <c r="D55" s="989">
        <v>45531</v>
      </c>
      <c r="E55" s="775">
        <f t="shared" ref="E55:E57" si="28">D55+2</f>
        <v>45533</v>
      </c>
      <c r="F55" s="775">
        <f t="shared" ref="F55:F57" si="29">D55+7</f>
        <v>45538</v>
      </c>
      <c r="G55" s="331"/>
      <c r="H55" s="775">
        <f t="shared" si="12"/>
        <v>45534</v>
      </c>
      <c r="J55" s="442"/>
    </row>
    <row r="56" spans="1:10" s="145" customFormat="1" ht="18" hidden="1" customHeight="1" x14ac:dyDescent="0.2">
      <c r="A56" s="822" t="s">
        <v>611</v>
      </c>
      <c r="B56" s="1067" t="s">
        <v>389</v>
      </c>
      <c r="C56" s="989" t="s">
        <v>671</v>
      </c>
      <c r="D56" s="817">
        <v>45543</v>
      </c>
      <c r="E56" s="817">
        <f t="shared" si="28"/>
        <v>45545</v>
      </c>
      <c r="F56" s="817">
        <f t="shared" si="29"/>
        <v>45550</v>
      </c>
      <c r="G56" s="331"/>
      <c r="H56" s="775">
        <f t="shared" si="12"/>
        <v>45541</v>
      </c>
      <c r="J56" s="442"/>
    </row>
    <row r="57" spans="1:10" s="145" customFormat="1" ht="18" hidden="1" customHeight="1" x14ac:dyDescent="0.2">
      <c r="A57" s="822"/>
      <c r="B57" s="989" t="s">
        <v>672</v>
      </c>
      <c r="C57" s="989" t="s">
        <v>673</v>
      </c>
      <c r="D57" s="989">
        <v>45543</v>
      </c>
      <c r="E57" s="775">
        <f t="shared" si="28"/>
        <v>45545</v>
      </c>
      <c r="F57" s="775">
        <f t="shared" si="29"/>
        <v>45550</v>
      </c>
      <c r="G57" s="331"/>
      <c r="H57" s="775">
        <f t="shared" si="12"/>
        <v>45548</v>
      </c>
      <c r="J57" s="442"/>
    </row>
    <row r="58" spans="1:10" s="145" customFormat="1" ht="18" hidden="1" customHeight="1" x14ac:dyDescent="0.2">
      <c r="A58" s="822" t="s">
        <v>674</v>
      </c>
      <c r="B58" s="989" t="s">
        <v>611</v>
      </c>
      <c r="C58" s="989" t="s">
        <v>675</v>
      </c>
      <c r="D58" s="989">
        <v>45553</v>
      </c>
      <c r="E58" s="775">
        <f t="shared" ref="E58:E59" si="30">D58+2</f>
        <v>45555</v>
      </c>
      <c r="F58" s="775">
        <f t="shared" ref="F58:F60" si="31">D58+7</f>
        <v>45560</v>
      </c>
      <c r="G58" s="331"/>
      <c r="H58" s="775">
        <f t="shared" si="12"/>
        <v>45555</v>
      </c>
      <c r="J58" s="442"/>
    </row>
    <row r="59" spans="1:10" s="145" customFormat="1" ht="18" hidden="1" customHeight="1" x14ac:dyDescent="0.2">
      <c r="A59" s="822"/>
      <c r="B59" s="989" t="s">
        <v>614</v>
      </c>
      <c r="C59" s="989" t="s">
        <v>676</v>
      </c>
      <c r="D59" s="989">
        <v>45559</v>
      </c>
      <c r="E59" s="775">
        <f t="shared" si="30"/>
        <v>45561</v>
      </c>
      <c r="F59" s="775">
        <f t="shared" si="31"/>
        <v>45566</v>
      </c>
      <c r="G59" s="331"/>
      <c r="H59" s="775">
        <f t="shared" si="12"/>
        <v>45562</v>
      </c>
      <c r="J59" s="442"/>
    </row>
    <row r="60" spans="1:10" s="145" customFormat="1" ht="18" hidden="1" customHeight="1" x14ac:dyDescent="0.2">
      <c r="A60" s="822"/>
      <c r="B60" s="989" t="s">
        <v>672</v>
      </c>
      <c r="C60" s="989" t="s">
        <v>677</v>
      </c>
      <c r="D60" s="989">
        <v>45569</v>
      </c>
      <c r="E60" s="775">
        <f t="shared" ref="E60:E61" si="32">D60+2</f>
        <v>45571</v>
      </c>
      <c r="F60" s="775">
        <f t="shared" si="31"/>
        <v>45576</v>
      </c>
      <c r="G60" s="331"/>
      <c r="H60" s="775">
        <f t="shared" si="12"/>
        <v>45569</v>
      </c>
      <c r="J60" s="442"/>
    </row>
    <row r="61" spans="1:10" s="145" customFormat="1" ht="18" hidden="1" customHeight="1" x14ac:dyDescent="0.2">
      <c r="A61" s="822" t="s">
        <v>611</v>
      </c>
      <c r="B61" s="989" t="s">
        <v>678</v>
      </c>
      <c r="C61" s="989" t="s">
        <v>679</v>
      </c>
      <c r="D61" s="989">
        <v>45576</v>
      </c>
      <c r="E61" s="775">
        <f t="shared" si="32"/>
        <v>45578</v>
      </c>
      <c r="F61" s="775">
        <f t="shared" ref="F61:F63" si="33">D61+7</f>
        <v>45583</v>
      </c>
      <c r="G61" s="331"/>
      <c r="H61" s="775">
        <f t="shared" si="12"/>
        <v>45576</v>
      </c>
      <c r="J61" s="442"/>
    </row>
    <row r="62" spans="1:10" s="145" customFormat="1" ht="18" hidden="1" customHeight="1" x14ac:dyDescent="0.2">
      <c r="A62" s="822" t="s">
        <v>680</v>
      </c>
      <c r="B62" s="989" t="s">
        <v>614</v>
      </c>
      <c r="C62" s="989" t="s">
        <v>681</v>
      </c>
      <c r="D62" s="989">
        <v>45581</v>
      </c>
      <c r="E62" s="901" t="s">
        <v>495</v>
      </c>
      <c r="F62" s="775">
        <f t="shared" si="33"/>
        <v>45588</v>
      </c>
      <c r="G62" s="331"/>
      <c r="H62" s="775">
        <f t="shared" si="12"/>
        <v>45583</v>
      </c>
      <c r="J62" s="442"/>
    </row>
    <row r="63" spans="1:10" s="145" customFormat="1" ht="18" hidden="1" customHeight="1" x14ac:dyDescent="0.2">
      <c r="A63" s="822"/>
      <c r="B63" s="989" t="s">
        <v>672</v>
      </c>
      <c r="C63" s="989" t="s">
        <v>682</v>
      </c>
      <c r="D63" s="989">
        <v>45588</v>
      </c>
      <c r="E63" s="901" t="s">
        <v>495</v>
      </c>
      <c r="F63" s="775">
        <f t="shared" si="33"/>
        <v>45595</v>
      </c>
      <c r="G63" s="331"/>
      <c r="H63" s="775">
        <f t="shared" si="12"/>
        <v>45590</v>
      </c>
      <c r="J63" s="442"/>
    </row>
    <row r="64" spans="1:10" s="145" customFormat="1" ht="18" hidden="1" customHeight="1" x14ac:dyDescent="0.2">
      <c r="A64" s="822" t="s">
        <v>611</v>
      </c>
      <c r="B64" s="989" t="s">
        <v>678</v>
      </c>
      <c r="C64" s="989" t="s">
        <v>683</v>
      </c>
      <c r="D64" s="989">
        <v>45594</v>
      </c>
      <c r="E64" s="775">
        <f t="shared" ref="E64:E65" si="34">D64+2</f>
        <v>45596</v>
      </c>
      <c r="F64" s="775">
        <f t="shared" ref="F64:F66" si="35">D64+7</f>
        <v>45601</v>
      </c>
      <c r="G64" s="331"/>
      <c r="H64" s="775">
        <f t="shared" si="12"/>
        <v>45597</v>
      </c>
      <c r="J64" s="442"/>
    </row>
    <row r="65" spans="1:10" s="145" customFormat="1" ht="18" hidden="1" customHeight="1" x14ac:dyDescent="0.2">
      <c r="A65" s="822" t="s">
        <v>684</v>
      </c>
      <c r="B65" s="989" t="s">
        <v>672</v>
      </c>
      <c r="C65" s="989" t="s">
        <v>685</v>
      </c>
      <c r="D65" s="989">
        <v>45603</v>
      </c>
      <c r="E65" s="775">
        <f t="shared" si="34"/>
        <v>45605</v>
      </c>
      <c r="F65" s="775">
        <f t="shared" si="35"/>
        <v>45610</v>
      </c>
      <c r="G65" s="331"/>
      <c r="H65" s="775">
        <f t="shared" si="12"/>
        <v>45604</v>
      </c>
      <c r="J65" s="442"/>
    </row>
    <row r="66" spans="1:10" s="145" customFormat="1" ht="18" hidden="1" customHeight="1" x14ac:dyDescent="0.2">
      <c r="A66" s="822"/>
      <c r="B66" s="989" t="s">
        <v>617</v>
      </c>
      <c r="C66" s="989" t="s">
        <v>686</v>
      </c>
      <c r="D66" s="989">
        <v>45611</v>
      </c>
      <c r="E66" s="775">
        <f t="shared" ref="E66:E67" si="36">D66+2</f>
        <v>45613</v>
      </c>
      <c r="F66" s="775">
        <f t="shared" si="35"/>
        <v>45618</v>
      </c>
      <c r="G66" s="331"/>
      <c r="H66" s="775">
        <f t="shared" si="12"/>
        <v>45611</v>
      </c>
      <c r="J66" s="442"/>
    </row>
    <row r="67" spans="1:10" s="145" customFormat="1" ht="18" hidden="1" customHeight="1" x14ac:dyDescent="0.2">
      <c r="A67" s="822" t="s">
        <v>687</v>
      </c>
      <c r="B67" s="989" t="s">
        <v>672</v>
      </c>
      <c r="C67" s="989" t="s">
        <v>688</v>
      </c>
      <c r="D67" s="989">
        <v>45617</v>
      </c>
      <c r="E67" s="775">
        <f t="shared" si="36"/>
        <v>45619</v>
      </c>
      <c r="F67" s="775">
        <f t="shared" ref="F67:F69" si="37">D67+7</f>
        <v>45624</v>
      </c>
      <c r="G67" s="331"/>
      <c r="H67" s="775">
        <f t="shared" si="12"/>
        <v>45618</v>
      </c>
      <c r="J67" s="442"/>
    </row>
    <row r="68" spans="1:10" s="145" customFormat="1" ht="18" hidden="1" customHeight="1" x14ac:dyDescent="0.2">
      <c r="A68" s="822" t="s">
        <v>614</v>
      </c>
      <c r="B68" s="989" t="s">
        <v>617</v>
      </c>
      <c r="C68" s="989" t="s">
        <v>689</v>
      </c>
      <c r="D68" s="989">
        <v>45627</v>
      </c>
      <c r="E68" s="901" t="s">
        <v>495</v>
      </c>
      <c r="F68" s="775">
        <f t="shared" si="37"/>
        <v>45634</v>
      </c>
      <c r="G68" s="331"/>
      <c r="H68" s="775">
        <f t="shared" si="12"/>
        <v>45625</v>
      </c>
      <c r="J68" s="442"/>
    </row>
    <row r="69" spans="1:10" s="145" customFormat="1" ht="18" hidden="1" customHeight="1" x14ac:dyDescent="0.2">
      <c r="A69" s="822"/>
      <c r="B69" s="989" t="s">
        <v>672</v>
      </c>
      <c r="C69" s="989" t="s">
        <v>690</v>
      </c>
      <c r="D69" s="989">
        <v>45630</v>
      </c>
      <c r="E69" s="901" t="s">
        <v>495</v>
      </c>
      <c r="F69" s="775">
        <f t="shared" si="37"/>
        <v>45637</v>
      </c>
      <c r="G69" s="331"/>
      <c r="H69" s="775">
        <f t="shared" si="12"/>
        <v>45632</v>
      </c>
      <c r="J69" s="442"/>
    </row>
    <row r="70" spans="1:10" s="145" customFormat="1" ht="18" hidden="1" customHeight="1" x14ac:dyDescent="0.2">
      <c r="A70" s="822" t="s">
        <v>691</v>
      </c>
      <c r="B70" s="989" t="s">
        <v>617</v>
      </c>
      <c r="C70" s="989" t="s">
        <v>692</v>
      </c>
      <c r="D70" s="989">
        <v>45639</v>
      </c>
      <c r="E70" s="901" t="s">
        <v>495</v>
      </c>
      <c r="F70" s="775">
        <f t="shared" ref="F70:F73" si="38">D70+7</f>
        <v>45646</v>
      </c>
      <c r="G70" s="331"/>
      <c r="H70" s="775">
        <f t="shared" si="12"/>
        <v>45639</v>
      </c>
      <c r="J70" s="442"/>
    </row>
    <row r="71" spans="1:10" s="145" customFormat="1" ht="18" customHeight="1" x14ac:dyDescent="0.2">
      <c r="A71" s="822" t="s">
        <v>672</v>
      </c>
      <c r="B71" s="989" t="s">
        <v>611</v>
      </c>
      <c r="C71" s="989" t="s">
        <v>693</v>
      </c>
      <c r="D71" s="989">
        <v>45648</v>
      </c>
      <c r="E71" s="901" t="s">
        <v>495</v>
      </c>
      <c r="F71" s="775">
        <f t="shared" ref="F71:F72" si="39">D71+7</f>
        <v>45655</v>
      </c>
      <c r="G71" s="331"/>
      <c r="H71" s="775">
        <f t="shared" si="12"/>
        <v>45646</v>
      </c>
      <c r="J71" s="442"/>
    </row>
    <row r="72" spans="1:10" s="145" customFormat="1" ht="18" customHeight="1" x14ac:dyDescent="0.2">
      <c r="A72" s="822" t="s">
        <v>694</v>
      </c>
      <c r="B72" s="989" t="s">
        <v>617</v>
      </c>
      <c r="C72" s="989" t="s">
        <v>695</v>
      </c>
      <c r="D72" s="989">
        <v>45650</v>
      </c>
      <c r="E72" s="901" t="s">
        <v>495</v>
      </c>
      <c r="F72" s="775">
        <f t="shared" si="39"/>
        <v>45657</v>
      </c>
      <c r="G72" s="331"/>
      <c r="H72" s="775">
        <f t="shared" si="12"/>
        <v>45653</v>
      </c>
      <c r="J72" s="442"/>
    </row>
    <row r="73" spans="1:10" s="145" customFormat="1" ht="18" customHeight="1" x14ac:dyDescent="0.2">
      <c r="A73" s="822" t="s">
        <v>694</v>
      </c>
      <c r="B73" s="989" t="s">
        <v>611</v>
      </c>
      <c r="C73" s="989" t="s">
        <v>696</v>
      </c>
      <c r="D73" s="989">
        <v>45293</v>
      </c>
      <c r="E73" s="901" t="s">
        <v>495</v>
      </c>
      <c r="F73" s="775">
        <f t="shared" si="38"/>
        <v>45300</v>
      </c>
      <c r="G73" s="331"/>
      <c r="H73" s="775">
        <f t="shared" si="12"/>
        <v>45660</v>
      </c>
      <c r="J73" s="442"/>
    </row>
    <row r="74" spans="1:10" s="145" customFormat="1" ht="18" customHeight="1" x14ac:dyDescent="0.2">
      <c r="A74" s="822"/>
      <c r="B74" s="989" t="s">
        <v>617</v>
      </c>
      <c r="C74" s="989" t="s">
        <v>697</v>
      </c>
      <c r="D74" s="989">
        <v>45300</v>
      </c>
      <c r="E74" s="901" t="s">
        <v>495</v>
      </c>
      <c r="F74" s="775">
        <f t="shared" ref="F74:F76" si="40">D74+7</f>
        <v>45307</v>
      </c>
      <c r="G74" s="331"/>
      <c r="H74" s="775">
        <f t="shared" si="12"/>
        <v>45667</v>
      </c>
      <c r="J74" s="442"/>
    </row>
    <row r="75" spans="1:10" s="145" customFormat="1" ht="18" customHeight="1" x14ac:dyDescent="0.2">
      <c r="A75" s="822"/>
      <c r="B75" s="989" t="s">
        <v>611</v>
      </c>
      <c r="C75" s="989" t="s">
        <v>698</v>
      </c>
      <c r="D75" s="989">
        <v>45307</v>
      </c>
      <c r="E75" s="901" t="s">
        <v>495</v>
      </c>
      <c r="F75" s="775">
        <f t="shared" ref="F75" si="41">D75+7</f>
        <v>45314</v>
      </c>
      <c r="G75" s="331"/>
      <c r="H75" s="775">
        <f t="shared" si="12"/>
        <v>45674</v>
      </c>
      <c r="J75" s="442"/>
    </row>
    <row r="76" spans="1:10" s="145" customFormat="1" ht="18" customHeight="1" x14ac:dyDescent="0.2">
      <c r="A76" s="822"/>
      <c r="B76" s="989" t="s">
        <v>617</v>
      </c>
      <c r="C76" s="989" t="s">
        <v>699</v>
      </c>
      <c r="D76" s="989">
        <v>45314</v>
      </c>
      <c r="E76" s="775">
        <f t="shared" ref="E76:E78" si="42">D76+2</f>
        <v>45316</v>
      </c>
      <c r="F76" s="775">
        <f t="shared" si="40"/>
        <v>45321</v>
      </c>
      <c r="G76" s="331"/>
      <c r="H76" s="775">
        <f t="shared" si="12"/>
        <v>45681</v>
      </c>
      <c r="J76" s="442"/>
    </row>
    <row r="77" spans="1:10" s="145" customFormat="1" ht="18" customHeight="1" x14ac:dyDescent="0.2">
      <c r="A77" s="822"/>
      <c r="B77" s="989" t="s">
        <v>611</v>
      </c>
      <c r="C77" s="989" t="s">
        <v>700</v>
      </c>
      <c r="D77" s="989">
        <v>45321</v>
      </c>
      <c r="E77" s="901" t="s">
        <v>495</v>
      </c>
      <c r="F77" s="775">
        <f t="shared" ref="F77:F79" si="43">D77+7</f>
        <v>45328</v>
      </c>
      <c r="G77" s="331"/>
      <c r="H77" s="775">
        <f t="shared" si="12"/>
        <v>45688</v>
      </c>
      <c r="J77" s="442"/>
    </row>
    <row r="78" spans="1:10" s="145" customFormat="1" ht="18" customHeight="1" x14ac:dyDescent="0.2">
      <c r="A78" s="822"/>
      <c r="B78" s="989" t="s">
        <v>701</v>
      </c>
      <c r="C78" s="989" t="s">
        <v>702</v>
      </c>
      <c r="D78" s="989">
        <v>45328</v>
      </c>
      <c r="E78" s="775">
        <f t="shared" si="42"/>
        <v>45330</v>
      </c>
      <c r="F78" s="775">
        <f t="shared" si="43"/>
        <v>45335</v>
      </c>
      <c r="G78" s="331"/>
      <c r="H78" s="775">
        <f t="shared" si="12"/>
        <v>45695</v>
      </c>
      <c r="J78" s="442"/>
    </row>
    <row r="79" spans="1:10" s="145" customFormat="1" ht="18" customHeight="1" x14ac:dyDescent="0.2">
      <c r="A79" s="822"/>
      <c r="B79" s="989" t="s">
        <v>617</v>
      </c>
      <c r="C79" s="989" t="s">
        <v>703</v>
      </c>
      <c r="D79" s="989">
        <v>45335</v>
      </c>
      <c r="E79" s="775">
        <f t="shared" ref="E79" si="44">D79+2</f>
        <v>45337</v>
      </c>
      <c r="F79" s="775">
        <f t="shared" si="43"/>
        <v>45342</v>
      </c>
      <c r="G79" s="331"/>
      <c r="H79" s="775">
        <f t="shared" si="12"/>
        <v>45702</v>
      </c>
      <c r="J79" s="442"/>
    </row>
    <row r="80" spans="1:10" s="145" customFormat="1" ht="18" customHeight="1" x14ac:dyDescent="0.2">
      <c r="A80" s="822"/>
      <c r="B80" s="195" t="s">
        <v>704</v>
      </c>
      <c r="C80" s="781"/>
      <c r="D80" s="769"/>
      <c r="E80" s="781"/>
      <c r="F80" s="781"/>
      <c r="G80" s="331"/>
      <c r="H80" s="979"/>
      <c r="J80" s="442"/>
    </row>
    <row r="81" spans="1:12" s="145" customFormat="1" ht="18" customHeight="1" x14ac:dyDescent="0.2">
      <c r="A81" s="822"/>
      <c r="B81" s="980"/>
      <c r="C81" s="781"/>
      <c r="D81" s="769"/>
      <c r="E81" s="781"/>
      <c r="F81" s="781"/>
      <c r="G81" s="331"/>
      <c r="H81" s="813"/>
      <c r="J81" s="442"/>
    </row>
    <row r="82" spans="1:12" s="145" customFormat="1" ht="18" customHeight="1" x14ac:dyDescent="0.2">
      <c r="A82" s="822"/>
      <c r="B82" s="980"/>
      <c r="C82" s="781"/>
      <c r="D82" s="769"/>
      <c r="E82" s="781"/>
      <c r="F82" s="781"/>
      <c r="G82" s="331"/>
      <c r="H82" s="813"/>
      <c r="J82" s="442"/>
    </row>
    <row r="83" spans="1:12" s="147" customFormat="1" ht="30" customHeight="1" x14ac:dyDescent="0.2">
      <c r="A83" s="822"/>
      <c r="B83" s="902"/>
      <c r="C83" s="631"/>
      <c r="D83" s="1150" t="s">
        <v>379</v>
      </c>
      <c r="E83" s="978" t="s">
        <v>340</v>
      </c>
      <c r="F83" s="974" t="s">
        <v>163</v>
      </c>
      <c r="G83" s="195"/>
      <c r="H83" s="902" t="s">
        <v>705</v>
      </c>
      <c r="K83" s="145"/>
      <c r="L83" s="145"/>
    </row>
    <row r="84" spans="1:12" s="145" customFormat="1" ht="18" customHeight="1" x14ac:dyDescent="0.2">
      <c r="A84" s="822"/>
      <c r="B84" s="977" t="s">
        <v>381</v>
      </c>
      <c r="C84" s="977" t="s">
        <v>382</v>
      </c>
      <c r="D84" s="1151"/>
      <c r="E84" s="1011" t="s">
        <v>240</v>
      </c>
      <c r="F84" s="973" t="s">
        <v>165</v>
      </c>
      <c r="G84" s="331"/>
      <c r="H84" s="976" t="s">
        <v>383</v>
      </c>
      <c r="J84" s="442"/>
    </row>
    <row r="85" spans="1:12" ht="18" hidden="1" customHeight="1" x14ac:dyDescent="0.2">
      <c r="B85" s="634" t="s">
        <v>611</v>
      </c>
      <c r="C85" s="775" t="s">
        <v>612</v>
      </c>
      <c r="D85" s="634">
        <v>45204</v>
      </c>
      <c r="E85" s="775">
        <f t="shared" ref="E85:E96" si="45">D85+2</f>
        <v>45206</v>
      </c>
      <c r="F85" s="775">
        <f t="shared" ref="F85" si="46">D85+6</f>
        <v>45210</v>
      </c>
      <c r="G85" s="331"/>
      <c r="H85" s="775">
        <v>45205</v>
      </c>
    </row>
    <row r="86" spans="1:12" ht="18" hidden="1" customHeight="1" x14ac:dyDescent="0.2">
      <c r="B86" s="759" t="s">
        <v>614</v>
      </c>
      <c r="C86" s="775" t="s">
        <v>615</v>
      </c>
      <c r="D86" s="634">
        <v>45211</v>
      </c>
      <c r="E86" s="777">
        <f t="shared" si="45"/>
        <v>45213</v>
      </c>
      <c r="F86" s="775">
        <f t="shared" ref="F86:F88" si="47">D86+6</f>
        <v>45217</v>
      </c>
      <c r="G86" s="331"/>
      <c r="H86" s="775">
        <f t="shared" ref="H86:H88" si="48">H85+7</f>
        <v>45212</v>
      </c>
    </row>
    <row r="87" spans="1:12" ht="18" hidden="1" customHeight="1" x14ac:dyDescent="0.2">
      <c r="B87" s="812" t="s">
        <v>617</v>
      </c>
      <c r="C87" s="775" t="s">
        <v>618</v>
      </c>
      <c r="D87" s="634">
        <v>45221</v>
      </c>
      <c r="E87" s="775">
        <f t="shared" si="45"/>
        <v>45223</v>
      </c>
      <c r="F87" s="775">
        <f t="shared" si="47"/>
        <v>45227</v>
      </c>
      <c r="G87" s="331"/>
      <c r="H87" s="775">
        <f t="shared" si="48"/>
        <v>45219</v>
      </c>
    </row>
    <row r="88" spans="1:12" ht="18" hidden="1" customHeight="1" x14ac:dyDescent="0.2">
      <c r="B88" s="759" t="s">
        <v>611</v>
      </c>
      <c r="C88" s="775" t="s">
        <v>620</v>
      </c>
      <c r="D88" s="634">
        <v>45225</v>
      </c>
      <c r="E88" s="777">
        <f t="shared" si="45"/>
        <v>45227</v>
      </c>
      <c r="F88" s="775">
        <f t="shared" si="47"/>
        <v>45231</v>
      </c>
      <c r="G88" s="331"/>
      <c r="H88" s="775">
        <f t="shared" si="48"/>
        <v>45226</v>
      </c>
    </row>
    <row r="89" spans="1:12" ht="18" hidden="1" customHeight="1" x14ac:dyDescent="0.2">
      <c r="B89" s="634" t="s">
        <v>611</v>
      </c>
      <c r="C89" s="775" t="s">
        <v>706</v>
      </c>
      <c r="D89" s="634">
        <v>45238</v>
      </c>
      <c r="E89" s="775">
        <f t="shared" si="45"/>
        <v>45240</v>
      </c>
      <c r="F89" s="775">
        <f>D89+3</f>
        <v>45241</v>
      </c>
      <c r="G89" s="331"/>
      <c r="H89" s="775">
        <f>D89+1</f>
        <v>45239</v>
      </c>
    </row>
    <row r="90" spans="1:12" ht="18" hidden="1" customHeight="1" x14ac:dyDescent="0.2">
      <c r="B90" s="812" t="s">
        <v>614</v>
      </c>
      <c r="C90" s="775" t="s">
        <v>707</v>
      </c>
      <c r="D90" s="634">
        <f>D89+7</f>
        <v>45245</v>
      </c>
      <c r="E90" s="775">
        <f t="shared" si="45"/>
        <v>45247</v>
      </c>
      <c r="F90" s="775">
        <f t="shared" ref="F90:F97" si="49">D90+3</f>
        <v>45248</v>
      </c>
      <c r="G90" s="331"/>
      <c r="H90" s="775">
        <f>H89+7</f>
        <v>45246</v>
      </c>
    </row>
    <row r="91" spans="1:12" ht="18" hidden="1" customHeight="1" x14ac:dyDescent="0.2">
      <c r="B91" s="759" t="s">
        <v>617</v>
      </c>
      <c r="C91" s="775" t="s">
        <v>708</v>
      </c>
      <c r="D91" s="634">
        <f t="shared" ref="D91:D105" si="50">D90+7</f>
        <v>45252</v>
      </c>
      <c r="E91" s="775">
        <f t="shared" si="45"/>
        <v>45254</v>
      </c>
      <c r="F91" s="775">
        <f t="shared" si="49"/>
        <v>45255</v>
      </c>
      <c r="G91" s="331"/>
      <c r="H91" s="775">
        <f t="shared" ref="H91:H154" si="51">H90+7</f>
        <v>45253</v>
      </c>
    </row>
    <row r="92" spans="1:12" ht="18" hidden="1" customHeight="1" x14ac:dyDescent="0.2">
      <c r="B92" s="634" t="s">
        <v>611</v>
      </c>
      <c r="C92" s="775" t="s">
        <v>709</v>
      </c>
      <c r="D92" s="634">
        <f t="shared" si="50"/>
        <v>45259</v>
      </c>
      <c r="E92" s="775">
        <f t="shared" si="45"/>
        <v>45261</v>
      </c>
      <c r="F92" s="775">
        <f t="shared" si="49"/>
        <v>45262</v>
      </c>
      <c r="G92" s="331"/>
      <c r="H92" s="775">
        <f t="shared" si="51"/>
        <v>45260</v>
      </c>
    </row>
    <row r="93" spans="1:12" ht="18" hidden="1" customHeight="1" x14ac:dyDescent="0.2">
      <c r="B93" s="812" t="s">
        <v>614</v>
      </c>
      <c r="C93" s="775" t="s">
        <v>710</v>
      </c>
      <c r="D93" s="634">
        <f t="shared" si="50"/>
        <v>45266</v>
      </c>
      <c r="E93" s="775">
        <f t="shared" si="45"/>
        <v>45268</v>
      </c>
      <c r="F93" s="775">
        <f t="shared" si="49"/>
        <v>45269</v>
      </c>
      <c r="G93" s="331"/>
      <c r="H93" s="775">
        <f t="shared" si="51"/>
        <v>45267</v>
      </c>
    </row>
    <row r="94" spans="1:12" ht="18" hidden="1" customHeight="1" x14ac:dyDescent="0.2">
      <c r="B94" s="759" t="s">
        <v>617</v>
      </c>
      <c r="C94" s="775" t="s">
        <v>711</v>
      </c>
      <c r="D94" s="634">
        <f t="shared" si="50"/>
        <v>45273</v>
      </c>
      <c r="E94" s="775">
        <f t="shared" si="45"/>
        <v>45275</v>
      </c>
      <c r="F94" s="775">
        <f t="shared" si="49"/>
        <v>45276</v>
      </c>
      <c r="G94" s="331"/>
      <c r="H94" s="775">
        <f t="shared" si="51"/>
        <v>45274</v>
      </c>
    </row>
    <row r="95" spans="1:12" ht="18" hidden="1" customHeight="1" x14ac:dyDescent="0.2">
      <c r="B95" s="634" t="s">
        <v>611</v>
      </c>
      <c r="C95" s="775" t="s">
        <v>712</v>
      </c>
      <c r="D95" s="634">
        <f t="shared" si="50"/>
        <v>45280</v>
      </c>
      <c r="E95" s="775">
        <f t="shared" si="45"/>
        <v>45282</v>
      </c>
      <c r="F95" s="775">
        <f t="shared" si="49"/>
        <v>45283</v>
      </c>
      <c r="G95" s="331"/>
      <c r="H95" s="775">
        <f t="shared" si="51"/>
        <v>45281</v>
      </c>
    </row>
    <row r="96" spans="1:12" ht="18" hidden="1" customHeight="1" x14ac:dyDescent="0.2">
      <c r="B96" s="812" t="s">
        <v>614</v>
      </c>
      <c r="C96" s="775" t="s">
        <v>713</v>
      </c>
      <c r="D96" s="634">
        <f t="shared" si="50"/>
        <v>45287</v>
      </c>
      <c r="E96" s="775">
        <f t="shared" si="45"/>
        <v>45289</v>
      </c>
      <c r="F96" s="775">
        <f t="shared" si="49"/>
        <v>45290</v>
      </c>
      <c r="G96" s="331"/>
      <c r="H96" s="775">
        <f t="shared" si="51"/>
        <v>45288</v>
      </c>
    </row>
    <row r="97" spans="1:8" ht="18" hidden="1" customHeight="1" x14ac:dyDescent="0.2">
      <c r="B97" s="759" t="s">
        <v>617</v>
      </c>
      <c r="C97" s="775" t="s">
        <v>714</v>
      </c>
      <c r="D97" s="634">
        <f t="shared" si="50"/>
        <v>45294</v>
      </c>
      <c r="E97" s="775">
        <f t="shared" ref="E97:E110" si="52">D97+2</f>
        <v>45296</v>
      </c>
      <c r="F97" s="775">
        <f t="shared" si="49"/>
        <v>45297</v>
      </c>
      <c r="G97" s="331"/>
      <c r="H97" s="775">
        <f t="shared" si="51"/>
        <v>45295</v>
      </c>
    </row>
    <row r="98" spans="1:8" ht="18" hidden="1" customHeight="1" x14ac:dyDescent="0.2">
      <c r="B98" s="634" t="s">
        <v>611</v>
      </c>
      <c r="C98" s="775" t="s">
        <v>715</v>
      </c>
      <c r="D98" s="634">
        <f t="shared" si="50"/>
        <v>45301</v>
      </c>
      <c r="E98" s="775">
        <f t="shared" si="52"/>
        <v>45303</v>
      </c>
      <c r="F98" s="775">
        <f t="shared" ref="F98:F100" si="53">D98+3</f>
        <v>45304</v>
      </c>
      <c r="G98" s="331"/>
      <c r="H98" s="775">
        <f t="shared" si="51"/>
        <v>45302</v>
      </c>
    </row>
    <row r="99" spans="1:8" ht="18" hidden="1" customHeight="1" x14ac:dyDescent="0.2">
      <c r="B99" s="812" t="s">
        <v>614</v>
      </c>
      <c r="C99" s="775" t="s">
        <v>716</v>
      </c>
      <c r="D99" s="634">
        <f t="shared" si="50"/>
        <v>45308</v>
      </c>
      <c r="E99" s="775">
        <f t="shared" si="52"/>
        <v>45310</v>
      </c>
      <c r="F99" s="775">
        <f t="shared" si="53"/>
        <v>45311</v>
      </c>
      <c r="G99" s="331"/>
      <c r="H99" s="775">
        <f t="shared" si="51"/>
        <v>45309</v>
      </c>
    </row>
    <row r="100" spans="1:8" ht="18" hidden="1" customHeight="1" x14ac:dyDescent="0.2">
      <c r="B100" s="759" t="s">
        <v>617</v>
      </c>
      <c r="C100" s="775" t="s">
        <v>717</v>
      </c>
      <c r="D100" s="634">
        <f t="shared" si="50"/>
        <v>45315</v>
      </c>
      <c r="E100" s="775">
        <f t="shared" si="52"/>
        <v>45317</v>
      </c>
      <c r="F100" s="775">
        <f t="shared" si="53"/>
        <v>45318</v>
      </c>
      <c r="G100" s="331"/>
      <c r="H100" s="775">
        <f t="shared" si="51"/>
        <v>45316</v>
      </c>
    </row>
    <row r="101" spans="1:8" ht="18" hidden="1" customHeight="1" x14ac:dyDescent="0.2">
      <c r="B101" s="634" t="s">
        <v>611</v>
      </c>
      <c r="C101" s="775" t="s">
        <v>718</v>
      </c>
      <c r="D101" s="634">
        <f t="shared" si="50"/>
        <v>45322</v>
      </c>
      <c r="E101" s="775">
        <f t="shared" si="52"/>
        <v>45324</v>
      </c>
      <c r="F101" s="775">
        <f t="shared" ref="F101" si="54">D101+3</f>
        <v>45325</v>
      </c>
      <c r="G101" s="331"/>
      <c r="H101" s="775">
        <f t="shared" si="51"/>
        <v>45323</v>
      </c>
    </row>
    <row r="102" spans="1:8" ht="18" hidden="1" customHeight="1" x14ac:dyDescent="0.2">
      <c r="B102" s="812" t="s">
        <v>614</v>
      </c>
      <c r="C102" s="775" t="s">
        <v>719</v>
      </c>
      <c r="D102" s="634">
        <f t="shared" si="50"/>
        <v>45329</v>
      </c>
      <c r="E102" s="775">
        <f t="shared" si="52"/>
        <v>45331</v>
      </c>
      <c r="F102" s="775">
        <f t="shared" ref="F102" si="55">D102+3</f>
        <v>45332</v>
      </c>
      <c r="G102" s="331"/>
      <c r="H102" s="775">
        <f t="shared" si="51"/>
        <v>45330</v>
      </c>
    </row>
    <row r="103" spans="1:8" ht="18" hidden="1" customHeight="1" x14ac:dyDescent="0.2">
      <c r="B103" s="759" t="s">
        <v>617</v>
      </c>
      <c r="C103" s="775" t="s">
        <v>720</v>
      </c>
      <c r="D103" s="634">
        <f t="shared" si="50"/>
        <v>45336</v>
      </c>
      <c r="E103" s="775">
        <f t="shared" si="52"/>
        <v>45338</v>
      </c>
      <c r="F103" s="775">
        <f t="shared" ref="F103" si="56">D103+3</f>
        <v>45339</v>
      </c>
      <c r="G103" s="331"/>
      <c r="H103" s="775">
        <f t="shared" si="51"/>
        <v>45337</v>
      </c>
    </row>
    <row r="104" spans="1:8" ht="18" hidden="1" customHeight="1" x14ac:dyDescent="0.2">
      <c r="B104" s="634" t="s">
        <v>611</v>
      </c>
      <c r="C104" s="775" t="s">
        <v>721</v>
      </c>
      <c r="D104" s="634">
        <f t="shared" si="50"/>
        <v>45343</v>
      </c>
      <c r="E104" s="775">
        <f t="shared" si="52"/>
        <v>45345</v>
      </c>
      <c r="F104" s="775">
        <f t="shared" ref="F104:F106" si="57">D104+3</f>
        <v>45346</v>
      </c>
      <c r="G104" s="331"/>
      <c r="H104" s="775">
        <f t="shared" si="51"/>
        <v>45344</v>
      </c>
    </row>
    <row r="105" spans="1:8" ht="18" hidden="1" customHeight="1" x14ac:dyDescent="0.2">
      <c r="B105" s="812" t="s">
        <v>614</v>
      </c>
      <c r="C105" s="775" t="s">
        <v>722</v>
      </c>
      <c r="D105" s="634">
        <f t="shared" si="50"/>
        <v>45350</v>
      </c>
      <c r="E105" s="775">
        <f t="shared" si="52"/>
        <v>45352</v>
      </c>
      <c r="F105" s="775">
        <f t="shared" si="57"/>
        <v>45353</v>
      </c>
      <c r="G105" s="331"/>
      <c r="H105" s="775">
        <f t="shared" si="51"/>
        <v>45351</v>
      </c>
    </row>
    <row r="106" spans="1:8" ht="18" hidden="1" customHeight="1" x14ac:dyDescent="0.2">
      <c r="B106" s="759" t="s">
        <v>617</v>
      </c>
      <c r="C106" s="775" t="s">
        <v>723</v>
      </c>
      <c r="D106" s="634">
        <v>45358</v>
      </c>
      <c r="E106" s="775">
        <f t="shared" si="52"/>
        <v>45360</v>
      </c>
      <c r="F106" s="775">
        <f t="shared" si="57"/>
        <v>45361</v>
      </c>
      <c r="G106" s="331"/>
      <c r="H106" s="775">
        <v>45358</v>
      </c>
    </row>
    <row r="107" spans="1:8" ht="18" hidden="1" customHeight="1" x14ac:dyDescent="0.2">
      <c r="B107" s="634" t="s">
        <v>611</v>
      </c>
      <c r="C107" s="775" t="s">
        <v>724</v>
      </c>
      <c r="D107" s="634">
        <v>45366</v>
      </c>
      <c r="E107" s="775">
        <f t="shared" si="52"/>
        <v>45368</v>
      </c>
      <c r="F107" s="775">
        <f t="shared" ref="F107:F109" si="58">D107+3</f>
        <v>45369</v>
      </c>
      <c r="G107" s="331"/>
      <c r="H107" s="775">
        <f t="shared" si="51"/>
        <v>45365</v>
      </c>
    </row>
    <row r="108" spans="1:8" ht="18" hidden="1" customHeight="1" x14ac:dyDescent="0.2">
      <c r="B108" s="812" t="s">
        <v>614</v>
      </c>
      <c r="C108" s="775" t="s">
        <v>725</v>
      </c>
      <c r="D108" s="634">
        <v>45375</v>
      </c>
      <c r="E108" s="775">
        <f t="shared" si="52"/>
        <v>45377</v>
      </c>
      <c r="F108" s="775">
        <f t="shared" si="58"/>
        <v>45378</v>
      </c>
      <c r="G108" s="331"/>
      <c r="H108" s="775">
        <f t="shared" si="51"/>
        <v>45372</v>
      </c>
    </row>
    <row r="109" spans="1:8" ht="18" hidden="1" customHeight="1" x14ac:dyDescent="0.2">
      <c r="B109" s="759" t="s">
        <v>617</v>
      </c>
      <c r="C109" s="775" t="s">
        <v>726</v>
      </c>
      <c r="D109" s="634">
        <v>45378</v>
      </c>
      <c r="E109" s="885" t="s">
        <v>495</v>
      </c>
      <c r="F109" s="775">
        <f t="shared" si="58"/>
        <v>45381</v>
      </c>
      <c r="G109" s="331"/>
      <c r="H109" s="775">
        <f t="shared" si="51"/>
        <v>45379</v>
      </c>
    </row>
    <row r="110" spans="1:8" ht="18" hidden="1" customHeight="1" x14ac:dyDescent="0.2">
      <c r="B110" s="989" t="s">
        <v>611</v>
      </c>
      <c r="C110" s="989" t="s">
        <v>727</v>
      </c>
      <c r="D110" s="989">
        <f t="shared" ref="D110:D111" si="59">D109+7</f>
        <v>45385</v>
      </c>
      <c r="E110" s="775">
        <f t="shared" si="52"/>
        <v>45387</v>
      </c>
      <c r="F110" s="775">
        <f t="shared" ref="F110" si="60">D110+3</f>
        <v>45388</v>
      </c>
      <c r="G110" s="331"/>
      <c r="H110" s="775">
        <f t="shared" si="51"/>
        <v>45386</v>
      </c>
    </row>
    <row r="111" spans="1:8" ht="18" hidden="1" customHeight="1" x14ac:dyDescent="0.2">
      <c r="B111" s="901" t="s">
        <v>495</v>
      </c>
      <c r="C111" s="989" t="s">
        <v>728</v>
      </c>
      <c r="D111" s="817">
        <f t="shared" si="59"/>
        <v>45392</v>
      </c>
      <c r="E111" s="1019"/>
      <c r="F111" s="1019"/>
      <c r="G111" s="331"/>
      <c r="H111" s="775">
        <f t="shared" si="51"/>
        <v>45393</v>
      </c>
    </row>
    <row r="112" spans="1:8" ht="18" hidden="1" customHeight="1" x14ac:dyDescent="0.2">
      <c r="A112" s="882" t="s">
        <v>729</v>
      </c>
      <c r="B112" s="989" t="s">
        <v>617</v>
      </c>
      <c r="C112" s="989" t="s">
        <v>730</v>
      </c>
      <c r="D112" s="989">
        <v>45402</v>
      </c>
      <c r="E112" s="775">
        <v>45401</v>
      </c>
      <c r="F112" s="775">
        <f t="shared" ref="F112:F116" si="61">D112+3</f>
        <v>45405</v>
      </c>
      <c r="G112" s="331"/>
      <c r="H112" s="775">
        <f t="shared" si="51"/>
        <v>45400</v>
      </c>
    </row>
    <row r="113" spans="1:8" ht="18" hidden="1" customHeight="1" x14ac:dyDescent="0.2">
      <c r="B113" s="989" t="s">
        <v>611</v>
      </c>
      <c r="C113" s="989" t="s">
        <v>731</v>
      </c>
      <c r="D113" s="989">
        <v>45408</v>
      </c>
      <c r="E113" s="775">
        <f t="shared" ref="E113:E116" si="62">D113+2</f>
        <v>45410</v>
      </c>
      <c r="F113" s="775">
        <f t="shared" si="61"/>
        <v>45411</v>
      </c>
      <c r="G113" s="331"/>
      <c r="H113" s="775">
        <f t="shared" si="51"/>
        <v>45407</v>
      </c>
    </row>
    <row r="114" spans="1:8" ht="18" hidden="1" customHeight="1" x14ac:dyDescent="0.2">
      <c r="A114" s="882" t="s">
        <v>732</v>
      </c>
      <c r="B114" s="989" t="s">
        <v>614</v>
      </c>
      <c r="C114" s="989" t="s">
        <v>733</v>
      </c>
      <c r="D114" s="989">
        <v>45418</v>
      </c>
      <c r="E114" s="775">
        <v>45415</v>
      </c>
      <c r="F114" s="775">
        <v>45420</v>
      </c>
      <c r="G114" s="331"/>
      <c r="H114" s="775">
        <f t="shared" si="51"/>
        <v>45414</v>
      </c>
    </row>
    <row r="115" spans="1:8" ht="18" hidden="1" customHeight="1" x14ac:dyDescent="0.2">
      <c r="B115" s="989" t="s">
        <v>617</v>
      </c>
      <c r="C115" s="989" t="s">
        <v>734</v>
      </c>
      <c r="D115" s="989">
        <v>45423</v>
      </c>
      <c r="E115" s="775">
        <f t="shared" si="62"/>
        <v>45425</v>
      </c>
      <c r="F115" s="775">
        <f t="shared" si="61"/>
        <v>45426</v>
      </c>
      <c r="G115" s="331"/>
      <c r="H115" s="775">
        <f t="shared" si="51"/>
        <v>45421</v>
      </c>
    </row>
    <row r="116" spans="1:8" ht="18" hidden="1" customHeight="1" x14ac:dyDescent="0.2">
      <c r="A116" s="882" t="s">
        <v>611</v>
      </c>
      <c r="B116" s="901" t="s">
        <v>495</v>
      </c>
      <c r="C116" s="989" t="s">
        <v>735</v>
      </c>
      <c r="D116" s="817">
        <v>45429</v>
      </c>
      <c r="E116" s="817">
        <f t="shared" si="62"/>
        <v>45431</v>
      </c>
      <c r="F116" s="817">
        <f t="shared" si="61"/>
        <v>45432</v>
      </c>
      <c r="G116" s="331"/>
      <c r="H116" s="775">
        <f t="shared" si="51"/>
        <v>45428</v>
      </c>
    </row>
    <row r="117" spans="1:8" ht="18" hidden="1" customHeight="1" x14ac:dyDescent="0.2">
      <c r="B117" s="989" t="s">
        <v>614</v>
      </c>
      <c r="C117" s="989" t="s">
        <v>736</v>
      </c>
      <c r="D117" s="989">
        <v>45436</v>
      </c>
      <c r="E117" s="901" t="s">
        <v>495</v>
      </c>
      <c r="F117" s="901" t="s">
        <v>495</v>
      </c>
      <c r="G117" s="331"/>
      <c r="H117" s="775">
        <f t="shared" si="51"/>
        <v>45435</v>
      </c>
    </row>
    <row r="118" spans="1:8" ht="18" hidden="1" customHeight="1" x14ac:dyDescent="0.2">
      <c r="B118" s="989" t="s">
        <v>617</v>
      </c>
      <c r="C118" s="989" t="s">
        <v>737</v>
      </c>
      <c r="D118" s="989">
        <v>45444</v>
      </c>
      <c r="E118" s="901" t="s">
        <v>495</v>
      </c>
      <c r="F118" s="901" t="s">
        <v>495</v>
      </c>
      <c r="G118" s="331"/>
      <c r="H118" s="775">
        <f t="shared" si="51"/>
        <v>45442</v>
      </c>
    </row>
    <row r="119" spans="1:8" ht="18" hidden="1" customHeight="1" x14ac:dyDescent="0.2">
      <c r="B119" s="989" t="s">
        <v>611</v>
      </c>
      <c r="C119" s="989" t="s">
        <v>738</v>
      </c>
      <c r="D119" s="989">
        <v>45450</v>
      </c>
      <c r="E119" s="901" t="s">
        <v>495</v>
      </c>
      <c r="F119" s="901" t="s">
        <v>495</v>
      </c>
      <c r="G119" s="331"/>
      <c r="H119" s="775">
        <f t="shared" si="51"/>
        <v>45449</v>
      </c>
    </row>
    <row r="120" spans="1:8" ht="18" hidden="1" customHeight="1" x14ac:dyDescent="0.2">
      <c r="B120" s="989" t="s">
        <v>614</v>
      </c>
      <c r="C120" s="989" t="s">
        <v>739</v>
      </c>
      <c r="D120" s="989">
        <v>45455</v>
      </c>
      <c r="E120" s="901" t="s">
        <v>495</v>
      </c>
      <c r="F120" s="901" t="s">
        <v>495</v>
      </c>
      <c r="G120" s="331"/>
      <c r="H120" s="775">
        <f t="shared" si="51"/>
        <v>45456</v>
      </c>
    </row>
    <row r="121" spans="1:8" ht="18" hidden="1" customHeight="1" x14ac:dyDescent="0.2">
      <c r="B121" s="989" t="s">
        <v>617</v>
      </c>
      <c r="C121" s="989" t="s">
        <v>740</v>
      </c>
      <c r="D121" s="989">
        <v>45462</v>
      </c>
      <c r="E121" s="901" t="s">
        <v>495</v>
      </c>
      <c r="F121" s="901" t="s">
        <v>495</v>
      </c>
      <c r="G121" s="331"/>
      <c r="H121" s="775">
        <f t="shared" si="51"/>
        <v>45463</v>
      </c>
    </row>
    <row r="122" spans="1:8" ht="18" hidden="1" customHeight="1" x14ac:dyDescent="0.2">
      <c r="B122" s="989" t="s">
        <v>611</v>
      </c>
      <c r="C122" s="989" t="s">
        <v>741</v>
      </c>
      <c r="D122" s="989">
        <v>45471</v>
      </c>
      <c r="E122" s="901" t="s">
        <v>495</v>
      </c>
      <c r="F122" s="901" t="s">
        <v>495</v>
      </c>
      <c r="G122" s="331"/>
      <c r="H122" s="775">
        <f t="shared" si="51"/>
        <v>45470</v>
      </c>
    </row>
    <row r="123" spans="1:8" ht="18" hidden="1" customHeight="1" x14ac:dyDescent="0.2">
      <c r="B123" s="989" t="s">
        <v>614</v>
      </c>
      <c r="C123" s="989" t="s">
        <v>742</v>
      </c>
      <c r="D123" s="989">
        <v>45476</v>
      </c>
      <c r="E123" s="901" t="s">
        <v>495</v>
      </c>
      <c r="F123" s="901" t="s">
        <v>495</v>
      </c>
      <c r="G123" s="331"/>
      <c r="H123" s="775">
        <f t="shared" si="51"/>
        <v>45477</v>
      </c>
    </row>
    <row r="124" spans="1:8" ht="18" hidden="1" customHeight="1" x14ac:dyDescent="0.2">
      <c r="B124" s="989" t="s">
        <v>617</v>
      </c>
      <c r="C124" s="989" t="s">
        <v>743</v>
      </c>
      <c r="D124" s="989">
        <v>45483</v>
      </c>
      <c r="E124" s="901" t="s">
        <v>495</v>
      </c>
      <c r="F124" s="901" t="s">
        <v>495</v>
      </c>
      <c r="G124" s="331"/>
      <c r="H124" s="775">
        <f t="shared" si="51"/>
        <v>45484</v>
      </c>
    </row>
    <row r="125" spans="1:8" ht="18" hidden="1" customHeight="1" x14ac:dyDescent="0.2">
      <c r="B125" s="989" t="s">
        <v>611</v>
      </c>
      <c r="C125" s="989" t="s">
        <v>744</v>
      </c>
      <c r="D125" s="989">
        <v>45490</v>
      </c>
      <c r="E125" s="901" t="s">
        <v>495</v>
      </c>
      <c r="F125" s="901" t="s">
        <v>495</v>
      </c>
      <c r="G125" s="331"/>
      <c r="H125" s="775">
        <f t="shared" si="51"/>
        <v>45491</v>
      </c>
    </row>
    <row r="126" spans="1:8" ht="18" hidden="1" customHeight="1" x14ac:dyDescent="0.2">
      <c r="B126" s="989" t="s">
        <v>614</v>
      </c>
      <c r="C126" s="989" t="s">
        <v>745</v>
      </c>
      <c r="D126" s="989">
        <v>45497</v>
      </c>
      <c r="E126" s="901" t="s">
        <v>495</v>
      </c>
      <c r="F126" s="901" t="s">
        <v>495</v>
      </c>
      <c r="G126" s="331"/>
      <c r="H126" s="775">
        <f t="shared" si="51"/>
        <v>45498</v>
      </c>
    </row>
    <row r="127" spans="1:8" ht="18" hidden="1" customHeight="1" x14ac:dyDescent="0.2">
      <c r="B127" s="989" t="s">
        <v>617</v>
      </c>
      <c r="C127" s="989" t="s">
        <v>746</v>
      </c>
      <c r="D127" s="989">
        <v>45504</v>
      </c>
      <c r="E127" s="901" t="s">
        <v>495</v>
      </c>
      <c r="F127" s="901" t="s">
        <v>495</v>
      </c>
      <c r="G127" s="331"/>
      <c r="H127" s="775">
        <f t="shared" si="51"/>
        <v>45505</v>
      </c>
    </row>
    <row r="128" spans="1:8" ht="18" hidden="1" customHeight="1" x14ac:dyDescent="0.2">
      <c r="B128" s="989" t="s">
        <v>611</v>
      </c>
      <c r="C128" s="989" t="s">
        <v>747</v>
      </c>
      <c r="D128" s="989">
        <v>45514</v>
      </c>
      <c r="E128" s="901" t="s">
        <v>495</v>
      </c>
      <c r="F128" s="775">
        <f t="shared" ref="F128" si="63">D128+3</f>
        <v>45517</v>
      </c>
      <c r="G128" s="331"/>
      <c r="H128" s="775">
        <f t="shared" si="51"/>
        <v>45512</v>
      </c>
    </row>
    <row r="129" spans="1:8" ht="18" hidden="1" customHeight="1" x14ac:dyDescent="0.2">
      <c r="B129" s="989" t="s">
        <v>614</v>
      </c>
      <c r="C129" s="989" t="s">
        <v>748</v>
      </c>
      <c r="D129" s="989">
        <v>45519</v>
      </c>
      <c r="E129" s="901" t="s">
        <v>495</v>
      </c>
      <c r="F129" s="901" t="s">
        <v>495</v>
      </c>
      <c r="G129" s="331"/>
      <c r="H129" s="775">
        <f t="shared" si="51"/>
        <v>45519</v>
      </c>
    </row>
    <row r="130" spans="1:8" ht="18" hidden="1" customHeight="1" x14ac:dyDescent="0.2">
      <c r="B130" s="989" t="s">
        <v>617</v>
      </c>
      <c r="C130" s="989" t="s">
        <v>749</v>
      </c>
      <c r="D130" s="989">
        <v>45525</v>
      </c>
      <c r="E130" s="901" t="s">
        <v>495</v>
      </c>
      <c r="F130" s="901" t="s">
        <v>495</v>
      </c>
      <c r="G130" s="331"/>
      <c r="H130" s="775">
        <f t="shared" si="51"/>
        <v>45526</v>
      </c>
    </row>
    <row r="131" spans="1:8" ht="18" hidden="1" customHeight="1" x14ac:dyDescent="0.2">
      <c r="B131" s="989" t="s">
        <v>611</v>
      </c>
      <c r="C131" s="989" t="s">
        <v>750</v>
      </c>
      <c r="D131" s="989">
        <v>45534</v>
      </c>
      <c r="E131" s="901" t="s">
        <v>495</v>
      </c>
      <c r="F131" s="901" t="s">
        <v>495</v>
      </c>
      <c r="G131" s="331"/>
      <c r="H131" s="775">
        <f t="shared" si="51"/>
        <v>45533</v>
      </c>
    </row>
    <row r="132" spans="1:8" ht="18" hidden="1" customHeight="1" x14ac:dyDescent="0.2">
      <c r="B132" s="989" t="s">
        <v>614</v>
      </c>
      <c r="C132" s="989" t="s">
        <v>751</v>
      </c>
      <c r="D132" s="989">
        <v>45542</v>
      </c>
      <c r="E132" s="901" t="s">
        <v>495</v>
      </c>
      <c r="F132" s="901" t="s">
        <v>495</v>
      </c>
      <c r="G132" s="331"/>
      <c r="H132" s="775">
        <f t="shared" si="51"/>
        <v>45540</v>
      </c>
    </row>
    <row r="133" spans="1:8" ht="18" hidden="1" customHeight="1" x14ac:dyDescent="0.2">
      <c r="B133" s="989" t="s">
        <v>611</v>
      </c>
      <c r="C133" s="989" t="s">
        <v>752</v>
      </c>
      <c r="D133" s="989">
        <v>45546</v>
      </c>
      <c r="E133" s="775">
        <f t="shared" ref="E133:E134" si="64">D133+2</f>
        <v>45548</v>
      </c>
      <c r="F133" s="775">
        <f t="shared" ref="F133:F134" si="65">D133+3</f>
        <v>45549</v>
      </c>
      <c r="G133" s="331"/>
      <c r="H133" s="775">
        <f t="shared" si="51"/>
        <v>45547</v>
      </c>
    </row>
    <row r="134" spans="1:8" ht="18" hidden="1" customHeight="1" x14ac:dyDescent="0.2">
      <c r="B134" s="1067" t="s">
        <v>389</v>
      </c>
      <c r="C134" s="989" t="s">
        <v>753</v>
      </c>
      <c r="D134" s="989">
        <v>45553</v>
      </c>
      <c r="E134" s="817">
        <f t="shared" si="64"/>
        <v>45555</v>
      </c>
      <c r="F134" s="817">
        <f t="shared" si="65"/>
        <v>45556</v>
      </c>
      <c r="G134" s="331"/>
      <c r="H134" s="775">
        <f t="shared" si="51"/>
        <v>45554</v>
      </c>
    </row>
    <row r="135" spans="1:8" ht="18" hidden="1" customHeight="1" x14ac:dyDescent="0.2">
      <c r="B135" s="989" t="s">
        <v>672</v>
      </c>
      <c r="C135" s="989" t="s">
        <v>754</v>
      </c>
      <c r="D135" s="989">
        <v>45560</v>
      </c>
      <c r="E135" s="901" t="s">
        <v>495</v>
      </c>
      <c r="F135" s="775">
        <f t="shared" ref="F135:F137" si="66">D135+3</f>
        <v>45563</v>
      </c>
      <c r="G135" s="331"/>
      <c r="H135" s="775">
        <f t="shared" si="51"/>
        <v>45561</v>
      </c>
    </row>
    <row r="136" spans="1:8" ht="18" hidden="1" customHeight="1" x14ac:dyDescent="0.2">
      <c r="A136" s="882" t="s">
        <v>611</v>
      </c>
      <c r="B136" s="989" t="s">
        <v>678</v>
      </c>
      <c r="C136" s="989" t="s">
        <v>755</v>
      </c>
      <c r="D136" s="989">
        <v>45569</v>
      </c>
      <c r="E136" s="775">
        <f t="shared" ref="E136:E137" si="67">D136+2</f>
        <v>45571</v>
      </c>
      <c r="F136" s="775">
        <f t="shared" si="66"/>
        <v>45572</v>
      </c>
      <c r="G136" s="331"/>
      <c r="H136" s="775">
        <f t="shared" si="51"/>
        <v>45568</v>
      </c>
    </row>
    <row r="137" spans="1:8" ht="18" hidden="1" customHeight="1" x14ac:dyDescent="0.2">
      <c r="B137" s="989" t="s">
        <v>614</v>
      </c>
      <c r="C137" s="989" t="s">
        <v>756</v>
      </c>
      <c r="D137" s="989">
        <v>45574</v>
      </c>
      <c r="E137" s="775">
        <f t="shared" si="67"/>
        <v>45576</v>
      </c>
      <c r="F137" s="775">
        <f t="shared" si="66"/>
        <v>45577</v>
      </c>
      <c r="G137" s="331"/>
      <c r="H137" s="775">
        <f t="shared" si="51"/>
        <v>45575</v>
      </c>
    </row>
    <row r="138" spans="1:8" ht="18" hidden="1" customHeight="1" x14ac:dyDescent="0.2">
      <c r="B138" s="989" t="s">
        <v>672</v>
      </c>
      <c r="C138" s="989" t="s">
        <v>757</v>
      </c>
      <c r="D138" s="989">
        <v>45581</v>
      </c>
      <c r="E138" s="901" t="s">
        <v>495</v>
      </c>
      <c r="F138" s="901" t="s">
        <v>495</v>
      </c>
      <c r="G138" s="331"/>
      <c r="H138" s="775">
        <f t="shared" si="51"/>
        <v>45582</v>
      </c>
    </row>
    <row r="139" spans="1:8" ht="18" hidden="1" customHeight="1" x14ac:dyDescent="0.2">
      <c r="A139" s="882" t="s">
        <v>611</v>
      </c>
      <c r="B139" s="989" t="s">
        <v>678</v>
      </c>
      <c r="C139" s="989" t="s">
        <v>758</v>
      </c>
      <c r="D139" s="989">
        <v>45589</v>
      </c>
      <c r="E139" s="775">
        <f t="shared" ref="E139:E142" si="68">D139+2</f>
        <v>45591</v>
      </c>
      <c r="F139" s="775">
        <f t="shared" ref="F139:F143" si="69">D139+3</f>
        <v>45592</v>
      </c>
      <c r="G139" s="331"/>
      <c r="H139" s="775">
        <f t="shared" si="51"/>
        <v>45589</v>
      </c>
    </row>
    <row r="140" spans="1:8" ht="18" hidden="1" customHeight="1" x14ac:dyDescent="0.2">
      <c r="B140" s="989" t="s">
        <v>614</v>
      </c>
      <c r="C140" s="989" t="s">
        <v>759</v>
      </c>
      <c r="D140" s="989">
        <v>45595</v>
      </c>
      <c r="E140" s="775">
        <f t="shared" si="68"/>
        <v>45597</v>
      </c>
      <c r="F140" s="775">
        <f t="shared" si="69"/>
        <v>45598</v>
      </c>
      <c r="G140" s="331"/>
      <c r="H140" s="775">
        <f t="shared" si="51"/>
        <v>45596</v>
      </c>
    </row>
    <row r="141" spans="1:8" ht="18" hidden="1" customHeight="1" x14ac:dyDescent="0.2">
      <c r="B141" s="1067" t="s">
        <v>389</v>
      </c>
      <c r="C141" s="989" t="s">
        <v>760</v>
      </c>
      <c r="D141" s="817">
        <v>45603</v>
      </c>
      <c r="E141" s="817">
        <f t="shared" si="68"/>
        <v>45605</v>
      </c>
      <c r="F141" s="817">
        <f t="shared" si="69"/>
        <v>45606</v>
      </c>
      <c r="G141" s="331"/>
      <c r="H141" s="775">
        <f t="shared" si="51"/>
        <v>45603</v>
      </c>
    </row>
    <row r="142" spans="1:8" ht="18" hidden="1" customHeight="1" x14ac:dyDescent="0.2">
      <c r="A142" s="882" t="s">
        <v>761</v>
      </c>
      <c r="B142" s="989" t="s">
        <v>701</v>
      </c>
      <c r="C142" s="989" t="s">
        <v>762</v>
      </c>
      <c r="D142" s="989">
        <v>45614</v>
      </c>
      <c r="E142" s="775">
        <f t="shared" si="68"/>
        <v>45616</v>
      </c>
      <c r="F142" s="775">
        <f t="shared" si="69"/>
        <v>45617</v>
      </c>
      <c r="G142" s="331"/>
      <c r="H142" s="775">
        <f t="shared" si="51"/>
        <v>45610</v>
      </c>
    </row>
    <row r="143" spans="1:8" ht="18" hidden="1" customHeight="1" x14ac:dyDescent="0.2">
      <c r="A143" s="882" t="s">
        <v>614</v>
      </c>
      <c r="B143" s="989" t="s">
        <v>701</v>
      </c>
      <c r="C143" s="989" t="s">
        <v>763</v>
      </c>
      <c r="D143" s="989">
        <v>45620</v>
      </c>
      <c r="E143" s="901" t="s">
        <v>495</v>
      </c>
      <c r="F143" s="775">
        <f t="shared" si="69"/>
        <v>45623</v>
      </c>
      <c r="G143" s="331"/>
      <c r="H143" s="775">
        <f t="shared" si="51"/>
        <v>45617</v>
      </c>
    </row>
    <row r="144" spans="1:8" ht="18" hidden="1" customHeight="1" x14ac:dyDescent="0.2">
      <c r="B144" s="989" t="s">
        <v>701</v>
      </c>
      <c r="C144" s="989" t="s">
        <v>764</v>
      </c>
      <c r="D144" s="989">
        <v>45627</v>
      </c>
      <c r="E144" s="901" t="s">
        <v>495</v>
      </c>
      <c r="F144" s="775">
        <f t="shared" ref="F144:F146" si="70">D144+3</f>
        <v>45630</v>
      </c>
      <c r="G144" s="331"/>
      <c r="H144" s="775">
        <f t="shared" si="51"/>
        <v>45624</v>
      </c>
    </row>
    <row r="145" spans="1:8" ht="18" hidden="1" customHeight="1" x14ac:dyDescent="0.2">
      <c r="B145" s="989" t="s">
        <v>701</v>
      </c>
      <c r="C145" s="989" t="s">
        <v>765</v>
      </c>
      <c r="D145" s="989">
        <v>45633</v>
      </c>
      <c r="E145" s="901" t="s">
        <v>495</v>
      </c>
      <c r="F145" s="775">
        <f t="shared" si="70"/>
        <v>45636</v>
      </c>
      <c r="G145" s="331"/>
      <c r="H145" s="775">
        <f t="shared" si="51"/>
        <v>45631</v>
      </c>
    </row>
    <row r="146" spans="1:8" ht="18" hidden="1" customHeight="1" x14ac:dyDescent="0.2">
      <c r="A146" s="882" t="s">
        <v>701</v>
      </c>
      <c r="B146" s="989" t="s">
        <v>701</v>
      </c>
      <c r="C146" s="989" t="s">
        <v>766</v>
      </c>
      <c r="D146" s="989">
        <v>45637</v>
      </c>
      <c r="E146" s="901" t="s">
        <v>495</v>
      </c>
      <c r="F146" s="775">
        <f t="shared" si="70"/>
        <v>45640</v>
      </c>
      <c r="G146" s="331"/>
      <c r="H146" s="775">
        <f t="shared" si="51"/>
        <v>45638</v>
      </c>
    </row>
    <row r="147" spans="1:8" ht="18" customHeight="1" x14ac:dyDescent="0.2">
      <c r="A147" s="882" t="s">
        <v>701</v>
      </c>
      <c r="B147" s="989" t="s">
        <v>701</v>
      </c>
      <c r="C147" s="989" t="s">
        <v>767</v>
      </c>
      <c r="D147" s="989">
        <v>45644</v>
      </c>
      <c r="E147" s="901" t="s">
        <v>495</v>
      </c>
      <c r="F147" s="775">
        <f t="shared" ref="F147:F149" si="71">D147+3</f>
        <v>45647</v>
      </c>
      <c r="G147" s="331"/>
      <c r="H147" s="775">
        <f t="shared" si="51"/>
        <v>45645</v>
      </c>
    </row>
    <row r="148" spans="1:8" ht="18" customHeight="1" x14ac:dyDescent="0.2">
      <c r="B148" s="989" t="s">
        <v>701</v>
      </c>
      <c r="C148" s="989" t="s">
        <v>768</v>
      </c>
      <c r="D148" s="989">
        <v>45653</v>
      </c>
      <c r="E148" s="901" t="s">
        <v>495</v>
      </c>
      <c r="F148" s="775">
        <f t="shared" si="71"/>
        <v>45656</v>
      </c>
      <c r="G148" s="331"/>
      <c r="H148" s="775">
        <f t="shared" si="51"/>
        <v>45652</v>
      </c>
    </row>
    <row r="149" spans="1:8" ht="18" customHeight="1" x14ac:dyDescent="0.2">
      <c r="B149" s="989" t="s">
        <v>701</v>
      </c>
      <c r="C149" s="989" t="s">
        <v>769</v>
      </c>
      <c r="D149" s="989">
        <v>45292</v>
      </c>
      <c r="E149" s="901" t="s">
        <v>495</v>
      </c>
      <c r="F149" s="775">
        <f t="shared" si="71"/>
        <v>45295</v>
      </c>
      <c r="G149" s="331"/>
      <c r="H149" s="775">
        <f t="shared" si="51"/>
        <v>45659</v>
      </c>
    </row>
    <row r="150" spans="1:8" ht="18" customHeight="1" x14ac:dyDescent="0.2">
      <c r="B150" s="989" t="s">
        <v>701</v>
      </c>
      <c r="C150" s="989" t="s">
        <v>770</v>
      </c>
      <c r="D150" s="989">
        <v>45299</v>
      </c>
      <c r="E150" s="901" t="s">
        <v>495</v>
      </c>
      <c r="F150" s="775">
        <f t="shared" ref="F150:F152" si="72">D150+3</f>
        <v>45302</v>
      </c>
      <c r="G150" s="331"/>
      <c r="H150" s="775">
        <f t="shared" si="51"/>
        <v>45666</v>
      </c>
    </row>
    <row r="151" spans="1:8" ht="18" customHeight="1" x14ac:dyDescent="0.2">
      <c r="B151" s="989" t="s">
        <v>701</v>
      </c>
      <c r="C151" s="989" t="s">
        <v>771</v>
      </c>
      <c r="D151" s="989">
        <v>45306</v>
      </c>
      <c r="E151" s="901" t="s">
        <v>495</v>
      </c>
      <c r="F151" s="775">
        <f t="shared" si="72"/>
        <v>45309</v>
      </c>
      <c r="G151" s="331"/>
      <c r="H151" s="775">
        <f t="shared" si="51"/>
        <v>45673</v>
      </c>
    </row>
    <row r="152" spans="1:8" ht="18" customHeight="1" x14ac:dyDescent="0.2">
      <c r="B152" s="989" t="s">
        <v>701</v>
      </c>
      <c r="C152" s="989" t="s">
        <v>772</v>
      </c>
      <c r="D152" s="989">
        <v>45313</v>
      </c>
      <c r="E152" s="901" t="s">
        <v>495</v>
      </c>
      <c r="F152" s="775">
        <f t="shared" si="72"/>
        <v>45316</v>
      </c>
      <c r="G152" s="331"/>
      <c r="H152" s="775">
        <f t="shared" si="51"/>
        <v>45680</v>
      </c>
    </row>
    <row r="153" spans="1:8" ht="18" customHeight="1" x14ac:dyDescent="0.2">
      <c r="B153" s="989" t="s">
        <v>701</v>
      </c>
      <c r="C153" s="989" t="s">
        <v>773</v>
      </c>
      <c r="D153" s="989">
        <v>45320</v>
      </c>
      <c r="E153" s="901" t="s">
        <v>495</v>
      </c>
      <c r="F153" s="775">
        <f t="shared" ref="F153:F156" si="73">D153+3</f>
        <v>45323</v>
      </c>
      <c r="G153" s="331"/>
      <c r="H153" s="775">
        <f t="shared" si="51"/>
        <v>45687</v>
      </c>
    </row>
    <row r="154" spans="1:8" ht="18" customHeight="1" x14ac:dyDescent="0.2">
      <c r="B154" s="989" t="s">
        <v>617</v>
      </c>
      <c r="C154" s="989" t="s">
        <v>774</v>
      </c>
      <c r="D154" s="989">
        <v>45327</v>
      </c>
      <c r="E154" s="775">
        <f t="shared" ref="E154:E157" si="74">D154+2</f>
        <v>45329</v>
      </c>
      <c r="F154" s="775">
        <f t="shared" si="73"/>
        <v>45330</v>
      </c>
      <c r="G154" s="331"/>
      <c r="H154" s="775">
        <f t="shared" si="51"/>
        <v>45694</v>
      </c>
    </row>
    <row r="155" spans="1:8" ht="18" customHeight="1" x14ac:dyDescent="0.2">
      <c r="B155" s="989" t="s">
        <v>611</v>
      </c>
      <c r="C155" s="989" t="s">
        <v>775</v>
      </c>
      <c r="D155" s="989">
        <v>45334</v>
      </c>
      <c r="E155" s="775">
        <f t="shared" si="74"/>
        <v>45336</v>
      </c>
      <c r="F155" s="775">
        <f t="shared" si="73"/>
        <v>45337</v>
      </c>
      <c r="G155" s="331"/>
      <c r="H155" s="775">
        <f t="shared" ref="H155:H157" si="75">H154+7</f>
        <v>45701</v>
      </c>
    </row>
    <row r="156" spans="1:8" ht="18" customHeight="1" x14ac:dyDescent="0.2">
      <c r="B156" s="989" t="s">
        <v>701</v>
      </c>
      <c r="C156" s="989" t="s">
        <v>776</v>
      </c>
      <c r="D156" s="989">
        <v>45341</v>
      </c>
      <c r="E156" s="775">
        <f t="shared" si="74"/>
        <v>45343</v>
      </c>
      <c r="F156" s="775">
        <f t="shared" si="73"/>
        <v>45344</v>
      </c>
      <c r="G156" s="331"/>
      <c r="H156" s="775">
        <f t="shared" si="75"/>
        <v>45708</v>
      </c>
    </row>
    <row r="157" spans="1:8" ht="18" customHeight="1" x14ac:dyDescent="0.2">
      <c r="B157" s="989" t="s">
        <v>617</v>
      </c>
      <c r="C157" s="989" t="s">
        <v>777</v>
      </c>
      <c r="D157" s="989">
        <v>45348</v>
      </c>
      <c r="E157" s="775">
        <f t="shared" si="74"/>
        <v>45350</v>
      </c>
      <c r="F157" s="775">
        <f t="shared" ref="F157" si="76">D157+3</f>
        <v>45351</v>
      </c>
      <c r="G157" s="331"/>
      <c r="H157" s="775">
        <f t="shared" si="75"/>
        <v>45715</v>
      </c>
    </row>
    <row r="158" spans="1:8" ht="18" customHeight="1" x14ac:dyDescent="0.2">
      <c r="B158" s="192"/>
      <c r="C158" s="331"/>
      <c r="D158" s="331"/>
      <c r="E158" s="194"/>
      <c r="F158" s="195"/>
      <c r="G158" s="195"/>
      <c r="H158" s="331"/>
    </row>
    <row r="159" spans="1:8" ht="18" customHeight="1" thickBot="1" x14ac:dyDescent="0.25">
      <c r="B159" s="423"/>
      <c r="C159" s="331"/>
      <c r="D159" s="198"/>
      <c r="E159" s="199"/>
      <c r="F159" s="423"/>
      <c r="G159" s="331"/>
      <c r="H159" s="198"/>
    </row>
    <row r="160" spans="1:8" s="147" customFormat="1" ht="18.75" customHeight="1" x14ac:dyDescent="0.2">
      <c r="A160" s="884"/>
      <c r="B160" s="788"/>
      <c r="C160" s="789"/>
      <c r="D160" s="790"/>
      <c r="E160" s="791"/>
      <c r="F160" s="792"/>
      <c r="G160" s="793"/>
      <c r="H160" s="794"/>
    </row>
    <row r="161" spans="1:8" s="147" customFormat="1" ht="18.75" customHeight="1" x14ac:dyDescent="0.2">
      <c r="A161" s="884"/>
      <c r="B161" s="795" t="s">
        <v>555</v>
      </c>
      <c r="C161" s="145"/>
      <c r="D161" s="147" t="s">
        <v>556</v>
      </c>
      <c r="G161" s="147" t="s">
        <v>557</v>
      </c>
      <c r="H161" s="796"/>
    </row>
    <row r="162" spans="1:8" s="147" customFormat="1" ht="18.75" customHeight="1" x14ac:dyDescent="0.2">
      <c r="A162" s="884"/>
      <c r="B162" s="797" t="s">
        <v>558</v>
      </c>
      <c r="C162" s="798" t="s">
        <v>559</v>
      </c>
      <c r="D162" s="133" t="s">
        <v>560</v>
      </c>
      <c r="F162" s="798" t="s">
        <v>561</v>
      </c>
      <c r="G162" s="145" t="s">
        <v>562</v>
      </c>
      <c r="H162" s="1135" t="s">
        <v>563</v>
      </c>
    </row>
    <row r="163" spans="1:8" s="147" customFormat="1" ht="18.75" customHeight="1" x14ac:dyDescent="0.2">
      <c r="B163" s="797" t="s">
        <v>564</v>
      </c>
      <c r="C163" s="798" t="s">
        <v>565</v>
      </c>
      <c r="D163" s="133" t="s">
        <v>566</v>
      </c>
      <c r="E163" s="148" t="s">
        <v>567</v>
      </c>
      <c r="F163" s="802" t="s">
        <v>568</v>
      </c>
      <c r="G163" s="145" t="s">
        <v>569</v>
      </c>
      <c r="H163" s="799" t="s">
        <v>570</v>
      </c>
    </row>
    <row r="164" spans="1:8" s="147" customFormat="1" ht="18.75" customHeight="1" x14ac:dyDescent="0.2">
      <c r="B164" s="797" t="s">
        <v>571</v>
      </c>
      <c r="C164" s="798" t="s">
        <v>572</v>
      </c>
      <c r="D164" s="133" t="s">
        <v>573</v>
      </c>
      <c r="E164" s="148" t="s">
        <v>574</v>
      </c>
      <c r="F164" s="802" t="s">
        <v>575</v>
      </c>
      <c r="G164" s="145" t="s">
        <v>576</v>
      </c>
      <c r="H164" s="799" t="s">
        <v>577</v>
      </c>
    </row>
    <row r="165" spans="1:8" s="147" customFormat="1" ht="18.75" customHeight="1" x14ac:dyDescent="0.2">
      <c r="B165" s="797" t="s">
        <v>578</v>
      </c>
      <c r="C165" s="798" t="s">
        <v>579</v>
      </c>
      <c r="D165" s="133" t="s">
        <v>580</v>
      </c>
      <c r="E165" s="148" t="s">
        <v>581</v>
      </c>
      <c r="F165" s="802" t="s">
        <v>582</v>
      </c>
      <c r="G165" s="145" t="s">
        <v>583</v>
      </c>
      <c r="H165" s="799" t="s">
        <v>584</v>
      </c>
    </row>
    <row r="166" spans="1:8" s="147" customFormat="1" ht="18.75" customHeight="1" x14ac:dyDescent="0.2">
      <c r="B166" s="797" t="s">
        <v>585</v>
      </c>
      <c r="C166" s="798" t="s">
        <v>586</v>
      </c>
      <c r="D166" s="133" t="s">
        <v>587</v>
      </c>
      <c r="E166" s="148" t="s">
        <v>588</v>
      </c>
      <c r="F166" s="802" t="s">
        <v>589</v>
      </c>
      <c r="G166" s="145" t="s">
        <v>590</v>
      </c>
      <c r="H166" s="799" t="s">
        <v>591</v>
      </c>
    </row>
    <row r="167" spans="1:8" s="147" customFormat="1" ht="18.75" customHeight="1" x14ac:dyDescent="0.2">
      <c r="B167" s="797" t="s">
        <v>592</v>
      </c>
      <c r="C167" s="798" t="s">
        <v>593</v>
      </c>
      <c r="D167" s="133" t="s">
        <v>594</v>
      </c>
      <c r="E167" s="148" t="s">
        <v>595</v>
      </c>
      <c r="F167" s="802" t="s">
        <v>596</v>
      </c>
      <c r="G167" s="145" t="s">
        <v>597</v>
      </c>
      <c r="H167" s="799" t="s">
        <v>598</v>
      </c>
    </row>
    <row r="168" spans="1:8" s="147" customFormat="1" ht="18.75" customHeight="1" x14ac:dyDescent="0.2">
      <c r="B168" s="797" t="s">
        <v>599</v>
      </c>
      <c r="C168" s="798" t="s">
        <v>600</v>
      </c>
      <c r="D168" s="133" t="s">
        <v>601</v>
      </c>
      <c r="E168" s="148" t="s">
        <v>602</v>
      </c>
      <c r="F168" s="756" t="s">
        <v>603</v>
      </c>
      <c r="G168" s="145" t="s">
        <v>604</v>
      </c>
      <c r="H168" s="804" t="s">
        <v>605</v>
      </c>
    </row>
    <row r="169" spans="1:8" s="147" customFormat="1" ht="18.75" customHeight="1" x14ac:dyDescent="0.2">
      <c r="B169" s="797" t="s">
        <v>606</v>
      </c>
      <c r="C169" s="798" t="s">
        <v>607</v>
      </c>
      <c r="D169" s="133"/>
      <c r="E169" s="145"/>
      <c r="F169" s="145"/>
      <c r="H169" s="805"/>
    </row>
    <row r="170" spans="1:8" ht="18" customHeight="1" thickBot="1" x14ac:dyDescent="0.25">
      <c r="B170" s="806"/>
      <c r="C170" s="807"/>
      <c r="D170" s="807"/>
      <c r="E170" s="808"/>
      <c r="F170" s="808"/>
      <c r="G170" s="808"/>
      <c r="H170" s="809"/>
    </row>
  </sheetData>
  <mergeCells count="4">
    <mergeCell ref="B4:F4"/>
    <mergeCell ref="B2:F2"/>
    <mergeCell ref="D6:D7"/>
    <mergeCell ref="D83:D84"/>
  </mergeCells>
  <hyperlinks>
    <hyperlink ref="H2" location="HOME!Print_Area" display="HOME" xr:uid="{19842D1F-1BFC-4DB4-90A8-1F1EB5E20B9B}"/>
    <hyperlink ref="H162" r:id="rId1" xr:uid="{88AF093E-20B6-4FBC-8DDD-2139B2042F55}"/>
    <hyperlink ref="C162" r:id="rId2" xr:uid="{E1194BCD-5BF1-475D-97E2-8F98922F601E}"/>
    <hyperlink ref="H167" r:id="rId3" xr:uid="{5CF493C6-D2CE-4BE5-8F46-4EAD7090CB14}"/>
    <hyperlink ref="H166" r:id="rId4" xr:uid="{A4B98DA2-D50A-4742-939C-90ABFB583A1D}"/>
    <hyperlink ref="C166" r:id="rId5" xr:uid="{6EB77B03-9093-48A0-B0A4-95DF51A0F1C4}"/>
    <hyperlink ref="C167" r:id="rId6" xr:uid="{199E54C4-96B2-4B29-B1BA-51B7AB7D26D5}"/>
    <hyperlink ref="C164" r:id="rId7" xr:uid="{D897FD3B-86C7-4C90-AEB3-664E2EF53EFC}"/>
    <hyperlink ref="C163" r:id="rId8" xr:uid="{F15F201F-43C6-4BC5-A9AC-EDE5D1A9CF1D}"/>
    <hyperlink ref="C169" r:id="rId9" xr:uid="{9DBE3A14-6C41-4369-A8A2-BB7D60904C5A}"/>
    <hyperlink ref="H165" r:id="rId10" xr:uid="{D01BB1A9-EAF9-40FA-8ABF-E7FD081A9ADF}"/>
    <hyperlink ref="H168" r:id="rId11" xr:uid="{632744D0-9551-4F06-88AC-DF1EB14D9587}"/>
    <hyperlink ref="C165" r:id="rId12" xr:uid="{79265BFC-9BFD-4D98-817A-A263234E2B20}"/>
    <hyperlink ref="F162" r:id="rId13" xr:uid="{C2D4699D-EAB4-4CCE-BA22-4A42AFA99DFC}"/>
    <hyperlink ref="F167" r:id="rId14" xr:uid="{3BA68A4E-A73D-4594-B53F-31D2109706FE}"/>
    <hyperlink ref="F163" r:id="rId15" xr:uid="{A56759E3-F052-4825-B7EC-E1BB41CCFC3A}"/>
    <hyperlink ref="F164" r:id="rId16" xr:uid="{1DC05D6A-6559-4714-8471-909164E7D6AC}"/>
    <hyperlink ref="F165" r:id="rId17" xr:uid="{C1474C64-0E10-4B9E-BAA6-7287966A3213}"/>
    <hyperlink ref="F166" r:id="rId18" xr:uid="{31337E85-6F58-4AD0-8296-53E7D1062E6F}"/>
    <hyperlink ref="H163" r:id="rId19" xr:uid="{9852B27D-D25E-4EC5-8B43-FA324A1F00C0}"/>
    <hyperlink ref="H164" r:id="rId20" xr:uid="{3F0F131E-96D4-48FF-BC06-378651264DFA}"/>
    <hyperlink ref="F168" r:id="rId21" xr:uid="{2BDC69F7-707B-4DF1-BBED-2E03C5E8509D}"/>
  </hyperlinks>
  <pageMargins left="0.35433070866141736" right="0.70866141732283472" top="0.74803149606299213" bottom="0.74803149606299213" header="0.31496062992125984" footer="0.31496062992125984"/>
  <pageSetup paperSize="9" scale="43" orientation="landscape" r:id="rId22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778</v>
      </c>
      <c r="B1" s="219" t="s">
        <v>779</v>
      </c>
      <c r="C1" s="219" t="s">
        <v>780</v>
      </c>
      <c r="D1" s="220" t="s">
        <v>781</v>
      </c>
      <c r="E1" s="221" t="s">
        <v>782</v>
      </c>
      <c r="F1" s="219" t="s">
        <v>783</v>
      </c>
      <c r="G1" s="219" t="s">
        <v>134</v>
      </c>
      <c r="H1" s="219" t="s">
        <v>784</v>
      </c>
      <c r="I1" s="222" t="s">
        <v>785</v>
      </c>
    </row>
    <row r="2" spans="1:10" hidden="1" x14ac:dyDescent="0.2">
      <c r="A2" s="224" t="s">
        <v>786</v>
      </c>
      <c r="B2" s="224" t="s">
        <v>787</v>
      </c>
      <c r="C2" s="224" t="s">
        <v>787</v>
      </c>
      <c r="D2" s="224" t="s">
        <v>788</v>
      </c>
      <c r="E2" s="224" t="s">
        <v>789</v>
      </c>
      <c r="F2" s="224" t="s">
        <v>206</v>
      </c>
      <c r="G2" s="225" t="s">
        <v>790</v>
      </c>
      <c r="H2" s="225" t="s">
        <v>791</v>
      </c>
      <c r="I2" s="222" t="s">
        <v>792</v>
      </c>
    </row>
    <row r="3" spans="1:10" ht="31.15" hidden="1" customHeight="1" x14ac:dyDescent="0.2">
      <c r="A3" s="226" t="s">
        <v>793</v>
      </c>
      <c r="B3" s="226" t="s">
        <v>794</v>
      </c>
      <c r="C3" s="225"/>
      <c r="D3" s="225"/>
      <c r="E3" s="226" t="s">
        <v>794</v>
      </c>
      <c r="F3" s="227" t="s">
        <v>795</v>
      </c>
      <c r="G3" s="225"/>
      <c r="H3" s="227" t="s">
        <v>796</v>
      </c>
      <c r="I3" s="228" t="s">
        <v>797</v>
      </c>
    </row>
    <row r="4" spans="1:10" ht="51" hidden="1" x14ac:dyDescent="0.2">
      <c r="A4" s="229" t="s">
        <v>798</v>
      </c>
      <c r="B4" s="229" t="s">
        <v>799</v>
      </c>
      <c r="C4" s="229" t="s">
        <v>799</v>
      </c>
      <c r="D4" s="230"/>
      <c r="E4" s="229" t="s">
        <v>800</v>
      </c>
      <c r="F4" s="227" t="s">
        <v>183</v>
      </c>
      <c r="G4" s="225" t="s">
        <v>801</v>
      </c>
      <c r="H4" s="227" t="s">
        <v>796</v>
      </c>
      <c r="I4" s="228" t="s">
        <v>802</v>
      </c>
    </row>
    <row r="5" spans="1:10" ht="51" hidden="1" x14ac:dyDescent="0.2">
      <c r="A5" s="229" t="s">
        <v>798</v>
      </c>
      <c r="B5" s="229" t="s">
        <v>803</v>
      </c>
      <c r="C5" s="229" t="s">
        <v>803</v>
      </c>
      <c r="D5" s="230"/>
      <c r="E5" s="229" t="s">
        <v>804</v>
      </c>
      <c r="F5" s="227" t="s">
        <v>183</v>
      </c>
      <c r="G5" s="225" t="s">
        <v>805</v>
      </c>
      <c r="H5" s="227" t="s">
        <v>796</v>
      </c>
      <c r="I5" s="228" t="s">
        <v>802</v>
      </c>
    </row>
    <row r="6" spans="1:10" ht="27.6" hidden="1" customHeight="1" x14ac:dyDescent="0.2">
      <c r="A6" s="229" t="s">
        <v>806</v>
      </c>
      <c r="B6" s="229" t="s">
        <v>807</v>
      </c>
      <c r="C6" s="229" t="s">
        <v>807</v>
      </c>
      <c r="D6" s="227"/>
      <c r="E6" s="229" t="s">
        <v>807</v>
      </c>
      <c r="F6" s="227" t="s">
        <v>183</v>
      </c>
      <c r="G6" s="225" t="s">
        <v>182</v>
      </c>
      <c r="H6" s="227" t="s">
        <v>796</v>
      </c>
      <c r="I6" s="228" t="s">
        <v>802</v>
      </c>
    </row>
    <row r="7" spans="1:10" hidden="1" x14ac:dyDescent="0.2">
      <c r="A7" s="224" t="s">
        <v>808</v>
      </c>
      <c r="B7" s="224" t="s">
        <v>809</v>
      </c>
      <c r="C7" s="224" t="s">
        <v>810</v>
      </c>
      <c r="D7" s="224" t="s">
        <v>811</v>
      </c>
      <c r="E7" s="224" t="s">
        <v>812</v>
      </c>
      <c r="F7" s="224" t="s">
        <v>206</v>
      </c>
      <c r="G7" s="225" t="s">
        <v>813</v>
      </c>
      <c r="H7" s="225" t="s">
        <v>791</v>
      </c>
      <c r="I7" s="222"/>
    </row>
    <row r="8" spans="1:10" hidden="1" x14ac:dyDescent="0.2">
      <c r="A8" s="224" t="s">
        <v>808</v>
      </c>
      <c r="B8" s="224" t="s">
        <v>809</v>
      </c>
      <c r="C8" s="224" t="s">
        <v>814</v>
      </c>
      <c r="D8" s="224" t="s">
        <v>815</v>
      </c>
      <c r="E8" s="224" t="s">
        <v>816</v>
      </c>
      <c r="F8" s="224" t="s">
        <v>206</v>
      </c>
      <c r="G8" s="225"/>
      <c r="H8" s="225" t="s">
        <v>791</v>
      </c>
      <c r="I8" s="222" t="s">
        <v>817</v>
      </c>
    </row>
    <row r="9" spans="1:10" hidden="1" x14ac:dyDescent="0.2">
      <c r="A9" s="224" t="s">
        <v>786</v>
      </c>
      <c r="B9" s="224" t="s">
        <v>818</v>
      </c>
      <c r="C9" s="224" t="s">
        <v>818</v>
      </c>
      <c r="D9" s="224" t="s">
        <v>819</v>
      </c>
      <c r="E9" s="224" t="s">
        <v>820</v>
      </c>
      <c r="F9" s="224" t="s">
        <v>206</v>
      </c>
      <c r="G9" s="225" t="s">
        <v>821</v>
      </c>
      <c r="H9" s="225" t="s">
        <v>791</v>
      </c>
      <c r="I9" s="222" t="s">
        <v>792</v>
      </c>
    </row>
    <row r="10" spans="1:10" hidden="1" x14ac:dyDescent="0.2">
      <c r="A10" s="333" t="s">
        <v>808</v>
      </c>
      <c r="B10" s="333" t="s">
        <v>822</v>
      </c>
      <c r="C10" s="333" t="s">
        <v>823</v>
      </c>
      <c r="D10" s="333" t="s">
        <v>824</v>
      </c>
      <c r="E10" s="333" t="s">
        <v>825</v>
      </c>
      <c r="F10" s="333" t="s">
        <v>206</v>
      </c>
      <c r="G10" s="334" t="s">
        <v>826</v>
      </c>
      <c r="H10" s="334" t="s">
        <v>791</v>
      </c>
      <c r="I10" s="335" t="s">
        <v>792</v>
      </c>
      <c r="J10" s="223" t="s">
        <v>827</v>
      </c>
    </row>
    <row r="11" spans="1:10" hidden="1" x14ac:dyDescent="0.2">
      <c r="A11" s="333" t="s">
        <v>808</v>
      </c>
      <c r="B11" s="333" t="s">
        <v>822</v>
      </c>
      <c r="C11" s="333" t="s">
        <v>828</v>
      </c>
      <c r="D11" s="333" t="s">
        <v>829</v>
      </c>
      <c r="E11" s="333" t="s">
        <v>830</v>
      </c>
      <c r="F11" s="333" t="s">
        <v>206</v>
      </c>
      <c r="G11" s="334" t="s">
        <v>831</v>
      </c>
      <c r="H11" s="334" t="s">
        <v>791</v>
      </c>
      <c r="I11" s="335" t="s">
        <v>792</v>
      </c>
      <c r="J11" s="223" t="s">
        <v>827</v>
      </c>
    </row>
    <row r="12" spans="1:10" hidden="1" x14ac:dyDescent="0.2">
      <c r="A12" s="224" t="s">
        <v>808</v>
      </c>
      <c r="B12" s="224" t="s">
        <v>822</v>
      </c>
      <c r="C12" s="224" t="s">
        <v>832</v>
      </c>
      <c r="D12" s="224"/>
      <c r="E12" s="224" t="s">
        <v>833</v>
      </c>
      <c r="F12" s="224" t="s">
        <v>206</v>
      </c>
      <c r="G12" s="225"/>
      <c r="H12" s="225" t="s">
        <v>791</v>
      </c>
      <c r="I12" s="222" t="s">
        <v>834</v>
      </c>
    </row>
    <row r="13" spans="1:10" hidden="1" x14ac:dyDescent="0.2">
      <c r="A13" s="224" t="s">
        <v>835</v>
      </c>
      <c r="B13" s="224" t="s">
        <v>836</v>
      </c>
      <c r="C13" s="224" t="s">
        <v>836</v>
      </c>
      <c r="D13" s="224" t="s">
        <v>837</v>
      </c>
      <c r="E13" s="224" t="s">
        <v>838</v>
      </c>
      <c r="F13" s="224" t="s">
        <v>206</v>
      </c>
      <c r="G13" s="225"/>
      <c r="H13" s="225" t="s">
        <v>791</v>
      </c>
      <c r="I13" s="222"/>
    </row>
    <row r="14" spans="1:10" hidden="1" x14ac:dyDescent="0.2">
      <c r="A14" s="224" t="s">
        <v>808</v>
      </c>
      <c r="B14" s="224" t="s">
        <v>839</v>
      </c>
      <c r="C14" s="224" t="s">
        <v>839</v>
      </c>
      <c r="D14" s="224" t="s">
        <v>840</v>
      </c>
      <c r="E14" s="224" t="s">
        <v>841</v>
      </c>
      <c r="F14" s="224" t="s">
        <v>206</v>
      </c>
      <c r="G14" s="225" t="s">
        <v>842</v>
      </c>
      <c r="H14" s="225" t="s">
        <v>791</v>
      </c>
      <c r="I14" s="222"/>
    </row>
    <row r="15" spans="1:10" ht="38.25" hidden="1" x14ac:dyDescent="0.2">
      <c r="A15" s="231" t="s">
        <v>843</v>
      </c>
      <c r="B15" s="231" t="s">
        <v>844</v>
      </c>
      <c r="C15" s="225"/>
      <c r="D15" s="225"/>
      <c r="E15" s="231" t="s">
        <v>844</v>
      </c>
      <c r="F15" s="227" t="s">
        <v>306</v>
      </c>
      <c r="G15" s="225"/>
      <c r="H15" s="227" t="s">
        <v>796</v>
      </c>
      <c r="I15" s="222" t="s">
        <v>845</v>
      </c>
    </row>
    <row r="16" spans="1:10" hidden="1" x14ac:dyDescent="0.2">
      <c r="A16" s="224" t="s">
        <v>808</v>
      </c>
      <c r="B16" s="224" t="s">
        <v>846</v>
      </c>
      <c r="C16" s="224" t="s">
        <v>847</v>
      </c>
      <c r="D16" s="224"/>
      <c r="E16" s="224" t="s">
        <v>848</v>
      </c>
      <c r="F16" s="224" t="s">
        <v>206</v>
      </c>
      <c r="G16" s="225" t="s">
        <v>849</v>
      </c>
      <c r="H16" s="225" t="s">
        <v>791</v>
      </c>
      <c r="I16" s="222" t="s">
        <v>850</v>
      </c>
    </row>
    <row r="17" spans="1:10" hidden="1" x14ac:dyDescent="0.2">
      <c r="A17" s="224" t="s">
        <v>808</v>
      </c>
      <c r="B17" s="224" t="s">
        <v>846</v>
      </c>
      <c r="C17" s="224" t="s">
        <v>851</v>
      </c>
      <c r="D17" s="224" t="s">
        <v>852</v>
      </c>
      <c r="E17" s="224" t="s">
        <v>853</v>
      </c>
      <c r="F17" s="224" t="s">
        <v>206</v>
      </c>
      <c r="G17" s="225" t="s">
        <v>243</v>
      </c>
      <c r="H17" s="225" t="s">
        <v>791</v>
      </c>
      <c r="I17" s="222"/>
    </row>
    <row r="18" spans="1:10" hidden="1" x14ac:dyDescent="0.2">
      <c r="A18" s="224" t="s">
        <v>808</v>
      </c>
      <c r="B18" s="224" t="s">
        <v>846</v>
      </c>
      <c r="C18" s="224" t="s">
        <v>854</v>
      </c>
      <c r="D18" s="224" t="s">
        <v>855</v>
      </c>
      <c r="E18" s="224" t="s">
        <v>856</v>
      </c>
      <c r="F18" s="224" t="s">
        <v>206</v>
      </c>
      <c r="G18" s="225" t="s">
        <v>857</v>
      </c>
      <c r="H18" s="225" t="s">
        <v>791</v>
      </c>
      <c r="I18" s="222" t="s">
        <v>858</v>
      </c>
    </row>
    <row r="19" spans="1:10" hidden="1" x14ac:dyDescent="0.2">
      <c r="A19" s="224" t="s">
        <v>859</v>
      </c>
      <c r="B19" s="224" t="s">
        <v>860</v>
      </c>
      <c r="C19" s="224" t="s">
        <v>860</v>
      </c>
      <c r="D19" s="224" t="s">
        <v>861</v>
      </c>
      <c r="E19" s="224" t="s">
        <v>862</v>
      </c>
      <c r="F19" s="224" t="s">
        <v>206</v>
      </c>
      <c r="G19" s="225" t="s">
        <v>863</v>
      </c>
      <c r="H19" s="225" t="s">
        <v>791</v>
      </c>
      <c r="I19" s="222"/>
    </row>
    <row r="20" spans="1:10" hidden="1" x14ac:dyDescent="0.2">
      <c r="A20" s="232" t="s">
        <v>864</v>
      </c>
      <c r="B20" s="233" t="s">
        <v>865</v>
      </c>
      <c r="C20" s="233" t="s">
        <v>865</v>
      </c>
      <c r="D20" s="225"/>
      <c r="E20" s="233" t="s">
        <v>866</v>
      </c>
      <c r="F20" s="227" t="s">
        <v>252</v>
      </c>
      <c r="G20" s="225" t="s">
        <v>867</v>
      </c>
      <c r="H20" s="227" t="s">
        <v>796</v>
      </c>
      <c r="I20" s="222"/>
    </row>
    <row r="21" spans="1:10" ht="15" hidden="1" x14ac:dyDescent="0.2">
      <c r="A21" s="224" t="s">
        <v>808</v>
      </c>
      <c r="B21" s="224" t="s">
        <v>868</v>
      </c>
      <c r="C21" s="224" t="s">
        <v>868</v>
      </c>
      <c r="D21" s="224" t="s">
        <v>869</v>
      </c>
      <c r="E21" s="224" t="s">
        <v>870</v>
      </c>
      <c r="F21" s="224" t="s">
        <v>206</v>
      </c>
      <c r="G21" s="225" t="s">
        <v>871</v>
      </c>
      <c r="H21" s="225" t="s">
        <v>791</v>
      </c>
      <c r="I21" s="222"/>
      <c r="J21" s="234"/>
    </row>
    <row r="22" spans="1:10" ht="51" hidden="1" x14ac:dyDescent="0.2">
      <c r="A22" s="235" t="s">
        <v>872</v>
      </c>
      <c r="B22" s="235" t="s">
        <v>873</v>
      </c>
      <c r="C22" s="225"/>
      <c r="D22" s="225"/>
      <c r="E22" s="235" t="s">
        <v>873</v>
      </c>
      <c r="F22" s="227" t="s">
        <v>795</v>
      </c>
      <c r="G22" s="225" t="s">
        <v>874</v>
      </c>
      <c r="H22" s="227" t="s">
        <v>796</v>
      </c>
      <c r="I22" s="228" t="s">
        <v>797</v>
      </c>
      <c r="J22" s="234"/>
    </row>
    <row r="23" spans="1:10" ht="15" hidden="1" x14ac:dyDescent="0.2">
      <c r="A23" s="224" t="s">
        <v>808</v>
      </c>
      <c r="B23" s="224" t="s">
        <v>875</v>
      </c>
      <c r="C23" s="224" t="s">
        <v>875</v>
      </c>
      <c r="D23" s="224" t="s">
        <v>876</v>
      </c>
      <c r="E23" s="224" t="s">
        <v>877</v>
      </c>
      <c r="F23" s="224" t="s">
        <v>206</v>
      </c>
      <c r="G23" s="225"/>
      <c r="H23" s="225" t="s">
        <v>791</v>
      </c>
      <c r="I23" s="222"/>
      <c r="J23" s="234"/>
    </row>
    <row r="24" spans="1:10" ht="15" hidden="1" x14ac:dyDescent="0.2">
      <c r="A24" s="224" t="s">
        <v>808</v>
      </c>
      <c r="B24" s="224" t="s">
        <v>875</v>
      </c>
      <c r="C24" s="224" t="s">
        <v>875</v>
      </c>
      <c r="D24" s="224" t="s">
        <v>878</v>
      </c>
      <c r="E24" s="224" t="s">
        <v>877</v>
      </c>
      <c r="F24" s="224" t="s">
        <v>206</v>
      </c>
      <c r="G24" s="225"/>
      <c r="H24" s="225" t="s">
        <v>791</v>
      </c>
      <c r="I24" s="222"/>
      <c r="J24" s="236"/>
    </row>
    <row r="25" spans="1:10" ht="15" hidden="1" x14ac:dyDescent="0.2">
      <c r="A25" s="224" t="s">
        <v>808</v>
      </c>
      <c r="B25" s="224" t="s">
        <v>879</v>
      </c>
      <c r="C25" s="224" t="s">
        <v>880</v>
      </c>
      <c r="D25" s="224" t="s">
        <v>881</v>
      </c>
      <c r="E25" s="224" t="s">
        <v>882</v>
      </c>
      <c r="F25" s="224" t="s">
        <v>206</v>
      </c>
      <c r="G25" s="225" t="s">
        <v>883</v>
      </c>
      <c r="H25" s="225" t="s">
        <v>791</v>
      </c>
      <c r="I25" s="222" t="s">
        <v>884</v>
      </c>
      <c r="J25" s="234"/>
    </row>
    <row r="26" spans="1:10" ht="15" hidden="1" x14ac:dyDescent="0.2">
      <c r="A26" s="224" t="s">
        <v>808</v>
      </c>
      <c r="B26" s="224" t="s">
        <v>879</v>
      </c>
      <c r="C26" s="224" t="s">
        <v>880</v>
      </c>
      <c r="D26" s="224" t="s">
        <v>885</v>
      </c>
      <c r="E26" s="224" t="s">
        <v>882</v>
      </c>
      <c r="F26" s="224" t="s">
        <v>206</v>
      </c>
      <c r="G26" s="225" t="s">
        <v>883</v>
      </c>
      <c r="H26" s="225" t="s">
        <v>791</v>
      </c>
      <c r="I26" s="222" t="s">
        <v>884</v>
      </c>
      <c r="J26" s="234"/>
    </row>
    <row r="27" spans="1:10" hidden="1" x14ac:dyDescent="0.2">
      <c r="A27" s="224" t="s">
        <v>808</v>
      </c>
      <c r="B27" s="224" t="s">
        <v>879</v>
      </c>
      <c r="C27" s="224" t="s">
        <v>880</v>
      </c>
      <c r="D27" s="224" t="s">
        <v>886</v>
      </c>
      <c r="E27" s="224" t="s">
        <v>882</v>
      </c>
      <c r="F27" s="224" t="s">
        <v>206</v>
      </c>
      <c r="G27" s="225" t="s">
        <v>883</v>
      </c>
      <c r="H27" s="225" t="s">
        <v>791</v>
      </c>
      <c r="I27" s="222" t="s">
        <v>884</v>
      </c>
      <c r="J27" s="237"/>
    </row>
    <row r="28" spans="1:10" hidden="1" x14ac:dyDescent="0.2">
      <c r="A28" s="224" t="s">
        <v>808</v>
      </c>
      <c r="B28" s="224" t="s">
        <v>879</v>
      </c>
      <c r="C28" s="224" t="s">
        <v>880</v>
      </c>
      <c r="D28" s="230" t="s">
        <v>887</v>
      </c>
      <c r="E28" s="224" t="s">
        <v>882</v>
      </c>
      <c r="F28" s="224" t="s">
        <v>206</v>
      </c>
      <c r="G28" s="225" t="s">
        <v>883</v>
      </c>
      <c r="H28" s="225" t="s">
        <v>791</v>
      </c>
      <c r="I28" s="222" t="s">
        <v>884</v>
      </c>
      <c r="J28" s="237"/>
    </row>
    <row r="29" spans="1:10" hidden="1" x14ac:dyDescent="0.2">
      <c r="A29" s="224" t="s">
        <v>808</v>
      </c>
      <c r="B29" s="224" t="s">
        <v>879</v>
      </c>
      <c r="C29" s="224" t="s">
        <v>880</v>
      </c>
      <c r="D29" s="230" t="s">
        <v>888</v>
      </c>
      <c r="E29" s="224" t="s">
        <v>882</v>
      </c>
      <c r="F29" s="224" t="s">
        <v>206</v>
      </c>
      <c r="G29" s="225" t="s">
        <v>883</v>
      </c>
      <c r="H29" s="225" t="s">
        <v>791</v>
      </c>
      <c r="I29" s="222" t="s">
        <v>884</v>
      </c>
    </row>
    <row r="30" spans="1:10" hidden="1" x14ac:dyDescent="0.2">
      <c r="A30" s="224" t="s">
        <v>808</v>
      </c>
      <c r="B30" s="224" t="s">
        <v>879</v>
      </c>
      <c r="C30" s="224" t="s">
        <v>880</v>
      </c>
      <c r="D30" s="224" t="s">
        <v>889</v>
      </c>
      <c r="E30" s="224" t="s">
        <v>882</v>
      </c>
      <c r="F30" s="224" t="s">
        <v>206</v>
      </c>
      <c r="G30" s="225" t="s">
        <v>883</v>
      </c>
      <c r="H30" s="225" t="s">
        <v>791</v>
      </c>
      <c r="I30" s="222" t="s">
        <v>884</v>
      </c>
    </row>
    <row r="31" spans="1:10" hidden="1" x14ac:dyDescent="0.2">
      <c r="A31" s="224" t="s">
        <v>808</v>
      </c>
      <c r="B31" s="224" t="s">
        <v>879</v>
      </c>
      <c r="C31" s="224" t="s">
        <v>879</v>
      </c>
      <c r="D31" s="224" t="s">
        <v>879</v>
      </c>
      <c r="E31" s="224" t="s">
        <v>890</v>
      </c>
      <c r="F31" s="224" t="s">
        <v>206</v>
      </c>
      <c r="G31" s="225" t="s">
        <v>891</v>
      </c>
      <c r="H31" s="225" t="s">
        <v>791</v>
      </c>
      <c r="I31" s="222" t="s">
        <v>884</v>
      </c>
    </row>
    <row r="32" spans="1:10" hidden="1" x14ac:dyDescent="0.2">
      <c r="A32" s="224" t="s">
        <v>808</v>
      </c>
      <c r="B32" s="224" t="s">
        <v>879</v>
      </c>
      <c r="C32" s="224" t="s">
        <v>823</v>
      </c>
      <c r="D32" s="224" t="s">
        <v>892</v>
      </c>
      <c r="E32" s="224" t="s">
        <v>893</v>
      </c>
      <c r="F32" s="224" t="s">
        <v>206</v>
      </c>
      <c r="G32" s="225" t="s">
        <v>894</v>
      </c>
      <c r="H32" s="225" t="s">
        <v>791</v>
      </c>
      <c r="I32" s="222" t="s">
        <v>884</v>
      </c>
    </row>
    <row r="33" spans="1:10" hidden="1" x14ac:dyDescent="0.2">
      <c r="A33" s="224" t="s">
        <v>808</v>
      </c>
      <c r="B33" s="224" t="s">
        <v>879</v>
      </c>
      <c r="C33" s="224" t="s">
        <v>823</v>
      </c>
      <c r="D33" s="224" t="s">
        <v>895</v>
      </c>
      <c r="E33" s="224" t="s">
        <v>893</v>
      </c>
      <c r="F33" s="224" t="s">
        <v>206</v>
      </c>
      <c r="G33" s="225" t="s">
        <v>894</v>
      </c>
      <c r="H33" s="225" t="s">
        <v>791</v>
      </c>
      <c r="I33" s="222" t="s">
        <v>884</v>
      </c>
    </row>
    <row r="34" spans="1:10" hidden="1" x14ac:dyDescent="0.2">
      <c r="A34" s="224" t="s">
        <v>808</v>
      </c>
      <c r="B34" s="224" t="s">
        <v>879</v>
      </c>
      <c r="C34" s="224" t="s">
        <v>823</v>
      </c>
      <c r="D34" s="224" t="s">
        <v>896</v>
      </c>
      <c r="E34" s="224" t="s">
        <v>893</v>
      </c>
      <c r="F34" s="224" t="s">
        <v>206</v>
      </c>
      <c r="G34" s="225" t="s">
        <v>894</v>
      </c>
      <c r="H34" s="225" t="s">
        <v>791</v>
      </c>
      <c r="I34" s="222" t="s">
        <v>884</v>
      </c>
    </row>
    <row r="35" spans="1:10" hidden="1" x14ac:dyDescent="0.2">
      <c r="A35" s="224" t="s">
        <v>808</v>
      </c>
      <c r="B35" s="224" t="s">
        <v>879</v>
      </c>
      <c r="C35" s="224" t="s">
        <v>823</v>
      </c>
      <c r="D35" s="224" t="s">
        <v>897</v>
      </c>
      <c r="E35" s="224" t="s">
        <v>893</v>
      </c>
      <c r="F35" s="224" t="s">
        <v>206</v>
      </c>
      <c r="G35" s="225" t="s">
        <v>894</v>
      </c>
      <c r="H35" s="225" t="s">
        <v>791</v>
      </c>
      <c r="I35" s="222" t="s">
        <v>884</v>
      </c>
    </row>
    <row r="36" spans="1:10" hidden="1" x14ac:dyDescent="0.2">
      <c r="A36" s="224" t="s">
        <v>808</v>
      </c>
      <c r="B36" s="224" t="s">
        <v>879</v>
      </c>
      <c r="C36" s="224" t="s">
        <v>823</v>
      </c>
      <c r="D36" s="224" t="s">
        <v>898</v>
      </c>
      <c r="E36" s="224" t="s">
        <v>893</v>
      </c>
      <c r="F36" s="224" t="s">
        <v>206</v>
      </c>
      <c r="G36" s="225" t="s">
        <v>894</v>
      </c>
      <c r="H36" s="225" t="s">
        <v>791</v>
      </c>
      <c r="I36" s="222" t="s">
        <v>884</v>
      </c>
    </row>
    <row r="37" spans="1:10" hidden="1" x14ac:dyDescent="0.2">
      <c r="A37" s="224" t="s">
        <v>808</v>
      </c>
      <c r="B37" s="224" t="s">
        <v>879</v>
      </c>
      <c r="C37" s="224" t="s">
        <v>823</v>
      </c>
      <c r="D37" s="224" t="s">
        <v>899</v>
      </c>
      <c r="E37" s="224" t="s">
        <v>893</v>
      </c>
      <c r="F37" s="224" t="s">
        <v>206</v>
      </c>
      <c r="G37" s="225" t="s">
        <v>894</v>
      </c>
      <c r="H37" s="225" t="s">
        <v>791</v>
      </c>
      <c r="I37" s="222" t="s">
        <v>817</v>
      </c>
    </row>
    <row r="38" spans="1:10" hidden="1" x14ac:dyDescent="0.2">
      <c r="A38" s="224" t="s">
        <v>808</v>
      </c>
      <c r="B38" s="224" t="s">
        <v>879</v>
      </c>
      <c r="C38" s="224" t="s">
        <v>823</v>
      </c>
      <c r="D38" s="230" t="s">
        <v>900</v>
      </c>
      <c r="E38" s="224" t="s">
        <v>893</v>
      </c>
      <c r="F38" s="224" t="s">
        <v>206</v>
      </c>
      <c r="G38" s="225" t="s">
        <v>894</v>
      </c>
      <c r="H38" s="225" t="s">
        <v>791</v>
      </c>
      <c r="I38" s="222" t="s">
        <v>884</v>
      </c>
    </row>
    <row r="39" spans="1:10" hidden="1" x14ac:dyDescent="0.2">
      <c r="A39" s="224" t="s">
        <v>808</v>
      </c>
      <c r="B39" s="224" t="s">
        <v>879</v>
      </c>
      <c r="C39" s="224" t="s">
        <v>823</v>
      </c>
      <c r="D39" s="230" t="s">
        <v>901</v>
      </c>
      <c r="E39" s="224" t="s">
        <v>893</v>
      </c>
      <c r="F39" s="224" t="s">
        <v>206</v>
      </c>
      <c r="G39" s="225" t="s">
        <v>894</v>
      </c>
      <c r="H39" s="225" t="s">
        <v>791</v>
      </c>
      <c r="I39" s="222" t="s">
        <v>884</v>
      </c>
    </row>
    <row r="40" spans="1:10" ht="22.9" hidden="1" customHeight="1" x14ac:dyDescent="0.2">
      <c r="A40" s="224" t="s">
        <v>808</v>
      </c>
      <c r="B40" s="224" t="s">
        <v>879</v>
      </c>
      <c r="C40" s="224" t="s">
        <v>823</v>
      </c>
      <c r="D40" s="224" t="s">
        <v>902</v>
      </c>
      <c r="E40" s="224" t="s">
        <v>893</v>
      </c>
      <c r="F40" s="224" t="s">
        <v>206</v>
      </c>
      <c r="G40" s="225" t="s">
        <v>894</v>
      </c>
      <c r="H40" s="225" t="s">
        <v>791</v>
      </c>
      <c r="I40" s="222" t="s">
        <v>903</v>
      </c>
    </row>
    <row r="41" spans="1:10" ht="51" hidden="1" x14ac:dyDescent="0.2">
      <c r="A41" s="238" t="s">
        <v>904</v>
      </c>
      <c r="B41" s="238" t="s">
        <v>905</v>
      </c>
      <c r="C41" s="238" t="s">
        <v>905</v>
      </c>
      <c r="D41" s="225"/>
      <c r="E41" s="238" t="s">
        <v>905</v>
      </c>
      <c r="F41" s="227" t="s">
        <v>183</v>
      </c>
      <c r="G41" s="225"/>
      <c r="H41" s="227" t="s">
        <v>796</v>
      </c>
      <c r="I41" s="228" t="s">
        <v>802</v>
      </c>
    </row>
    <row r="42" spans="1:10" hidden="1" x14ac:dyDescent="0.2">
      <c r="A42" s="224" t="s">
        <v>808</v>
      </c>
      <c r="B42" s="224" t="s">
        <v>906</v>
      </c>
      <c r="C42" s="224" t="s">
        <v>906</v>
      </c>
      <c r="D42" s="224" t="s">
        <v>907</v>
      </c>
      <c r="E42" s="224" t="s">
        <v>908</v>
      </c>
      <c r="F42" s="224" t="s">
        <v>206</v>
      </c>
      <c r="G42" s="225" t="s">
        <v>909</v>
      </c>
      <c r="H42" s="225" t="s">
        <v>791</v>
      </c>
      <c r="I42" s="222"/>
    </row>
    <row r="43" spans="1:10" hidden="1" x14ac:dyDescent="0.2">
      <c r="A43" s="224" t="s">
        <v>808</v>
      </c>
      <c r="B43" s="224" t="s">
        <v>906</v>
      </c>
      <c r="C43" s="224" t="s">
        <v>906</v>
      </c>
      <c r="D43" s="224" t="s">
        <v>910</v>
      </c>
      <c r="E43" s="224" t="s">
        <v>908</v>
      </c>
      <c r="F43" s="224" t="s">
        <v>206</v>
      </c>
      <c r="G43" s="225" t="s">
        <v>909</v>
      </c>
      <c r="H43" s="225" t="s">
        <v>791</v>
      </c>
      <c r="I43" s="222"/>
    </row>
    <row r="44" spans="1:10" ht="38.25" hidden="1" x14ac:dyDescent="0.2">
      <c r="A44" s="224" t="s">
        <v>808</v>
      </c>
      <c r="B44" s="224" t="s">
        <v>911</v>
      </c>
      <c r="C44" s="224" t="s">
        <v>911</v>
      </c>
      <c r="D44" s="224" t="s">
        <v>912</v>
      </c>
      <c r="E44" s="224" t="s">
        <v>913</v>
      </c>
      <c r="F44" s="224" t="s">
        <v>206</v>
      </c>
      <c r="G44" s="225" t="s">
        <v>914</v>
      </c>
      <c r="H44" s="225" t="s">
        <v>791</v>
      </c>
      <c r="I44" s="222" t="s">
        <v>915</v>
      </c>
      <c r="J44" s="239"/>
    </row>
    <row r="45" spans="1:10" ht="38.25" hidden="1" x14ac:dyDescent="0.2">
      <c r="A45" s="224" t="s">
        <v>808</v>
      </c>
      <c r="B45" s="224" t="s">
        <v>911</v>
      </c>
      <c r="C45" s="224" t="s">
        <v>911</v>
      </c>
      <c r="D45" s="224" t="s">
        <v>916</v>
      </c>
      <c r="E45" s="224" t="s">
        <v>913</v>
      </c>
      <c r="F45" s="224" t="s">
        <v>206</v>
      </c>
      <c r="G45" s="225" t="s">
        <v>914</v>
      </c>
      <c r="H45" s="225" t="s">
        <v>791</v>
      </c>
      <c r="I45" s="222" t="s">
        <v>915</v>
      </c>
      <c r="J45" s="239"/>
    </row>
    <row r="46" spans="1:10" ht="51" hidden="1" x14ac:dyDescent="0.2">
      <c r="A46" s="229" t="s">
        <v>798</v>
      </c>
      <c r="B46" s="229" t="s">
        <v>917</v>
      </c>
      <c r="C46" s="229" t="s">
        <v>917</v>
      </c>
      <c r="D46" s="230"/>
      <c r="E46" s="229" t="s">
        <v>917</v>
      </c>
      <c r="F46" s="227" t="s">
        <v>183</v>
      </c>
      <c r="G46" s="225" t="s">
        <v>918</v>
      </c>
      <c r="H46" s="227" t="s">
        <v>796</v>
      </c>
      <c r="I46" s="228" t="s">
        <v>802</v>
      </c>
      <c r="J46" s="239"/>
    </row>
    <row r="47" spans="1:10" ht="38.25" hidden="1" x14ac:dyDescent="0.2">
      <c r="A47" s="231" t="s">
        <v>843</v>
      </c>
      <c r="B47" s="231" t="s">
        <v>919</v>
      </c>
      <c r="C47" s="225"/>
      <c r="D47" s="225"/>
      <c r="E47" s="231" t="s">
        <v>919</v>
      </c>
      <c r="F47" s="227" t="s">
        <v>306</v>
      </c>
      <c r="G47" s="225"/>
      <c r="H47" s="227" t="s">
        <v>796</v>
      </c>
      <c r="I47" s="222" t="s">
        <v>845</v>
      </c>
      <c r="J47" s="239"/>
    </row>
    <row r="48" spans="1:10" ht="38.25" hidden="1" x14ac:dyDescent="0.2">
      <c r="A48" s="231" t="s">
        <v>843</v>
      </c>
      <c r="B48" s="231" t="s">
        <v>920</v>
      </c>
      <c r="C48" s="225"/>
      <c r="D48" s="225"/>
      <c r="E48" s="231" t="s">
        <v>920</v>
      </c>
      <c r="F48" s="227" t="s">
        <v>306</v>
      </c>
      <c r="G48" s="225"/>
      <c r="H48" s="227" t="s">
        <v>796</v>
      </c>
      <c r="I48" s="222" t="s">
        <v>845</v>
      </c>
      <c r="J48" s="239"/>
    </row>
    <row r="49" spans="1:10" ht="51" hidden="1" x14ac:dyDescent="0.2">
      <c r="A49" s="233" t="s">
        <v>921</v>
      </c>
      <c r="B49" s="233" t="s">
        <v>922</v>
      </c>
      <c r="C49" s="225"/>
      <c r="D49" s="225"/>
      <c r="E49" s="233" t="s">
        <v>922</v>
      </c>
      <c r="F49" s="227" t="s">
        <v>795</v>
      </c>
      <c r="G49" s="225"/>
      <c r="H49" s="227" t="s">
        <v>796</v>
      </c>
      <c r="I49" s="228" t="s">
        <v>797</v>
      </c>
      <c r="J49" s="239"/>
    </row>
    <row r="50" spans="1:10" ht="14.25" customHeight="1" x14ac:dyDescent="0.2">
      <c r="A50" s="238" t="s">
        <v>923</v>
      </c>
      <c r="B50" s="238" t="s">
        <v>924</v>
      </c>
      <c r="C50" s="238" t="s">
        <v>924</v>
      </c>
      <c r="D50" s="225"/>
      <c r="E50" s="238" t="s">
        <v>924</v>
      </c>
      <c r="F50" s="227" t="s">
        <v>183</v>
      </c>
      <c r="G50" s="225" t="s">
        <v>925</v>
      </c>
      <c r="H50" s="227" t="s">
        <v>796</v>
      </c>
      <c r="I50" s="228" t="s">
        <v>802</v>
      </c>
      <c r="J50" s="240"/>
    </row>
    <row r="51" spans="1:10" hidden="1" x14ac:dyDescent="0.2">
      <c r="A51" s="224" t="s">
        <v>808</v>
      </c>
      <c r="B51" s="224" t="s">
        <v>926</v>
      </c>
      <c r="C51" s="224" t="s">
        <v>927</v>
      </c>
      <c r="D51" s="224" t="s">
        <v>928</v>
      </c>
      <c r="E51" s="224" t="s">
        <v>929</v>
      </c>
      <c r="F51" s="224" t="s">
        <v>206</v>
      </c>
      <c r="G51" s="225" t="s">
        <v>930</v>
      </c>
      <c r="H51" s="225" t="s">
        <v>791</v>
      </c>
      <c r="I51" s="222"/>
      <c r="J51" s="239"/>
    </row>
    <row r="52" spans="1:10" ht="51" hidden="1" x14ac:dyDescent="0.2">
      <c r="A52" s="229" t="s">
        <v>798</v>
      </c>
      <c r="B52" s="229" t="s">
        <v>931</v>
      </c>
      <c r="C52" s="229" t="s">
        <v>931</v>
      </c>
      <c r="D52" s="227"/>
      <c r="E52" s="229" t="s">
        <v>931</v>
      </c>
      <c r="F52" s="227" t="s">
        <v>183</v>
      </c>
      <c r="G52" s="225" t="s">
        <v>932</v>
      </c>
      <c r="H52" s="227" t="s">
        <v>796</v>
      </c>
      <c r="I52" s="228" t="s">
        <v>802</v>
      </c>
      <c r="J52" s="239"/>
    </row>
    <row r="53" spans="1:10" ht="38.25" hidden="1" x14ac:dyDescent="0.2">
      <c r="A53" s="241" t="s">
        <v>798</v>
      </c>
      <c r="B53" s="242" t="s">
        <v>933</v>
      </c>
      <c r="C53" s="242" t="s">
        <v>933</v>
      </c>
      <c r="D53" s="225"/>
      <c r="E53" s="242" t="s">
        <v>934</v>
      </c>
      <c r="F53" s="227" t="s">
        <v>306</v>
      </c>
      <c r="G53" s="225" t="s">
        <v>935</v>
      </c>
      <c r="H53" s="227" t="s">
        <v>796</v>
      </c>
      <c r="I53" s="222" t="s">
        <v>845</v>
      </c>
      <c r="J53" s="239"/>
    </row>
    <row r="54" spans="1:10" ht="38.25" hidden="1" x14ac:dyDescent="0.2">
      <c r="A54" s="231" t="s">
        <v>843</v>
      </c>
      <c r="B54" s="231" t="s">
        <v>936</v>
      </c>
      <c r="C54" s="225"/>
      <c r="D54" s="225"/>
      <c r="E54" s="231" t="s">
        <v>936</v>
      </c>
      <c r="F54" s="227" t="s">
        <v>306</v>
      </c>
      <c r="G54" s="225"/>
      <c r="H54" s="227" t="s">
        <v>796</v>
      </c>
      <c r="I54" s="222" t="s">
        <v>845</v>
      </c>
      <c r="J54" s="239"/>
    </row>
    <row r="55" spans="1:10" hidden="1" x14ac:dyDescent="0.2">
      <c r="A55" s="224" t="s">
        <v>808</v>
      </c>
      <c r="B55" s="224" t="s">
        <v>937</v>
      </c>
      <c r="C55" s="224" t="s">
        <v>938</v>
      </c>
      <c r="D55" s="224"/>
      <c r="E55" s="224" t="s">
        <v>939</v>
      </c>
      <c r="F55" s="224" t="s">
        <v>206</v>
      </c>
      <c r="G55" s="225"/>
      <c r="H55" s="225" t="s">
        <v>791</v>
      </c>
      <c r="I55" s="222"/>
      <c r="J55" s="239"/>
    </row>
    <row r="56" spans="1:10" x14ac:dyDescent="0.2">
      <c r="A56" s="224" t="s">
        <v>808</v>
      </c>
      <c r="B56" s="224" t="s">
        <v>940</v>
      </c>
      <c r="C56" s="224" t="s">
        <v>924</v>
      </c>
      <c r="D56" s="224" t="s">
        <v>941</v>
      </c>
      <c r="E56" s="224" t="s">
        <v>942</v>
      </c>
      <c r="F56" s="224" t="s">
        <v>206</v>
      </c>
      <c r="G56" s="225" t="s">
        <v>925</v>
      </c>
      <c r="H56" s="225" t="s">
        <v>791</v>
      </c>
      <c r="I56" s="222"/>
      <c r="J56" s="239"/>
    </row>
    <row r="57" spans="1:10" hidden="1" x14ac:dyDescent="0.2">
      <c r="A57" s="224" t="s">
        <v>808</v>
      </c>
      <c r="B57" s="224" t="s">
        <v>940</v>
      </c>
      <c r="C57" s="224" t="s">
        <v>943</v>
      </c>
      <c r="D57" s="224" t="s">
        <v>944</v>
      </c>
      <c r="E57" s="224" t="s">
        <v>945</v>
      </c>
      <c r="F57" s="224" t="s">
        <v>206</v>
      </c>
      <c r="G57" s="225" t="s">
        <v>946</v>
      </c>
      <c r="H57" s="225" t="s">
        <v>791</v>
      </c>
      <c r="I57" s="222"/>
      <c r="J57" s="239"/>
    </row>
    <row r="58" spans="1:10" hidden="1" x14ac:dyDescent="0.2">
      <c r="A58" s="224" t="s">
        <v>808</v>
      </c>
      <c r="B58" s="224" t="s">
        <v>940</v>
      </c>
      <c r="C58" s="224" t="s">
        <v>947</v>
      </c>
      <c r="D58" s="224" t="s">
        <v>948</v>
      </c>
      <c r="E58" s="224" t="s">
        <v>949</v>
      </c>
      <c r="F58" s="224" t="s">
        <v>206</v>
      </c>
      <c r="G58" s="225"/>
      <c r="H58" s="225" t="s">
        <v>791</v>
      </c>
      <c r="I58" s="222"/>
      <c r="J58" s="239"/>
    </row>
    <row r="59" spans="1:10" ht="51" hidden="1" x14ac:dyDescent="0.2">
      <c r="A59" s="230" t="s">
        <v>798</v>
      </c>
      <c r="B59" s="230" t="s">
        <v>950</v>
      </c>
      <c r="C59" s="230" t="s">
        <v>950</v>
      </c>
      <c r="D59" s="230"/>
      <c r="E59" s="230" t="s">
        <v>950</v>
      </c>
      <c r="F59" s="227" t="s">
        <v>183</v>
      </c>
      <c r="G59" s="225" t="s">
        <v>951</v>
      </c>
      <c r="H59" s="227" t="s">
        <v>796</v>
      </c>
      <c r="I59" s="228" t="s">
        <v>802</v>
      </c>
      <c r="J59" s="239"/>
    </row>
    <row r="60" spans="1:10" ht="27" hidden="1" customHeight="1" x14ac:dyDescent="0.2">
      <c r="A60" s="230" t="s">
        <v>798</v>
      </c>
      <c r="B60" s="230" t="s">
        <v>952</v>
      </c>
      <c r="C60" s="230" t="s">
        <v>952</v>
      </c>
      <c r="D60" s="227"/>
      <c r="E60" s="230" t="s">
        <v>952</v>
      </c>
      <c r="F60" s="227" t="s">
        <v>183</v>
      </c>
      <c r="G60" s="225" t="s">
        <v>953</v>
      </c>
      <c r="H60" s="227" t="s">
        <v>796</v>
      </c>
      <c r="I60" s="228" t="s">
        <v>802</v>
      </c>
    </row>
    <row r="61" spans="1:10" hidden="1" x14ac:dyDescent="0.2">
      <c r="A61" s="224" t="s">
        <v>808</v>
      </c>
      <c r="B61" s="224" t="s">
        <v>954</v>
      </c>
      <c r="C61" s="224" t="s">
        <v>955</v>
      </c>
      <c r="D61" s="224" t="s">
        <v>956</v>
      </c>
      <c r="E61" s="224" t="s">
        <v>957</v>
      </c>
      <c r="F61" s="224" t="s">
        <v>206</v>
      </c>
      <c r="G61" s="225" t="s">
        <v>267</v>
      </c>
      <c r="H61" s="225" t="s">
        <v>791</v>
      </c>
      <c r="I61" s="222"/>
    </row>
    <row r="62" spans="1:10" hidden="1" x14ac:dyDescent="0.2">
      <c r="A62" s="224" t="s">
        <v>808</v>
      </c>
      <c r="B62" s="224" t="s">
        <v>954</v>
      </c>
      <c r="C62" s="224" t="s">
        <v>958</v>
      </c>
      <c r="D62" s="224" t="s">
        <v>959</v>
      </c>
      <c r="E62" s="224" t="s">
        <v>281</v>
      </c>
      <c r="F62" s="224" t="s">
        <v>206</v>
      </c>
      <c r="G62" s="225" t="s">
        <v>282</v>
      </c>
      <c r="H62" s="225" t="s">
        <v>791</v>
      </c>
      <c r="I62" s="222" t="s">
        <v>960</v>
      </c>
    </row>
    <row r="63" spans="1:10" hidden="1" x14ac:dyDescent="0.2">
      <c r="A63" s="224" t="s">
        <v>808</v>
      </c>
      <c r="B63" s="224" t="s">
        <v>954</v>
      </c>
      <c r="C63" s="224" t="s">
        <v>958</v>
      </c>
      <c r="D63" s="224" t="s">
        <v>961</v>
      </c>
      <c r="E63" s="224" t="s">
        <v>281</v>
      </c>
      <c r="F63" s="224" t="s">
        <v>206</v>
      </c>
      <c r="G63" s="225" t="s">
        <v>282</v>
      </c>
      <c r="H63" s="225" t="s">
        <v>791</v>
      </c>
      <c r="I63" s="222" t="s">
        <v>960</v>
      </c>
    </row>
    <row r="64" spans="1:10" ht="51" hidden="1" x14ac:dyDescent="0.2">
      <c r="A64" s="226" t="s">
        <v>962</v>
      </c>
      <c r="B64" s="243" t="s">
        <v>963</v>
      </c>
      <c r="C64" s="225"/>
      <c r="D64" s="225"/>
      <c r="E64" s="243" t="s">
        <v>963</v>
      </c>
      <c r="F64" s="227" t="s">
        <v>795</v>
      </c>
      <c r="G64" s="225"/>
      <c r="H64" s="227" t="s">
        <v>796</v>
      </c>
      <c r="I64" s="228" t="s">
        <v>797</v>
      </c>
    </row>
    <row r="65" spans="1:10" ht="51" hidden="1" x14ac:dyDescent="0.2">
      <c r="A65" s="233" t="s">
        <v>962</v>
      </c>
      <c r="B65" s="233" t="s">
        <v>963</v>
      </c>
      <c r="C65" s="225"/>
      <c r="D65" s="225"/>
      <c r="E65" s="233" t="s">
        <v>963</v>
      </c>
      <c r="F65" s="227" t="s">
        <v>795</v>
      </c>
      <c r="G65" s="225"/>
      <c r="H65" s="227" t="s">
        <v>796</v>
      </c>
      <c r="I65" s="228" t="s">
        <v>797</v>
      </c>
    </row>
    <row r="66" spans="1:10" hidden="1" x14ac:dyDescent="0.2">
      <c r="A66" s="224" t="s">
        <v>786</v>
      </c>
      <c r="B66" s="224" t="s">
        <v>964</v>
      </c>
      <c r="C66" s="224" t="s">
        <v>964</v>
      </c>
      <c r="D66" s="225"/>
      <c r="E66" s="224" t="s">
        <v>309</v>
      </c>
      <c r="F66" s="224" t="s">
        <v>206</v>
      </c>
      <c r="G66" s="225" t="s">
        <v>310</v>
      </c>
      <c r="H66" s="225" t="s">
        <v>791</v>
      </c>
      <c r="I66" s="244" t="s">
        <v>965</v>
      </c>
    </row>
    <row r="67" spans="1:10" hidden="1" x14ac:dyDescent="0.2">
      <c r="A67" s="224" t="s">
        <v>835</v>
      </c>
      <c r="B67" s="224" t="s">
        <v>966</v>
      </c>
      <c r="C67" s="224" t="s">
        <v>966</v>
      </c>
      <c r="D67" s="224" t="s">
        <v>967</v>
      </c>
      <c r="E67" s="224" t="s">
        <v>968</v>
      </c>
      <c r="F67" s="224" t="s">
        <v>206</v>
      </c>
      <c r="G67" s="225"/>
      <c r="H67" s="225" t="s">
        <v>791</v>
      </c>
      <c r="I67" s="222" t="s">
        <v>969</v>
      </c>
    </row>
    <row r="68" spans="1:10" hidden="1" x14ac:dyDescent="0.2">
      <c r="A68" s="224" t="s">
        <v>835</v>
      </c>
      <c r="B68" s="224" t="s">
        <v>966</v>
      </c>
      <c r="C68" s="224" t="s">
        <v>966</v>
      </c>
      <c r="D68" s="224" t="s">
        <v>970</v>
      </c>
      <c r="E68" s="224" t="s">
        <v>971</v>
      </c>
      <c r="F68" s="224" t="s">
        <v>206</v>
      </c>
      <c r="G68" s="225"/>
      <c r="H68" s="225" t="s">
        <v>791</v>
      </c>
      <c r="I68" s="222"/>
    </row>
    <row r="69" spans="1:10" ht="38.25" hidden="1" x14ac:dyDescent="0.2">
      <c r="A69" s="231" t="s">
        <v>843</v>
      </c>
      <c r="B69" s="231" t="s">
        <v>972</v>
      </c>
      <c r="C69" s="225"/>
      <c r="D69" s="225"/>
      <c r="E69" s="231" t="s">
        <v>972</v>
      </c>
      <c r="F69" s="227" t="s">
        <v>306</v>
      </c>
      <c r="G69" s="225"/>
      <c r="H69" s="227" t="s">
        <v>796</v>
      </c>
      <c r="I69" s="222" t="s">
        <v>845</v>
      </c>
    </row>
    <row r="70" spans="1:10" ht="38.25" hidden="1" x14ac:dyDescent="0.2">
      <c r="A70" s="231" t="s">
        <v>843</v>
      </c>
      <c r="B70" s="231" t="s">
        <v>972</v>
      </c>
      <c r="C70" s="225"/>
      <c r="D70" s="225"/>
      <c r="E70" s="231" t="s">
        <v>972</v>
      </c>
      <c r="F70" s="227" t="s">
        <v>306</v>
      </c>
      <c r="G70" s="225"/>
      <c r="H70" s="227" t="s">
        <v>796</v>
      </c>
      <c r="I70" s="222" t="s">
        <v>845</v>
      </c>
    </row>
    <row r="71" spans="1:10" hidden="1" x14ac:dyDescent="0.2">
      <c r="A71" s="224" t="s">
        <v>808</v>
      </c>
      <c r="B71" s="224" t="s">
        <v>973</v>
      </c>
      <c r="C71" s="224" t="s">
        <v>973</v>
      </c>
      <c r="D71" s="224" t="s">
        <v>974</v>
      </c>
      <c r="E71" s="224" t="s">
        <v>975</v>
      </c>
      <c r="F71" s="224" t="s">
        <v>206</v>
      </c>
      <c r="G71" s="225" t="s">
        <v>976</v>
      </c>
      <c r="H71" s="225" t="s">
        <v>791</v>
      </c>
      <c r="I71" s="222" t="s">
        <v>977</v>
      </c>
    </row>
    <row r="72" spans="1:10" hidden="1" x14ac:dyDescent="0.2">
      <c r="A72" s="224" t="s">
        <v>808</v>
      </c>
      <c r="B72" s="224" t="s">
        <v>978</v>
      </c>
      <c r="C72" s="224" t="s">
        <v>979</v>
      </c>
      <c r="D72" s="224" t="s">
        <v>980</v>
      </c>
      <c r="E72" s="224" t="s">
        <v>206</v>
      </c>
      <c r="F72" s="224" t="s">
        <v>206</v>
      </c>
      <c r="G72" s="225" t="s">
        <v>326</v>
      </c>
      <c r="H72" s="225" t="s">
        <v>791</v>
      </c>
      <c r="I72" s="222"/>
    </row>
    <row r="73" spans="1:10" hidden="1" x14ac:dyDescent="0.2">
      <c r="A73" s="224" t="s">
        <v>808</v>
      </c>
      <c r="B73" s="224" t="s">
        <v>978</v>
      </c>
      <c r="C73" s="224" t="s">
        <v>981</v>
      </c>
      <c r="D73" s="224" t="s">
        <v>982</v>
      </c>
      <c r="E73" s="224" t="s">
        <v>367</v>
      </c>
      <c r="F73" s="224" t="s">
        <v>206</v>
      </c>
      <c r="G73" s="225" t="s">
        <v>368</v>
      </c>
      <c r="H73" s="225" t="s">
        <v>791</v>
      </c>
      <c r="I73" s="222"/>
    </row>
    <row r="74" spans="1:10" hidden="1" x14ac:dyDescent="0.2">
      <c r="A74" s="224" t="s">
        <v>808</v>
      </c>
      <c r="B74" s="224" t="s">
        <v>983</v>
      </c>
      <c r="C74" s="224" t="s">
        <v>984</v>
      </c>
      <c r="D74" s="224" t="s">
        <v>985</v>
      </c>
      <c r="E74" s="224" t="s">
        <v>986</v>
      </c>
      <c r="F74" s="224" t="s">
        <v>206</v>
      </c>
      <c r="G74" s="225" t="s">
        <v>987</v>
      </c>
      <c r="H74" s="225" t="s">
        <v>791</v>
      </c>
      <c r="I74" s="245"/>
    </row>
    <row r="75" spans="1:10" hidden="1" x14ac:dyDescent="0.2">
      <c r="A75" s="224" t="s">
        <v>808</v>
      </c>
      <c r="B75" s="224" t="s">
        <v>983</v>
      </c>
      <c r="C75" s="224" t="s">
        <v>988</v>
      </c>
      <c r="D75" s="224"/>
      <c r="E75" s="224" t="s">
        <v>989</v>
      </c>
      <c r="F75" s="224" t="s">
        <v>206</v>
      </c>
      <c r="G75" s="225" t="s">
        <v>990</v>
      </c>
      <c r="H75" s="225" t="s">
        <v>791</v>
      </c>
      <c r="I75" s="245"/>
    </row>
    <row r="76" spans="1:10" hidden="1" x14ac:dyDescent="0.2">
      <c r="A76" s="224" t="s">
        <v>808</v>
      </c>
      <c r="B76" s="224" t="s">
        <v>983</v>
      </c>
      <c r="C76" s="224" t="s">
        <v>991</v>
      </c>
      <c r="D76" s="224" t="s">
        <v>992</v>
      </c>
      <c r="E76" s="224" t="s">
        <v>993</v>
      </c>
      <c r="F76" s="224" t="s">
        <v>206</v>
      </c>
      <c r="G76" s="225" t="s">
        <v>994</v>
      </c>
      <c r="H76" s="225" t="s">
        <v>791</v>
      </c>
      <c r="I76" s="245"/>
      <c r="J76" s="240"/>
    </row>
    <row r="77" spans="1:10" ht="51" hidden="1" x14ac:dyDescent="0.2">
      <c r="A77" s="229" t="s">
        <v>798</v>
      </c>
      <c r="B77" s="229" t="s">
        <v>995</v>
      </c>
      <c r="C77" s="229" t="s">
        <v>995</v>
      </c>
      <c r="D77" s="227"/>
      <c r="E77" s="229" t="s">
        <v>995</v>
      </c>
      <c r="F77" s="227" t="s">
        <v>183</v>
      </c>
      <c r="G77" s="225" t="s">
        <v>996</v>
      </c>
      <c r="H77" s="227" t="s">
        <v>796</v>
      </c>
      <c r="I77" s="228" t="s">
        <v>802</v>
      </c>
      <c r="J77" s="239"/>
    </row>
    <row r="78" spans="1:10" hidden="1" x14ac:dyDescent="0.2">
      <c r="A78" s="224" t="s">
        <v>808</v>
      </c>
      <c r="B78" s="224" t="s">
        <v>997</v>
      </c>
      <c r="C78" s="224" t="s">
        <v>998</v>
      </c>
      <c r="D78" s="224" t="s">
        <v>999</v>
      </c>
      <c r="E78" s="224" t="s">
        <v>1000</v>
      </c>
      <c r="F78" s="224" t="s">
        <v>206</v>
      </c>
      <c r="G78" s="225"/>
      <c r="H78" s="225" t="s">
        <v>791</v>
      </c>
      <c r="I78" s="245"/>
      <c r="J78" s="239"/>
    </row>
    <row r="79" spans="1:10" ht="51" hidden="1" x14ac:dyDescent="0.2">
      <c r="A79" s="238" t="s">
        <v>798</v>
      </c>
      <c r="B79" s="238" t="s">
        <v>1001</v>
      </c>
      <c r="C79" s="238" t="s">
        <v>1001</v>
      </c>
      <c r="D79" s="227"/>
      <c r="E79" s="238" t="s">
        <v>1001</v>
      </c>
      <c r="F79" s="227" t="s">
        <v>183</v>
      </c>
      <c r="G79" s="225" t="s">
        <v>1002</v>
      </c>
      <c r="H79" s="227" t="s">
        <v>796</v>
      </c>
      <c r="I79" s="228" t="s">
        <v>802</v>
      </c>
      <c r="J79" s="239"/>
    </row>
    <row r="80" spans="1:10" ht="51" hidden="1" x14ac:dyDescent="0.2">
      <c r="A80" s="235" t="s">
        <v>1003</v>
      </c>
      <c r="B80" s="235" t="s">
        <v>1004</v>
      </c>
      <c r="C80" s="225"/>
      <c r="D80" s="225"/>
      <c r="E80" s="235" t="s">
        <v>1004</v>
      </c>
      <c r="F80" s="227" t="s">
        <v>795</v>
      </c>
      <c r="G80" s="225" t="s">
        <v>1005</v>
      </c>
      <c r="H80" s="227" t="s">
        <v>796</v>
      </c>
      <c r="I80" s="228" t="s">
        <v>797</v>
      </c>
      <c r="J80" s="239"/>
    </row>
    <row r="81" spans="1:10" ht="51" hidden="1" x14ac:dyDescent="0.2">
      <c r="A81" s="246" t="s">
        <v>1006</v>
      </c>
      <c r="B81" s="229" t="s">
        <v>1007</v>
      </c>
      <c r="C81" s="229" t="s">
        <v>1007</v>
      </c>
      <c r="D81" s="227"/>
      <c r="E81" s="229" t="s">
        <v>1008</v>
      </c>
      <c r="F81" s="227" t="s">
        <v>183</v>
      </c>
      <c r="G81" s="225" t="s">
        <v>1009</v>
      </c>
      <c r="H81" s="227" t="s">
        <v>796</v>
      </c>
      <c r="I81" s="228" t="s">
        <v>802</v>
      </c>
      <c r="J81" s="239"/>
    </row>
    <row r="82" spans="1:10" ht="51" hidden="1" x14ac:dyDescent="0.2">
      <c r="A82" s="226" t="s">
        <v>1010</v>
      </c>
      <c r="B82" s="226" t="s">
        <v>1011</v>
      </c>
      <c r="C82" s="225"/>
      <c r="D82" s="225"/>
      <c r="E82" s="226" t="s">
        <v>1011</v>
      </c>
      <c r="F82" s="227" t="s">
        <v>795</v>
      </c>
      <c r="G82" s="225" t="s">
        <v>1012</v>
      </c>
      <c r="H82" s="227" t="s">
        <v>796</v>
      </c>
      <c r="I82" s="222" t="s">
        <v>797</v>
      </c>
      <c r="J82" s="239"/>
    </row>
    <row r="83" spans="1:10" ht="51" hidden="1" x14ac:dyDescent="0.2">
      <c r="A83" s="238" t="s">
        <v>1013</v>
      </c>
      <c r="B83" s="238" t="s">
        <v>1014</v>
      </c>
      <c r="C83" s="238" t="s">
        <v>1014</v>
      </c>
      <c r="D83" s="225"/>
      <c r="E83" s="238" t="s">
        <v>1014</v>
      </c>
      <c r="F83" s="227" t="s">
        <v>183</v>
      </c>
      <c r="G83" s="225" t="s">
        <v>1015</v>
      </c>
      <c r="H83" s="227" t="s">
        <v>796</v>
      </c>
      <c r="I83" s="228" t="s">
        <v>802</v>
      </c>
      <c r="J83" s="239"/>
    </row>
    <row r="84" spans="1:10" ht="38.25" hidden="1" x14ac:dyDescent="0.2">
      <c r="A84" s="231" t="s">
        <v>843</v>
      </c>
      <c r="B84" s="231" t="s">
        <v>1016</v>
      </c>
      <c r="C84" s="225"/>
      <c r="D84" s="225"/>
      <c r="E84" s="231" t="s">
        <v>1016</v>
      </c>
      <c r="F84" s="227" t="s">
        <v>306</v>
      </c>
      <c r="G84" s="225"/>
      <c r="H84" s="227" t="s">
        <v>796</v>
      </c>
      <c r="I84" s="222" t="s">
        <v>845</v>
      </c>
      <c r="J84" s="239"/>
    </row>
    <row r="85" spans="1:10" ht="25.5" hidden="1" x14ac:dyDescent="0.2">
      <c r="A85" s="231" t="s">
        <v>843</v>
      </c>
      <c r="B85" s="231" t="s">
        <v>1017</v>
      </c>
      <c r="C85" s="225"/>
      <c r="D85" s="225"/>
      <c r="E85" s="231" t="s">
        <v>1017</v>
      </c>
      <c r="F85" s="227" t="s">
        <v>306</v>
      </c>
      <c r="G85" s="225"/>
      <c r="H85" s="227" t="s">
        <v>796</v>
      </c>
      <c r="I85" s="222" t="s">
        <v>1018</v>
      </c>
      <c r="J85" s="239"/>
    </row>
    <row r="86" spans="1:10" hidden="1" x14ac:dyDescent="0.2">
      <c r="A86" s="247" t="s">
        <v>864</v>
      </c>
      <c r="B86" s="247" t="s">
        <v>1019</v>
      </c>
      <c r="C86" s="247" t="s">
        <v>1019</v>
      </c>
      <c r="D86" s="225"/>
      <c r="E86" s="247" t="s">
        <v>1019</v>
      </c>
      <c r="F86" s="227" t="s">
        <v>252</v>
      </c>
      <c r="G86" s="225" t="s">
        <v>1020</v>
      </c>
      <c r="H86" s="227" t="s">
        <v>796</v>
      </c>
      <c r="I86" s="222"/>
      <c r="J86" s="239"/>
    </row>
    <row r="87" spans="1:10" ht="51" hidden="1" x14ac:dyDescent="0.2">
      <c r="A87" s="229" t="s">
        <v>904</v>
      </c>
      <c r="B87" s="229" t="s">
        <v>1021</v>
      </c>
      <c r="C87" s="229" t="s">
        <v>1021</v>
      </c>
      <c r="D87" s="227"/>
      <c r="E87" s="229" t="s">
        <v>1021</v>
      </c>
      <c r="F87" s="227" t="s">
        <v>183</v>
      </c>
      <c r="G87" s="225" t="s">
        <v>1022</v>
      </c>
      <c r="H87" s="227" t="s">
        <v>796</v>
      </c>
      <c r="I87" s="228" t="s">
        <v>802</v>
      </c>
      <c r="J87" s="239"/>
    </row>
    <row r="88" spans="1:10" ht="51" hidden="1" x14ac:dyDescent="0.2">
      <c r="A88" s="248" t="s">
        <v>1013</v>
      </c>
      <c r="B88" s="248" t="s">
        <v>1023</v>
      </c>
      <c r="C88" s="248" t="s">
        <v>1023</v>
      </c>
      <c r="D88" s="227"/>
      <c r="E88" s="248" t="s">
        <v>1023</v>
      </c>
      <c r="F88" s="227" t="s">
        <v>183</v>
      </c>
      <c r="G88" s="225" t="s">
        <v>1024</v>
      </c>
      <c r="H88" s="227" t="s">
        <v>796</v>
      </c>
      <c r="I88" s="228" t="s">
        <v>802</v>
      </c>
      <c r="J88" s="239"/>
    </row>
    <row r="89" spans="1:10" hidden="1" x14ac:dyDescent="0.2">
      <c r="A89" s="224" t="s">
        <v>786</v>
      </c>
      <c r="B89" s="224" t="s">
        <v>1025</v>
      </c>
      <c r="C89" s="224" t="s">
        <v>1025</v>
      </c>
      <c r="D89" s="224" t="s">
        <v>1026</v>
      </c>
      <c r="E89" s="224" t="s">
        <v>1027</v>
      </c>
      <c r="F89" s="224" t="s">
        <v>206</v>
      </c>
      <c r="G89" s="225" t="s">
        <v>1028</v>
      </c>
      <c r="H89" s="225" t="s">
        <v>791</v>
      </c>
      <c r="I89" s="222"/>
      <c r="J89" s="239"/>
    </row>
    <row r="90" spans="1:10" hidden="1" x14ac:dyDescent="0.2">
      <c r="A90" s="224" t="s">
        <v>808</v>
      </c>
      <c r="B90" s="224" t="s">
        <v>1029</v>
      </c>
      <c r="C90" s="224" t="s">
        <v>1029</v>
      </c>
      <c r="D90" s="224" t="s">
        <v>1030</v>
      </c>
      <c r="E90" s="224" t="s">
        <v>1031</v>
      </c>
      <c r="F90" s="224" t="s">
        <v>206</v>
      </c>
      <c r="G90" s="225" t="s">
        <v>1032</v>
      </c>
      <c r="H90" s="225" t="s">
        <v>791</v>
      </c>
      <c r="I90" s="245"/>
      <c r="J90" s="239"/>
    </row>
    <row r="91" spans="1:10" hidden="1" x14ac:dyDescent="0.2">
      <c r="A91" s="224" t="s">
        <v>808</v>
      </c>
      <c r="B91" s="224" t="s">
        <v>1033</v>
      </c>
      <c r="C91" s="224" t="s">
        <v>1033</v>
      </c>
      <c r="D91" s="224" t="s">
        <v>1034</v>
      </c>
      <c r="E91" s="224" t="s">
        <v>1035</v>
      </c>
      <c r="F91" s="224" t="s">
        <v>206</v>
      </c>
      <c r="G91" s="225"/>
      <c r="H91" s="225" t="s">
        <v>791</v>
      </c>
      <c r="I91" s="245"/>
      <c r="J91" s="239"/>
    </row>
    <row r="92" spans="1:10" hidden="1" x14ac:dyDescent="0.2">
      <c r="A92" s="224" t="s">
        <v>808</v>
      </c>
      <c r="B92" s="224" t="s">
        <v>1033</v>
      </c>
      <c r="C92" s="224" t="s">
        <v>1033</v>
      </c>
      <c r="D92" s="224" t="s">
        <v>1036</v>
      </c>
      <c r="E92" s="224" t="s">
        <v>1035</v>
      </c>
      <c r="F92" s="224" t="s">
        <v>206</v>
      </c>
      <c r="G92" s="225"/>
      <c r="H92" s="225" t="s">
        <v>791</v>
      </c>
      <c r="I92" s="249"/>
    </row>
    <row r="93" spans="1:10" hidden="1" x14ac:dyDescent="0.2">
      <c r="A93" s="224" t="s">
        <v>808</v>
      </c>
      <c r="B93" s="224" t="s">
        <v>1037</v>
      </c>
      <c r="C93" s="224" t="s">
        <v>1037</v>
      </c>
      <c r="D93" s="224"/>
      <c r="E93" s="224" t="s">
        <v>1038</v>
      </c>
      <c r="F93" s="224" t="s">
        <v>206</v>
      </c>
      <c r="G93" s="225"/>
      <c r="H93" s="225" t="s">
        <v>791</v>
      </c>
      <c r="I93" s="245" t="s">
        <v>1039</v>
      </c>
    </row>
    <row r="94" spans="1:10" ht="51" hidden="1" x14ac:dyDescent="0.2">
      <c r="A94" s="230" t="s">
        <v>798</v>
      </c>
      <c r="B94" s="230" t="s">
        <v>1040</v>
      </c>
      <c r="C94" s="230" t="s">
        <v>1040</v>
      </c>
      <c r="D94" s="227"/>
      <c r="E94" s="230" t="s">
        <v>1040</v>
      </c>
      <c r="F94" s="227" t="s">
        <v>183</v>
      </c>
      <c r="G94" s="225" t="s">
        <v>1041</v>
      </c>
      <c r="H94" s="227" t="s">
        <v>796</v>
      </c>
      <c r="I94" s="228" t="s">
        <v>802</v>
      </c>
    </row>
    <row r="95" spans="1:10" ht="38.25" hidden="1" x14ac:dyDescent="0.2">
      <c r="A95" s="250" t="s">
        <v>843</v>
      </c>
      <c r="B95" s="250" t="s">
        <v>1042</v>
      </c>
      <c r="C95" s="225"/>
      <c r="D95" s="225"/>
      <c r="E95" s="250" t="s">
        <v>1043</v>
      </c>
      <c r="F95" s="227" t="s">
        <v>306</v>
      </c>
      <c r="G95" s="225" t="s">
        <v>1044</v>
      </c>
      <c r="H95" s="227" t="s">
        <v>796</v>
      </c>
      <c r="I95" s="222" t="s">
        <v>845</v>
      </c>
    </row>
    <row r="96" spans="1:10" ht="38.25" hidden="1" x14ac:dyDescent="0.2">
      <c r="A96" s="231" t="s">
        <v>843</v>
      </c>
      <c r="B96" s="231" t="s">
        <v>1045</v>
      </c>
      <c r="C96" s="225"/>
      <c r="D96" s="225"/>
      <c r="E96" s="231" t="s">
        <v>1045</v>
      </c>
      <c r="F96" s="227" t="s">
        <v>306</v>
      </c>
      <c r="G96" s="225"/>
      <c r="H96" s="227" t="s">
        <v>796</v>
      </c>
      <c r="I96" s="222" t="s">
        <v>845</v>
      </c>
    </row>
    <row r="97" spans="1:9" ht="51" hidden="1" x14ac:dyDescent="0.2">
      <c r="A97" s="233" t="s">
        <v>921</v>
      </c>
      <c r="B97" s="233" t="s">
        <v>1046</v>
      </c>
      <c r="C97" s="225"/>
      <c r="D97" s="225" t="s">
        <v>1047</v>
      </c>
      <c r="E97" s="233" t="s">
        <v>1046</v>
      </c>
      <c r="F97" s="227" t="s">
        <v>795</v>
      </c>
      <c r="G97" s="225" t="s">
        <v>1048</v>
      </c>
      <c r="H97" s="227" t="s">
        <v>796</v>
      </c>
      <c r="I97" s="228" t="s">
        <v>797</v>
      </c>
    </row>
    <row r="98" spans="1:9" hidden="1" x14ac:dyDescent="0.2">
      <c r="A98" s="224" t="s">
        <v>808</v>
      </c>
      <c r="B98" s="224" t="s">
        <v>1049</v>
      </c>
      <c r="C98" s="224" t="s">
        <v>1050</v>
      </c>
      <c r="D98" s="224" t="s">
        <v>1051</v>
      </c>
      <c r="E98" s="224" t="s">
        <v>1052</v>
      </c>
      <c r="F98" s="224" t="s">
        <v>206</v>
      </c>
      <c r="G98" s="225"/>
      <c r="H98" s="225" t="s">
        <v>791</v>
      </c>
      <c r="I98" s="245"/>
    </row>
    <row r="99" spans="1:9" ht="51" hidden="1" x14ac:dyDescent="0.2">
      <c r="A99" s="230" t="s">
        <v>798</v>
      </c>
      <c r="B99" s="230" t="s">
        <v>1053</v>
      </c>
      <c r="C99" s="230" t="s">
        <v>1053</v>
      </c>
      <c r="D99" s="227"/>
      <c r="E99" s="230" t="s">
        <v>1053</v>
      </c>
      <c r="F99" s="227" t="s">
        <v>183</v>
      </c>
      <c r="G99" s="225" t="s">
        <v>1054</v>
      </c>
      <c r="H99" s="227" t="s">
        <v>796</v>
      </c>
      <c r="I99" s="228" t="s">
        <v>802</v>
      </c>
    </row>
    <row r="100" spans="1:9" hidden="1" x14ac:dyDescent="0.2">
      <c r="A100" s="224" t="s">
        <v>808</v>
      </c>
      <c r="B100" s="230" t="s">
        <v>1055</v>
      </c>
      <c r="C100" s="230" t="s">
        <v>1055</v>
      </c>
      <c r="D100" s="230" t="s">
        <v>1056</v>
      </c>
      <c r="E100" s="230" t="s">
        <v>1055</v>
      </c>
      <c r="F100" s="224" t="s">
        <v>206</v>
      </c>
      <c r="G100" s="225" t="s">
        <v>1057</v>
      </c>
      <c r="H100" s="225" t="s">
        <v>791</v>
      </c>
      <c r="I100" s="222" t="s">
        <v>960</v>
      </c>
    </row>
    <row r="101" spans="1:9" hidden="1" x14ac:dyDescent="0.2">
      <c r="A101" s="224" t="s">
        <v>808</v>
      </c>
      <c r="B101" s="230" t="s">
        <v>1055</v>
      </c>
      <c r="C101" s="230" t="s">
        <v>1055</v>
      </c>
      <c r="D101" s="230" t="s">
        <v>1058</v>
      </c>
      <c r="E101" s="230" t="s">
        <v>1055</v>
      </c>
      <c r="F101" s="224" t="s">
        <v>206</v>
      </c>
      <c r="G101" s="225" t="s">
        <v>1057</v>
      </c>
      <c r="H101" s="225" t="s">
        <v>791</v>
      </c>
      <c r="I101" s="222" t="s">
        <v>960</v>
      </c>
    </row>
    <row r="102" spans="1:9" hidden="1" x14ac:dyDescent="0.2">
      <c r="A102" s="224" t="s">
        <v>808</v>
      </c>
      <c r="B102" s="224" t="s">
        <v>1059</v>
      </c>
      <c r="C102" s="224" t="s">
        <v>1059</v>
      </c>
      <c r="D102" s="224" t="s">
        <v>1060</v>
      </c>
      <c r="E102" s="224" t="s">
        <v>1061</v>
      </c>
      <c r="F102" s="224" t="s">
        <v>206</v>
      </c>
      <c r="G102" s="225"/>
      <c r="H102" s="225" t="s">
        <v>791</v>
      </c>
      <c r="I102" s="222" t="s">
        <v>960</v>
      </c>
    </row>
    <row r="103" spans="1:9" hidden="1" x14ac:dyDescent="0.2">
      <c r="A103" s="224" t="s">
        <v>808</v>
      </c>
      <c r="B103" s="224" t="s">
        <v>1059</v>
      </c>
      <c r="C103" s="224" t="s">
        <v>1062</v>
      </c>
      <c r="D103" s="224"/>
      <c r="E103" s="224" t="s">
        <v>1063</v>
      </c>
      <c r="F103" s="224" t="s">
        <v>206</v>
      </c>
      <c r="G103" s="225"/>
      <c r="H103" s="225" t="s">
        <v>791</v>
      </c>
      <c r="I103" s="222" t="s">
        <v>960</v>
      </c>
    </row>
    <row r="104" spans="1:9" hidden="1" x14ac:dyDescent="0.2">
      <c r="A104" s="224" t="s">
        <v>808</v>
      </c>
      <c r="B104" s="224" t="s">
        <v>1059</v>
      </c>
      <c r="C104" s="224" t="s">
        <v>1064</v>
      </c>
      <c r="D104" s="224"/>
      <c r="E104" s="224" t="s">
        <v>1065</v>
      </c>
      <c r="F104" s="224" t="s">
        <v>206</v>
      </c>
      <c r="G104" s="225"/>
      <c r="H104" s="225" t="s">
        <v>791</v>
      </c>
      <c r="I104" s="222" t="s">
        <v>960</v>
      </c>
    </row>
    <row r="105" spans="1:9" hidden="1" x14ac:dyDescent="0.2">
      <c r="A105" s="233" t="s">
        <v>864</v>
      </c>
      <c r="B105" s="233" t="s">
        <v>1066</v>
      </c>
      <c r="C105" s="233" t="s">
        <v>1066</v>
      </c>
      <c r="D105" s="225"/>
      <c r="E105" s="233" t="s">
        <v>1066</v>
      </c>
      <c r="F105" s="227" t="s">
        <v>252</v>
      </c>
      <c r="G105" s="225" t="s">
        <v>1067</v>
      </c>
      <c r="H105" s="227" t="s">
        <v>796</v>
      </c>
      <c r="I105" s="222"/>
    </row>
    <row r="106" spans="1:9" hidden="1" x14ac:dyDescent="0.2">
      <c r="A106" s="235" t="s">
        <v>1068</v>
      </c>
      <c r="B106" s="235" t="s">
        <v>1069</v>
      </c>
      <c r="C106" s="225"/>
      <c r="D106" s="225"/>
      <c r="E106" s="235" t="s">
        <v>1069</v>
      </c>
      <c r="F106" s="227" t="s">
        <v>306</v>
      </c>
      <c r="G106" s="225"/>
      <c r="H106" s="227" t="s">
        <v>796</v>
      </c>
      <c r="I106" s="222" t="s">
        <v>1070</v>
      </c>
    </row>
    <row r="107" spans="1:9" ht="51" hidden="1" x14ac:dyDescent="0.2">
      <c r="A107" s="230" t="s">
        <v>798</v>
      </c>
      <c r="B107" s="230" t="s">
        <v>1071</v>
      </c>
      <c r="C107" s="230" t="s">
        <v>1071</v>
      </c>
      <c r="D107" s="227"/>
      <c r="E107" s="230" t="s">
        <v>1071</v>
      </c>
      <c r="F107" s="227" t="s">
        <v>183</v>
      </c>
      <c r="G107" s="225" t="s">
        <v>1072</v>
      </c>
      <c r="H107" s="227" t="s">
        <v>796</v>
      </c>
      <c r="I107" s="228" t="s">
        <v>802</v>
      </c>
    </row>
    <row r="108" spans="1:9" ht="38.25" hidden="1" x14ac:dyDescent="0.2">
      <c r="A108" s="224" t="s">
        <v>808</v>
      </c>
      <c r="B108" s="224" t="s">
        <v>1073</v>
      </c>
      <c r="C108" s="224" t="s">
        <v>1074</v>
      </c>
      <c r="D108" s="224" t="s">
        <v>1075</v>
      </c>
      <c r="E108" s="224" t="s">
        <v>1076</v>
      </c>
      <c r="F108" s="224" t="s">
        <v>206</v>
      </c>
      <c r="G108" s="225" t="s">
        <v>1077</v>
      </c>
      <c r="H108" s="225" t="s">
        <v>791</v>
      </c>
      <c r="I108" s="222" t="s">
        <v>1078</v>
      </c>
    </row>
    <row r="109" spans="1:9" hidden="1" x14ac:dyDescent="0.2">
      <c r="A109" s="224" t="s">
        <v>808</v>
      </c>
      <c r="B109" s="224" t="s">
        <v>1073</v>
      </c>
      <c r="C109" s="224" t="s">
        <v>1073</v>
      </c>
      <c r="D109" s="224" t="s">
        <v>1079</v>
      </c>
      <c r="E109" s="224" t="s">
        <v>1073</v>
      </c>
      <c r="F109" s="224" t="s">
        <v>206</v>
      </c>
      <c r="G109" s="225" t="s">
        <v>1080</v>
      </c>
      <c r="H109" s="225" t="s">
        <v>791</v>
      </c>
      <c r="I109" s="222"/>
    </row>
    <row r="110" spans="1:9" ht="38.25" hidden="1" x14ac:dyDescent="0.2">
      <c r="A110" s="224" t="s">
        <v>808</v>
      </c>
      <c r="B110" s="224" t="s">
        <v>1073</v>
      </c>
      <c r="C110" s="224" t="s">
        <v>1073</v>
      </c>
      <c r="D110" s="224" t="s">
        <v>1081</v>
      </c>
      <c r="E110" s="224" t="s">
        <v>1073</v>
      </c>
      <c r="F110" s="224" t="s">
        <v>206</v>
      </c>
      <c r="G110" s="225" t="s">
        <v>1080</v>
      </c>
      <c r="H110" s="225" t="s">
        <v>791</v>
      </c>
      <c r="I110" s="245" t="s">
        <v>1078</v>
      </c>
    </row>
    <row r="111" spans="1:9" hidden="1" x14ac:dyDescent="0.2">
      <c r="A111" s="224" t="s">
        <v>808</v>
      </c>
      <c r="B111" s="224" t="s">
        <v>1073</v>
      </c>
      <c r="C111" s="224" t="s">
        <v>1073</v>
      </c>
      <c r="D111" s="224" t="s">
        <v>1082</v>
      </c>
      <c r="E111" s="224" t="s">
        <v>1073</v>
      </c>
      <c r="F111" s="224" t="s">
        <v>206</v>
      </c>
      <c r="G111" s="225" t="s">
        <v>1080</v>
      </c>
      <c r="H111" s="225" t="s">
        <v>791</v>
      </c>
      <c r="I111" s="222"/>
    </row>
    <row r="112" spans="1:9" hidden="1" x14ac:dyDescent="0.2">
      <c r="A112" s="224" t="s">
        <v>808</v>
      </c>
      <c r="B112" s="224" t="s">
        <v>1083</v>
      </c>
      <c r="C112" s="224" t="s">
        <v>1084</v>
      </c>
      <c r="D112" s="224" t="s">
        <v>1085</v>
      </c>
      <c r="E112" s="224" t="s">
        <v>1086</v>
      </c>
      <c r="F112" s="224" t="s">
        <v>206</v>
      </c>
      <c r="G112" s="225" t="s">
        <v>1087</v>
      </c>
      <c r="H112" s="225" t="s">
        <v>791</v>
      </c>
      <c r="I112" s="222"/>
    </row>
    <row r="113" spans="1:9" hidden="1" x14ac:dyDescent="0.2">
      <c r="A113" s="224" t="s">
        <v>808</v>
      </c>
      <c r="B113" s="224" t="s">
        <v>1083</v>
      </c>
      <c r="C113" s="224" t="s">
        <v>1088</v>
      </c>
      <c r="D113" s="224"/>
      <c r="E113" s="224" t="s">
        <v>1089</v>
      </c>
      <c r="F113" s="224" t="s">
        <v>206</v>
      </c>
      <c r="G113" s="225"/>
      <c r="H113" s="225" t="s">
        <v>791</v>
      </c>
      <c r="I113" s="222"/>
    </row>
    <row r="114" spans="1:9" ht="25.5" hidden="1" x14ac:dyDescent="0.2">
      <c r="A114" s="224" t="s">
        <v>808</v>
      </c>
      <c r="B114" s="224" t="s">
        <v>1083</v>
      </c>
      <c r="C114" s="224" t="s">
        <v>1090</v>
      </c>
      <c r="D114" s="224"/>
      <c r="E114" s="637" t="s">
        <v>205</v>
      </c>
      <c r="F114" s="224" t="s">
        <v>206</v>
      </c>
      <c r="G114" s="225"/>
      <c r="H114" s="225" t="s">
        <v>791</v>
      </c>
      <c r="I114" s="636" t="s">
        <v>1091</v>
      </c>
    </row>
    <row r="115" spans="1:9" hidden="1" x14ac:dyDescent="0.2">
      <c r="A115" s="224" t="s">
        <v>808</v>
      </c>
      <c r="B115" s="224" t="s">
        <v>1083</v>
      </c>
      <c r="C115" s="224" t="s">
        <v>1092</v>
      </c>
      <c r="D115" s="224"/>
      <c r="E115" s="224" t="s">
        <v>1093</v>
      </c>
      <c r="F115" s="224" t="s">
        <v>206</v>
      </c>
      <c r="G115" s="225"/>
      <c r="H115" s="225" t="s">
        <v>791</v>
      </c>
      <c r="I115" s="222"/>
    </row>
    <row r="116" spans="1:9" hidden="1" x14ac:dyDescent="0.2">
      <c r="A116" s="224" t="s">
        <v>808</v>
      </c>
      <c r="B116" s="224" t="s">
        <v>1083</v>
      </c>
      <c r="C116" s="224" t="s">
        <v>1094</v>
      </c>
      <c r="D116" s="224"/>
      <c r="E116" s="224" t="s">
        <v>1095</v>
      </c>
      <c r="F116" s="224" t="s">
        <v>206</v>
      </c>
      <c r="G116" s="225"/>
      <c r="H116" s="225" t="s">
        <v>791</v>
      </c>
      <c r="I116" s="222"/>
    </row>
    <row r="117" spans="1:9" ht="38.25" hidden="1" x14ac:dyDescent="0.2">
      <c r="A117" s="231" t="s">
        <v>843</v>
      </c>
      <c r="B117" s="231" t="s">
        <v>1096</v>
      </c>
      <c r="C117" s="225"/>
      <c r="D117" s="225"/>
      <c r="E117" s="231" t="s">
        <v>1096</v>
      </c>
      <c r="F117" s="227" t="s">
        <v>306</v>
      </c>
      <c r="G117" s="225"/>
      <c r="H117" s="227" t="s">
        <v>796</v>
      </c>
      <c r="I117" s="222" t="s">
        <v>845</v>
      </c>
    </row>
    <row r="118" spans="1:9" ht="51" hidden="1" x14ac:dyDescent="0.2">
      <c r="A118" s="225"/>
      <c r="B118" s="225"/>
      <c r="C118" s="225" t="s">
        <v>189</v>
      </c>
      <c r="D118" s="225"/>
      <c r="E118" s="225" t="s">
        <v>189</v>
      </c>
      <c r="F118" s="225" t="s">
        <v>1097</v>
      </c>
      <c r="G118" s="225" t="s">
        <v>190</v>
      </c>
      <c r="H118" s="225" t="s">
        <v>796</v>
      </c>
      <c r="I118" s="222" t="s">
        <v>1098</v>
      </c>
    </row>
    <row r="119" spans="1:9" hidden="1" x14ac:dyDescent="0.2">
      <c r="A119" s="225"/>
      <c r="B119" s="225"/>
      <c r="C119" s="225" t="s">
        <v>1099</v>
      </c>
      <c r="D119" s="225"/>
      <c r="E119" s="225" t="s">
        <v>1099</v>
      </c>
      <c r="F119" s="225" t="s">
        <v>1097</v>
      </c>
      <c r="G119" s="225" t="s">
        <v>1100</v>
      </c>
      <c r="H119" s="225" t="s">
        <v>791</v>
      </c>
      <c r="I119" s="222"/>
    </row>
    <row r="120" spans="1:9" ht="63.75" hidden="1" x14ac:dyDescent="0.2">
      <c r="A120" s="225"/>
      <c r="B120" s="225"/>
      <c r="C120" s="225" t="s">
        <v>252</v>
      </c>
      <c r="D120" s="225"/>
      <c r="E120" s="225" t="s">
        <v>252</v>
      </c>
      <c r="F120" s="225" t="s">
        <v>1097</v>
      </c>
      <c r="G120" s="225" t="s">
        <v>1101</v>
      </c>
      <c r="H120" s="225" t="s">
        <v>796</v>
      </c>
      <c r="I120" s="222" t="s">
        <v>1102</v>
      </c>
    </row>
    <row r="121" spans="1:9" ht="51" hidden="1" x14ac:dyDescent="0.2">
      <c r="A121" s="225"/>
      <c r="B121" s="225"/>
      <c r="C121" s="225" t="s">
        <v>183</v>
      </c>
      <c r="D121" s="225"/>
      <c r="E121" s="225" t="s">
        <v>183</v>
      </c>
      <c r="F121" s="225" t="s">
        <v>1097</v>
      </c>
      <c r="G121" s="225" t="s">
        <v>320</v>
      </c>
      <c r="H121" s="225" t="s">
        <v>796</v>
      </c>
      <c r="I121" s="228" t="s">
        <v>802</v>
      </c>
    </row>
    <row r="122" spans="1:9" hidden="1" x14ac:dyDescent="0.2">
      <c r="A122" s="225"/>
      <c r="B122" s="225"/>
      <c r="C122" s="225" t="s">
        <v>1103</v>
      </c>
      <c r="D122" s="225"/>
      <c r="E122" s="225" t="s">
        <v>1103</v>
      </c>
      <c r="F122" s="225" t="s">
        <v>227</v>
      </c>
      <c r="G122" s="225" t="s">
        <v>324</v>
      </c>
      <c r="H122" s="225" t="s">
        <v>791</v>
      </c>
      <c r="I122" s="222"/>
    </row>
    <row r="123" spans="1:9" ht="38.25" hidden="1" x14ac:dyDescent="0.2">
      <c r="A123" s="225"/>
      <c r="B123" s="225"/>
      <c r="C123" s="225" t="s">
        <v>306</v>
      </c>
      <c r="D123" s="225"/>
      <c r="E123" s="225" t="s">
        <v>306</v>
      </c>
      <c r="F123" s="225" t="s">
        <v>1097</v>
      </c>
      <c r="G123" s="225" t="s">
        <v>307</v>
      </c>
      <c r="H123" s="225" t="s">
        <v>796</v>
      </c>
      <c r="I123" s="222" t="s">
        <v>845</v>
      </c>
    </row>
    <row r="124" spans="1:9" ht="51" hidden="1" x14ac:dyDescent="0.2">
      <c r="A124" s="225"/>
      <c r="B124" s="225"/>
      <c r="C124" s="225" t="s">
        <v>795</v>
      </c>
      <c r="D124" s="225"/>
      <c r="E124" s="225" t="s">
        <v>795</v>
      </c>
      <c r="F124" s="225" t="s">
        <v>1097</v>
      </c>
      <c r="G124" s="225" t="s">
        <v>1104</v>
      </c>
      <c r="H124" s="225" t="s">
        <v>796</v>
      </c>
      <c r="I124" s="228" t="s">
        <v>797</v>
      </c>
    </row>
    <row r="125" spans="1:9" ht="25.5" hidden="1" x14ac:dyDescent="0.2">
      <c r="A125" s="225"/>
      <c r="B125" s="225"/>
      <c r="C125" s="225" t="s">
        <v>360</v>
      </c>
      <c r="D125" s="225"/>
      <c r="E125" s="225" t="s">
        <v>360</v>
      </c>
      <c r="F125" s="225" t="s">
        <v>1097</v>
      </c>
      <c r="G125" s="225" t="s">
        <v>361</v>
      </c>
      <c r="H125" s="225" t="s">
        <v>791</v>
      </c>
      <c r="I125" s="222" t="s">
        <v>1105</v>
      </c>
    </row>
    <row r="126" spans="1:9" hidden="1" x14ac:dyDescent="0.2">
      <c r="A126" s="225"/>
      <c r="B126" s="225"/>
      <c r="C126" s="225" t="s">
        <v>367</v>
      </c>
      <c r="D126" s="225"/>
      <c r="E126" s="225" t="s">
        <v>367</v>
      </c>
      <c r="F126" s="225" t="s">
        <v>1097</v>
      </c>
      <c r="G126" s="225" t="s">
        <v>368</v>
      </c>
      <c r="H126" s="225" t="s">
        <v>791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59D19274-DBD4-4D04-B608-71930A20DBE6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D45F1373-F367-4DDD-BED6-00E2C21F472B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8836E802-0EB6-4568-B465-79EEEA183F32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BC07A6C1-1D62-46DD-AA11-DBAE2A88E7F7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18" t="s">
        <v>1106</v>
      </c>
      <c r="B1" s="719" t="s">
        <v>1107</v>
      </c>
      <c r="C1" s="719" t="s">
        <v>1108</v>
      </c>
      <c r="D1" s="719" t="s">
        <v>1109</v>
      </c>
    </row>
    <row r="2" spans="1:4" ht="47.45" customHeight="1" thickBot="1" x14ac:dyDescent="0.25">
      <c r="A2" s="720" t="s">
        <v>1110</v>
      </c>
      <c r="B2" s="514" t="s">
        <v>1111</v>
      </c>
      <c r="C2" s="514" t="s">
        <v>1112</v>
      </c>
      <c r="D2" s="514" t="s">
        <v>1113</v>
      </c>
    </row>
    <row r="3" spans="1:4" ht="15.75" thickBot="1" x14ac:dyDescent="0.25">
      <c r="A3" s="1154" t="s">
        <v>1114</v>
      </c>
      <c r="B3" s="1154" t="s">
        <v>1115</v>
      </c>
      <c r="C3" s="514" t="s">
        <v>1112</v>
      </c>
      <c r="D3" s="514" t="s">
        <v>1116</v>
      </c>
    </row>
    <row r="4" spans="1:4" ht="15.75" thickBot="1" x14ac:dyDescent="0.25">
      <c r="A4" s="1155"/>
      <c r="B4" s="1155"/>
      <c r="C4" s="514" t="s">
        <v>1112</v>
      </c>
      <c r="D4" s="514" t="s">
        <v>1117</v>
      </c>
    </row>
    <row r="5" spans="1:4" ht="15.75" thickBot="1" x14ac:dyDescent="0.25">
      <c r="A5" s="1155"/>
      <c r="B5" s="1155"/>
      <c r="C5" s="514" t="s">
        <v>1112</v>
      </c>
      <c r="D5" s="514" t="s">
        <v>1118</v>
      </c>
    </row>
    <row r="6" spans="1:4" ht="15.75" thickBot="1" x14ac:dyDescent="0.25">
      <c r="A6" s="1155"/>
      <c r="B6" s="1155"/>
      <c r="C6" s="514" t="s">
        <v>1112</v>
      </c>
      <c r="D6" s="514" t="s">
        <v>1119</v>
      </c>
    </row>
    <row r="7" spans="1:4" ht="15.75" thickBot="1" x14ac:dyDescent="0.25">
      <c r="A7" s="1155"/>
      <c r="B7" s="1155"/>
      <c r="C7" s="514" t="s">
        <v>1112</v>
      </c>
      <c r="D7" s="514" t="s">
        <v>1120</v>
      </c>
    </row>
    <row r="8" spans="1:4" ht="15.75" thickBot="1" x14ac:dyDescent="0.25">
      <c r="A8" s="1155"/>
      <c r="B8" s="1155"/>
      <c r="C8" s="514" t="s">
        <v>1112</v>
      </c>
      <c r="D8" s="514" t="s">
        <v>1121</v>
      </c>
    </row>
    <row r="9" spans="1:4" ht="15.75" thickBot="1" x14ac:dyDescent="0.25">
      <c r="A9" s="1155"/>
      <c r="B9" s="1155"/>
      <c r="C9" s="514" t="s">
        <v>1112</v>
      </c>
      <c r="D9" s="514" t="s">
        <v>1122</v>
      </c>
    </row>
    <row r="10" spans="1:4" ht="15.75" thickBot="1" x14ac:dyDescent="0.25">
      <c r="A10" s="1155"/>
      <c r="B10" s="1155"/>
      <c r="C10" s="514" t="s">
        <v>1123</v>
      </c>
      <c r="D10" s="514" t="s">
        <v>1124</v>
      </c>
    </row>
    <row r="11" spans="1:4" ht="15.75" thickBot="1" x14ac:dyDescent="0.25">
      <c r="A11" s="1155"/>
      <c r="B11" s="1155"/>
      <c r="C11" s="514" t="s">
        <v>1112</v>
      </c>
      <c r="D11" s="514" t="s">
        <v>1125</v>
      </c>
    </row>
    <row r="12" spans="1:4" ht="15.75" thickBot="1" x14ac:dyDescent="0.25">
      <c r="A12" s="1156"/>
      <c r="B12" s="1156"/>
      <c r="C12" s="514" t="s">
        <v>1112</v>
      </c>
      <c r="D12" s="514" t="s">
        <v>1126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6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1127</v>
      </c>
      <c r="H2" s="620" t="s">
        <v>378</v>
      </c>
    </row>
    <row r="3" spans="1:8" ht="15.75" customHeight="1" x14ac:dyDescent="0.2"/>
    <row r="4" spans="1:8" ht="16.5" customHeight="1" x14ac:dyDescent="0.2">
      <c r="B4" s="146"/>
      <c r="C4" s="147" t="s">
        <v>1128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7"/>
      <c r="B6" s="394" t="s">
        <v>380</v>
      </c>
      <c r="C6" s="162" t="s">
        <v>1129</v>
      </c>
      <c r="D6" s="332" t="s">
        <v>1130</v>
      </c>
      <c r="E6" s="163" t="s">
        <v>1131</v>
      </c>
      <c r="F6" s="163" t="s">
        <v>1132</v>
      </c>
      <c r="G6" s="601" t="s">
        <v>1133</v>
      </c>
      <c r="H6" s="471" t="s">
        <v>1134</v>
      </c>
    </row>
    <row r="7" spans="1:8" s="146" customFormat="1" ht="24.75" customHeight="1" x14ac:dyDescent="0.2">
      <c r="A7" s="367"/>
      <c r="B7" s="394"/>
      <c r="C7" s="692"/>
      <c r="D7" s="332" t="s">
        <v>1135</v>
      </c>
      <c r="E7" s="163" t="s">
        <v>165</v>
      </c>
      <c r="F7" s="163" t="s">
        <v>313</v>
      </c>
      <c r="G7" s="601"/>
      <c r="H7" s="471"/>
    </row>
    <row r="8" spans="1:8" ht="15.75" hidden="1" customHeight="1" x14ac:dyDescent="0.2">
      <c r="A8" s="366" t="s">
        <v>1136</v>
      </c>
      <c r="B8" s="360" t="s">
        <v>1137</v>
      </c>
      <c r="C8" s="357" t="s">
        <v>1138</v>
      </c>
      <c r="D8" s="357">
        <v>44474</v>
      </c>
      <c r="E8" s="357">
        <f t="shared" ref="E8:E12" si="0">D8+3</f>
        <v>44477</v>
      </c>
      <c r="F8" s="357">
        <f t="shared" ref="F8:F12" si="1">E8+1</f>
        <v>44478</v>
      </c>
      <c r="G8" s="428">
        <v>44474</v>
      </c>
    </row>
    <row r="9" spans="1:8" ht="15.75" hidden="1" customHeight="1" x14ac:dyDescent="0.2">
      <c r="A9" s="366" t="s">
        <v>1139</v>
      </c>
      <c r="B9" s="360" t="s">
        <v>1137</v>
      </c>
      <c r="C9" s="357" t="s">
        <v>1140</v>
      </c>
      <c r="D9" s="357">
        <v>44483</v>
      </c>
      <c r="E9" s="357">
        <f t="shared" si="0"/>
        <v>44486</v>
      </c>
      <c r="F9" s="357">
        <f t="shared" si="1"/>
        <v>44487</v>
      </c>
      <c r="G9" s="428">
        <v>44481</v>
      </c>
    </row>
    <row r="10" spans="1:8" ht="15.75" hidden="1" customHeight="1" x14ac:dyDescent="0.2">
      <c r="A10" s="366" t="s">
        <v>1139</v>
      </c>
      <c r="B10" s="360" t="s">
        <v>1137</v>
      </c>
      <c r="C10" s="357" t="s">
        <v>1141</v>
      </c>
      <c r="D10" s="357">
        <v>44490</v>
      </c>
      <c r="E10" s="357">
        <f t="shared" si="0"/>
        <v>44493</v>
      </c>
      <c r="F10" s="357">
        <f t="shared" si="1"/>
        <v>44494</v>
      </c>
      <c r="G10" s="428">
        <v>44488</v>
      </c>
    </row>
    <row r="11" spans="1:8" ht="15.75" hidden="1" customHeight="1" x14ac:dyDescent="0.2">
      <c r="A11" s="366" t="s">
        <v>1142</v>
      </c>
      <c r="B11" s="439" t="s">
        <v>1143</v>
      </c>
      <c r="C11" s="357" t="s">
        <v>1144</v>
      </c>
      <c r="D11" s="357">
        <v>44494</v>
      </c>
      <c r="E11" s="357">
        <f t="shared" si="0"/>
        <v>44497</v>
      </c>
      <c r="F11" s="357">
        <f t="shared" si="1"/>
        <v>44498</v>
      </c>
      <c r="G11" s="428">
        <v>44495</v>
      </c>
    </row>
    <row r="12" spans="1:8" ht="15.75" hidden="1" customHeight="1" x14ac:dyDescent="0.2">
      <c r="A12" s="366" t="s">
        <v>1139</v>
      </c>
      <c r="B12" s="360" t="s">
        <v>1137</v>
      </c>
      <c r="C12" s="357" t="s">
        <v>1145</v>
      </c>
      <c r="D12" s="357">
        <f t="shared" ref="D12:D13" si="2">D11+7</f>
        <v>44501</v>
      </c>
      <c r="E12" s="357">
        <f t="shared" si="0"/>
        <v>44504</v>
      </c>
      <c r="F12" s="357">
        <f t="shared" si="1"/>
        <v>44505</v>
      </c>
      <c r="G12" s="428">
        <v>44502</v>
      </c>
    </row>
    <row r="13" spans="1:8" ht="15.75" hidden="1" customHeight="1" x14ac:dyDescent="0.2">
      <c r="A13" s="366" t="s">
        <v>1146</v>
      </c>
      <c r="B13" s="365" t="s">
        <v>1147</v>
      </c>
      <c r="C13" s="417" t="s">
        <v>1148</v>
      </c>
      <c r="D13" s="417">
        <f t="shared" si="2"/>
        <v>44508</v>
      </c>
      <c r="E13" s="417">
        <f t="shared" ref="E13" si="3">D13+3</f>
        <v>44511</v>
      </c>
      <c r="F13" s="417">
        <f t="shared" ref="F13" si="4">E13+1</f>
        <v>44512</v>
      </c>
      <c r="G13" s="428">
        <v>44509</v>
      </c>
    </row>
    <row r="14" spans="1:8" ht="15.75" hidden="1" customHeight="1" x14ac:dyDescent="0.2">
      <c r="B14" s="360" t="s">
        <v>1137</v>
      </c>
      <c r="C14" s="357" t="s">
        <v>1149</v>
      </c>
      <c r="D14" s="357">
        <v>44516</v>
      </c>
      <c r="E14" s="357">
        <f t="shared" ref="E14:E16" si="5">D14+3</f>
        <v>44519</v>
      </c>
      <c r="F14" s="357">
        <f t="shared" ref="F14:F16" si="6">E14+1</f>
        <v>44520</v>
      </c>
      <c r="G14" s="428">
        <f>G13+7</f>
        <v>44516</v>
      </c>
    </row>
    <row r="15" spans="1:8" ht="15.75" hidden="1" customHeight="1" x14ac:dyDescent="0.2">
      <c r="B15" s="153" t="s">
        <v>1137</v>
      </c>
      <c r="C15" s="320" t="s">
        <v>1150</v>
      </c>
      <c r="D15" s="320">
        <v>44522</v>
      </c>
      <c r="E15" s="320">
        <f t="shared" si="5"/>
        <v>44525</v>
      </c>
      <c r="F15" s="320">
        <f t="shared" si="6"/>
        <v>44526</v>
      </c>
      <c r="G15" s="428">
        <f t="shared" ref="G15:G17" si="7">G14+7</f>
        <v>44523</v>
      </c>
    </row>
    <row r="16" spans="1:8" ht="15.75" hidden="1" customHeight="1" x14ac:dyDescent="0.2">
      <c r="B16" s="153" t="s">
        <v>1137</v>
      </c>
      <c r="C16" s="320" t="s">
        <v>1151</v>
      </c>
      <c r="D16" s="320">
        <v>44533</v>
      </c>
      <c r="E16" s="320">
        <f t="shared" si="5"/>
        <v>44536</v>
      </c>
      <c r="F16" s="320">
        <f t="shared" si="6"/>
        <v>44537</v>
      </c>
      <c r="G16" s="428">
        <f t="shared" si="7"/>
        <v>44530</v>
      </c>
    </row>
    <row r="17" spans="1:8" ht="15.75" hidden="1" customHeight="1" x14ac:dyDescent="0.2">
      <c r="B17" s="153" t="s">
        <v>1137</v>
      </c>
      <c r="C17" s="320" t="s">
        <v>1152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8">
        <f t="shared" si="7"/>
        <v>44537</v>
      </c>
    </row>
    <row r="18" spans="1:8" ht="15.75" hidden="1" customHeight="1" x14ac:dyDescent="0.2">
      <c r="B18" s="153" t="s">
        <v>1137</v>
      </c>
      <c r="C18" s="320" t="s">
        <v>1153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8">
        <f t="shared" ref="G18" si="12">G17+7</f>
        <v>44544</v>
      </c>
      <c r="H18" s="447">
        <v>44547</v>
      </c>
    </row>
    <row r="19" spans="1:8" ht="15.75" hidden="1" customHeight="1" x14ac:dyDescent="0.2">
      <c r="B19" s="153" t="s">
        <v>1137</v>
      </c>
      <c r="C19" s="320" t="s">
        <v>1154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8">
        <f t="shared" ref="G19" si="15">G18+7</f>
        <v>44551</v>
      </c>
      <c r="H19" s="447">
        <v>44554</v>
      </c>
    </row>
    <row r="20" spans="1:8" ht="15.75" hidden="1" customHeight="1" x14ac:dyDescent="0.2">
      <c r="B20" s="153" t="s">
        <v>1137</v>
      </c>
      <c r="C20" s="320" t="s">
        <v>1155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8">
        <f t="shared" ref="G20:G89" si="18">G19+7</f>
        <v>44558</v>
      </c>
      <c r="H20" s="447">
        <v>44561</v>
      </c>
    </row>
    <row r="21" spans="1:8" ht="15.75" hidden="1" customHeight="1" x14ac:dyDescent="0.2">
      <c r="B21" s="501" t="s">
        <v>389</v>
      </c>
      <c r="C21" s="491" t="s">
        <v>1156</v>
      </c>
      <c r="D21" s="491">
        <v>44564</v>
      </c>
      <c r="E21" s="491">
        <f t="shared" ref="E21" si="19">D21+3</f>
        <v>44567</v>
      </c>
      <c r="F21" s="491">
        <f t="shared" ref="F21" si="20">E21+1</f>
        <v>44568</v>
      </c>
      <c r="G21" s="553">
        <f t="shared" si="18"/>
        <v>44565</v>
      </c>
      <c r="H21" s="525"/>
    </row>
    <row r="22" spans="1:8" ht="15.75" hidden="1" customHeight="1" x14ac:dyDescent="0.2">
      <c r="B22" s="153" t="s">
        <v>1137</v>
      </c>
      <c r="C22" s="320" t="s">
        <v>1157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8">
        <f t="shared" si="18"/>
        <v>44572</v>
      </c>
      <c r="H22" s="447">
        <v>44568</v>
      </c>
    </row>
    <row r="23" spans="1:8" ht="15.75" hidden="1" customHeight="1" x14ac:dyDescent="0.2">
      <c r="B23" s="153" t="s">
        <v>1137</v>
      </c>
      <c r="C23" s="320" t="s">
        <v>1158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8">
        <f t="shared" si="18"/>
        <v>44579</v>
      </c>
      <c r="H23" s="447">
        <v>44578</v>
      </c>
    </row>
    <row r="24" spans="1:8" ht="15.75" hidden="1" customHeight="1" x14ac:dyDescent="0.2">
      <c r="B24" s="153" t="s">
        <v>1137</v>
      </c>
      <c r="C24" s="320" t="s">
        <v>1159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8">
        <f t="shared" si="18"/>
        <v>44586</v>
      </c>
      <c r="H24" s="447">
        <v>44585</v>
      </c>
    </row>
    <row r="25" spans="1:8" ht="15.75" hidden="1" customHeight="1" x14ac:dyDescent="0.2">
      <c r="A25" s="542"/>
      <c r="B25" s="153" t="s">
        <v>1137</v>
      </c>
      <c r="C25" s="320" t="s">
        <v>1160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8">
        <f t="shared" si="18"/>
        <v>44593</v>
      </c>
      <c r="H25" s="447">
        <v>44592</v>
      </c>
    </row>
    <row r="26" spans="1:8" ht="15.75" hidden="1" customHeight="1" x14ac:dyDescent="0.2">
      <c r="A26" s="366" t="s">
        <v>1161</v>
      </c>
      <c r="B26" s="216" t="s">
        <v>389</v>
      </c>
      <c r="C26" s="320" t="s">
        <v>1162</v>
      </c>
      <c r="D26" s="491">
        <v>44599</v>
      </c>
      <c r="E26" s="491">
        <f t="shared" ref="E26" si="29">D26+3</f>
        <v>44602</v>
      </c>
      <c r="F26" s="491">
        <f t="shared" ref="F26" si="30">E26+1</f>
        <v>44603</v>
      </c>
      <c r="G26" s="553">
        <f t="shared" si="18"/>
        <v>44600</v>
      </c>
      <c r="H26" s="447"/>
    </row>
    <row r="27" spans="1:8" ht="15.75" hidden="1" customHeight="1" x14ac:dyDescent="0.2">
      <c r="A27" s="366" t="s">
        <v>1146</v>
      </c>
      <c r="B27" s="153" t="s">
        <v>1163</v>
      </c>
      <c r="C27" s="320" t="s">
        <v>1164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8">
        <f t="shared" si="18"/>
        <v>44607</v>
      </c>
      <c r="H27" s="447"/>
    </row>
    <row r="28" spans="1:8" ht="15.75" hidden="1" customHeight="1" x14ac:dyDescent="0.2">
      <c r="A28" s="366" t="s">
        <v>1146</v>
      </c>
      <c r="B28" s="153" t="s">
        <v>1163</v>
      </c>
      <c r="C28" s="320" t="s">
        <v>1165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8">
        <f t="shared" si="18"/>
        <v>44614</v>
      </c>
      <c r="H28" s="447"/>
    </row>
    <row r="29" spans="1:8" ht="15.75" hidden="1" customHeight="1" x14ac:dyDescent="0.2">
      <c r="B29" s="153" t="s">
        <v>1163</v>
      </c>
      <c r="C29" s="320" t="s">
        <v>1166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8">
        <f t="shared" si="18"/>
        <v>44621</v>
      </c>
      <c r="H29" s="447"/>
    </row>
    <row r="30" spans="1:8" ht="15.75" hidden="1" customHeight="1" x14ac:dyDescent="0.2">
      <c r="B30" s="153" t="s">
        <v>1163</v>
      </c>
      <c r="C30" s="320" t="s">
        <v>1167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8">
        <f t="shared" si="18"/>
        <v>44628</v>
      </c>
      <c r="H30" s="447"/>
    </row>
    <row r="31" spans="1:8" ht="15.75" hidden="1" customHeight="1" x14ac:dyDescent="0.2">
      <c r="B31" s="153" t="s">
        <v>1163</v>
      </c>
      <c r="C31" s="320" t="s">
        <v>1168</v>
      </c>
      <c r="D31" s="320">
        <v>44638</v>
      </c>
      <c r="E31" s="320">
        <f t="shared" si="37"/>
        <v>44641</v>
      </c>
      <c r="F31" s="320">
        <f t="shared" si="38"/>
        <v>44642</v>
      </c>
      <c r="G31" s="428">
        <f t="shared" si="18"/>
        <v>44635</v>
      </c>
      <c r="H31" s="447"/>
    </row>
    <row r="32" spans="1:8" ht="15.75" hidden="1" customHeight="1" x14ac:dyDescent="0.2">
      <c r="A32" s="566" t="s">
        <v>1169</v>
      </c>
      <c r="B32" s="437" t="s">
        <v>1170</v>
      </c>
      <c r="C32" s="320" t="s">
        <v>1171</v>
      </c>
      <c r="D32" s="320">
        <v>44645</v>
      </c>
      <c r="E32" s="320">
        <f t="shared" si="37"/>
        <v>44648</v>
      </c>
      <c r="F32" s="320">
        <f t="shared" si="38"/>
        <v>44649</v>
      </c>
      <c r="G32" s="428">
        <f t="shared" si="18"/>
        <v>44642</v>
      </c>
      <c r="H32" s="447"/>
    </row>
    <row r="33" spans="1:8" ht="15.75" hidden="1" customHeight="1" x14ac:dyDescent="0.2">
      <c r="B33" s="153" t="s">
        <v>1163</v>
      </c>
      <c r="C33" s="320" t="s">
        <v>1172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8">
        <f t="shared" si="18"/>
        <v>44649</v>
      </c>
      <c r="H33" s="447"/>
    </row>
    <row r="34" spans="1:8" ht="15.75" hidden="1" customHeight="1" x14ac:dyDescent="0.2">
      <c r="B34" s="153" t="s">
        <v>1163</v>
      </c>
      <c r="C34" s="320" t="s">
        <v>1173</v>
      </c>
      <c r="D34" s="320">
        <v>44655</v>
      </c>
      <c r="E34" s="320">
        <f t="shared" si="39"/>
        <v>44658</v>
      </c>
      <c r="F34" s="320">
        <f t="shared" si="40"/>
        <v>44659</v>
      </c>
      <c r="G34" s="428">
        <f t="shared" si="18"/>
        <v>44656</v>
      </c>
      <c r="H34" s="447"/>
    </row>
    <row r="35" spans="1:8" ht="15.75" hidden="1" customHeight="1" x14ac:dyDescent="0.2">
      <c r="B35" s="153" t="s">
        <v>1163</v>
      </c>
      <c r="C35" s="320" t="s">
        <v>1174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8">
        <f t="shared" si="18"/>
        <v>44663</v>
      </c>
      <c r="H35" s="447"/>
    </row>
    <row r="36" spans="1:8" ht="15.75" hidden="1" customHeight="1" x14ac:dyDescent="0.2">
      <c r="B36" s="153" t="s">
        <v>1163</v>
      </c>
      <c r="C36" s="320" t="s">
        <v>1175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8">
        <f t="shared" si="18"/>
        <v>44670</v>
      </c>
      <c r="H36" s="447"/>
    </row>
    <row r="37" spans="1:8" ht="15.75" hidden="1" customHeight="1" x14ac:dyDescent="0.2">
      <c r="B37" s="153" t="s">
        <v>1163</v>
      </c>
      <c r="C37" s="320" t="s">
        <v>1176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8">
        <f t="shared" si="18"/>
        <v>44677</v>
      </c>
      <c r="H37" s="447"/>
    </row>
    <row r="38" spans="1:8" ht="15.75" hidden="1" customHeight="1" x14ac:dyDescent="0.2">
      <c r="B38" s="153" t="s">
        <v>1163</v>
      </c>
      <c r="C38" s="320" t="s">
        <v>1177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8">
        <f t="shared" si="18"/>
        <v>44684</v>
      </c>
      <c r="H38" s="447"/>
    </row>
    <row r="39" spans="1:8" ht="15.75" hidden="1" customHeight="1" x14ac:dyDescent="0.2">
      <c r="A39" s="366" t="s">
        <v>1169</v>
      </c>
      <c r="B39" s="153" t="s">
        <v>1178</v>
      </c>
      <c r="C39" s="320" t="s">
        <v>1179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8">
        <f t="shared" si="18"/>
        <v>44691</v>
      </c>
      <c r="H39" s="447"/>
    </row>
    <row r="40" spans="1:8" ht="15.75" hidden="1" customHeight="1" x14ac:dyDescent="0.2">
      <c r="A40" s="366" t="s">
        <v>1169</v>
      </c>
      <c r="B40" s="153" t="s">
        <v>1178</v>
      </c>
      <c r="C40" s="320" t="s">
        <v>1180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8">
        <f t="shared" si="18"/>
        <v>44698</v>
      </c>
      <c r="H40" s="447"/>
    </row>
    <row r="41" spans="1:8" ht="15.75" hidden="1" customHeight="1" x14ac:dyDescent="0.2">
      <c r="A41" s="366" t="s">
        <v>1181</v>
      </c>
      <c r="B41" s="153" t="s">
        <v>470</v>
      </c>
      <c r="C41" s="320" t="s">
        <v>1182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8">
        <f t="shared" si="18"/>
        <v>44705</v>
      </c>
      <c r="H41" s="447"/>
    </row>
    <row r="42" spans="1:8" ht="15.75" hidden="1" customHeight="1" x14ac:dyDescent="0.2">
      <c r="A42" s="366" t="s">
        <v>1181</v>
      </c>
      <c r="B42" s="164" t="s">
        <v>470</v>
      </c>
      <c r="C42" s="155" t="s">
        <v>1183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8">
        <f t="shared" si="18"/>
        <v>44712</v>
      </c>
      <c r="H42" s="447"/>
    </row>
    <row r="43" spans="1:8" ht="15.75" hidden="1" customHeight="1" x14ac:dyDescent="0.2">
      <c r="A43" s="366" t="s">
        <v>1181</v>
      </c>
      <c r="B43" s="153" t="s">
        <v>470</v>
      </c>
      <c r="C43" s="320" t="s">
        <v>1184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8">
        <f t="shared" si="18"/>
        <v>44719</v>
      </c>
      <c r="H43" s="447"/>
    </row>
    <row r="44" spans="1:8" ht="15.75" hidden="1" customHeight="1" x14ac:dyDescent="0.2">
      <c r="A44" s="366" t="s">
        <v>1181</v>
      </c>
      <c r="B44" s="153" t="s">
        <v>470</v>
      </c>
      <c r="C44" s="320" t="s">
        <v>1185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8">
        <f t="shared" si="18"/>
        <v>44726</v>
      </c>
      <c r="H44" s="447"/>
    </row>
    <row r="45" spans="1:8" ht="15.75" hidden="1" customHeight="1" x14ac:dyDescent="0.2">
      <c r="A45" s="366" t="s">
        <v>1181</v>
      </c>
      <c r="B45" s="153" t="s">
        <v>470</v>
      </c>
      <c r="C45" s="320" t="s">
        <v>1186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8">
        <f t="shared" si="18"/>
        <v>44733</v>
      </c>
      <c r="H45" s="447"/>
    </row>
    <row r="46" spans="1:8" ht="15.75" hidden="1" customHeight="1" x14ac:dyDescent="0.2">
      <c r="B46" s="153" t="s">
        <v>470</v>
      </c>
      <c r="C46" s="320" t="s">
        <v>1187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8">
        <f t="shared" si="18"/>
        <v>44740</v>
      </c>
      <c r="H46" s="447"/>
    </row>
    <row r="47" spans="1:8" ht="15.75" hidden="1" customHeight="1" x14ac:dyDescent="0.2">
      <c r="B47" s="153" t="s">
        <v>470</v>
      </c>
      <c r="C47" s="320" t="s">
        <v>1188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8">
        <f t="shared" si="18"/>
        <v>44747</v>
      </c>
      <c r="H47" s="447"/>
    </row>
    <row r="48" spans="1:8" ht="15.75" hidden="1" customHeight="1" x14ac:dyDescent="0.2">
      <c r="B48" s="153" t="s">
        <v>470</v>
      </c>
      <c r="C48" s="320" t="s">
        <v>1189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8">
        <f t="shared" si="18"/>
        <v>44754</v>
      </c>
      <c r="H48" s="447"/>
    </row>
    <row r="49" spans="1:8" ht="15.75" hidden="1" customHeight="1" x14ac:dyDescent="0.2">
      <c r="A49" s="366" t="s">
        <v>1190</v>
      </c>
      <c r="B49" s="437" t="s">
        <v>1191</v>
      </c>
      <c r="C49" s="320" t="s">
        <v>1192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8">
        <f t="shared" si="18"/>
        <v>44761</v>
      </c>
      <c r="H49" s="447"/>
    </row>
    <row r="50" spans="1:8" ht="15.75" hidden="1" customHeight="1" x14ac:dyDescent="0.2">
      <c r="A50" s="366" t="s">
        <v>1193</v>
      </c>
      <c r="B50" s="591" t="s">
        <v>389</v>
      </c>
      <c r="C50" s="320" t="s">
        <v>1194</v>
      </c>
      <c r="D50" s="491">
        <v>44767</v>
      </c>
      <c r="E50" s="491">
        <f t="shared" si="66"/>
        <v>44770</v>
      </c>
      <c r="F50" s="491">
        <f t="shared" si="67"/>
        <v>44771</v>
      </c>
      <c r="G50" s="428">
        <f t="shared" si="18"/>
        <v>44768</v>
      </c>
      <c r="H50" s="447"/>
    </row>
    <row r="51" spans="1:8" ht="15.75" hidden="1" customHeight="1" x14ac:dyDescent="0.2">
      <c r="A51" s="366" t="s">
        <v>1195</v>
      </c>
      <c r="B51" s="437" t="s">
        <v>1170</v>
      </c>
      <c r="C51" s="320" t="s">
        <v>1196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8">
        <f t="shared" si="18"/>
        <v>44775</v>
      </c>
      <c r="H51" s="447"/>
    </row>
    <row r="52" spans="1:8" ht="15.75" hidden="1" customHeight="1" x14ac:dyDescent="0.2">
      <c r="A52" s="366" t="s">
        <v>1195</v>
      </c>
      <c r="B52" s="437" t="s">
        <v>1170</v>
      </c>
      <c r="C52" s="320" t="s">
        <v>1197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8">
        <f t="shared" si="18"/>
        <v>44782</v>
      </c>
      <c r="H52" s="447"/>
    </row>
    <row r="53" spans="1:8" ht="15.75" hidden="1" customHeight="1" x14ac:dyDescent="0.2">
      <c r="A53" s="366" t="s">
        <v>1195</v>
      </c>
      <c r="B53" s="437" t="s">
        <v>1170</v>
      </c>
      <c r="C53" s="320" t="s">
        <v>1198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8">
        <f t="shared" si="18"/>
        <v>44789</v>
      </c>
      <c r="H53" s="447"/>
    </row>
    <row r="54" spans="1:8" ht="15.75" hidden="1" customHeight="1" x14ac:dyDescent="0.2">
      <c r="A54" s="366" t="s">
        <v>1199</v>
      </c>
      <c r="B54" s="437" t="s">
        <v>1170</v>
      </c>
      <c r="C54" s="320" t="s">
        <v>1200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8">
        <f t="shared" si="18"/>
        <v>44796</v>
      </c>
      <c r="H54" s="447"/>
    </row>
    <row r="55" spans="1:8" ht="15.75" hidden="1" customHeight="1" x14ac:dyDescent="0.2">
      <c r="A55" s="366" t="s">
        <v>1201</v>
      </c>
      <c r="B55" s="437" t="s">
        <v>1170</v>
      </c>
      <c r="C55" s="320" t="s">
        <v>1202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8">
        <f t="shared" si="18"/>
        <v>44803</v>
      </c>
      <c r="H55" s="447"/>
    </row>
    <row r="56" spans="1:8" ht="15.75" hidden="1" customHeight="1" x14ac:dyDescent="0.2">
      <c r="B56" s="437" t="s">
        <v>1170</v>
      </c>
      <c r="C56" s="320" t="s">
        <v>1203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8">
        <f t="shared" si="18"/>
        <v>44810</v>
      </c>
      <c r="H56" s="447"/>
    </row>
    <row r="57" spans="1:8" ht="15.75" hidden="1" customHeight="1" x14ac:dyDescent="0.2">
      <c r="B57" s="437" t="s">
        <v>1170</v>
      </c>
      <c r="C57" s="320" t="s">
        <v>1204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8">
        <f t="shared" si="18"/>
        <v>44817</v>
      </c>
      <c r="H57" s="447"/>
    </row>
    <row r="58" spans="1:8" ht="15.75" hidden="1" customHeight="1" x14ac:dyDescent="0.2">
      <c r="B58" s="437" t="s">
        <v>1170</v>
      </c>
      <c r="C58" s="320" t="s">
        <v>1205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8">
        <f t="shared" si="18"/>
        <v>44824</v>
      </c>
      <c r="H58" s="447"/>
    </row>
    <row r="59" spans="1:8" ht="15.75" hidden="1" customHeight="1" x14ac:dyDescent="0.2">
      <c r="B59" s="437" t="s">
        <v>1170</v>
      </c>
      <c r="C59" s="320" t="s">
        <v>1206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8">
        <f t="shared" si="18"/>
        <v>44831</v>
      </c>
      <c r="H59" s="447"/>
    </row>
    <row r="60" spans="1:8" ht="15.75" hidden="1" customHeight="1" x14ac:dyDescent="0.2">
      <c r="B60" s="437" t="s">
        <v>1170</v>
      </c>
      <c r="C60" s="320" t="s">
        <v>1207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8">
        <f t="shared" si="18"/>
        <v>44838</v>
      </c>
      <c r="H60" s="447"/>
    </row>
    <row r="61" spans="1:8" ht="15.75" hidden="1" customHeight="1" x14ac:dyDescent="0.2">
      <c r="B61" s="437" t="s">
        <v>1170</v>
      </c>
      <c r="C61" s="320" t="s">
        <v>1208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8">
        <f t="shared" si="18"/>
        <v>44845</v>
      </c>
      <c r="H61" s="447"/>
    </row>
    <row r="62" spans="1:8" ht="15.75" hidden="1" customHeight="1" x14ac:dyDescent="0.2">
      <c r="B62" s="437" t="s">
        <v>1170</v>
      </c>
      <c r="C62" s="320" t="s">
        <v>1209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8">
        <f t="shared" si="18"/>
        <v>44852</v>
      </c>
      <c r="H62" s="447"/>
    </row>
    <row r="63" spans="1:8" ht="15.75" hidden="1" customHeight="1" x14ac:dyDescent="0.2">
      <c r="B63" s="437" t="s">
        <v>1170</v>
      </c>
      <c r="C63" s="320" t="s">
        <v>1210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8">
        <f t="shared" si="18"/>
        <v>44859</v>
      </c>
      <c r="H63" s="447"/>
    </row>
    <row r="64" spans="1:8" ht="15.75" hidden="1" customHeight="1" x14ac:dyDescent="0.2">
      <c r="B64" s="437" t="s">
        <v>1170</v>
      </c>
      <c r="C64" s="320" t="s">
        <v>1211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8">
        <f t="shared" si="18"/>
        <v>44866</v>
      </c>
      <c r="H64" s="447"/>
    </row>
    <row r="65" spans="1:8" ht="15.75" hidden="1" customHeight="1" x14ac:dyDescent="0.2">
      <c r="B65" s="437" t="s">
        <v>1170</v>
      </c>
      <c r="C65" s="320" t="s">
        <v>1212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8">
        <f t="shared" si="18"/>
        <v>44873</v>
      </c>
      <c r="H65" s="447"/>
    </row>
    <row r="66" spans="1:8" ht="15.75" hidden="1" customHeight="1" x14ac:dyDescent="0.2">
      <c r="B66" s="437" t="s">
        <v>1170</v>
      </c>
      <c r="C66" s="320" t="s">
        <v>1213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8">
        <f t="shared" si="18"/>
        <v>44880</v>
      </c>
      <c r="H66" s="447"/>
    </row>
    <row r="67" spans="1:8" ht="15.75" hidden="1" customHeight="1" x14ac:dyDescent="0.2">
      <c r="B67" s="437" t="s">
        <v>1170</v>
      </c>
      <c r="C67" s="320" t="s">
        <v>1214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8">
        <f t="shared" si="18"/>
        <v>44887</v>
      </c>
      <c r="H67" s="447"/>
    </row>
    <row r="68" spans="1:8" ht="15.75" hidden="1" customHeight="1" x14ac:dyDescent="0.2">
      <c r="B68" s="437" t="s">
        <v>1170</v>
      </c>
      <c r="C68" s="320" t="s">
        <v>1215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8">
        <f t="shared" si="18"/>
        <v>44894</v>
      </c>
      <c r="H68" s="447"/>
    </row>
    <row r="69" spans="1:8" ht="15.75" hidden="1" customHeight="1" x14ac:dyDescent="0.2">
      <c r="A69" s="366" t="s">
        <v>1216</v>
      </c>
      <c r="B69" s="591" t="s">
        <v>1217</v>
      </c>
      <c r="C69" s="320" t="s">
        <v>1218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8">
        <f t="shared" si="18"/>
        <v>44901</v>
      </c>
      <c r="H69" s="447"/>
    </row>
    <row r="70" spans="1:8" ht="15.75" hidden="1" customHeight="1" x14ac:dyDescent="0.2">
      <c r="A70" s="366" t="s">
        <v>1219</v>
      </c>
      <c r="B70" s="591" t="s">
        <v>1217</v>
      </c>
      <c r="C70" s="320" t="s">
        <v>1220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8">
        <f t="shared" si="18"/>
        <v>44908</v>
      </c>
      <c r="H70" s="447"/>
    </row>
    <row r="71" spans="1:8" ht="15.75" hidden="1" customHeight="1" x14ac:dyDescent="0.2">
      <c r="A71" s="366" t="s">
        <v>1221</v>
      </c>
      <c r="B71" s="437" t="s">
        <v>1222</v>
      </c>
      <c r="C71" s="320" t="s">
        <v>1223</v>
      </c>
      <c r="D71" s="491">
        <v>44914</v>
      </c>
      <c r="E71" s="491">
        <f t="shared" ref="E71" si="104">D71+3</f>
        <v>44917</v>
      </c>
      <c r="F71" s="491">
        <f t="shared" ref="F71" si="105">E71+1</f>
        <v>44918</v>
      </c>
      <c r="G71" s="428">
        <f t="shared" si="18"/>
        <v>44915</v>
      </c>
      <c r="H71" s="447"/>
    </row>
    <row r="72" spans="1:8" ht="15.75" hidden="1" customHeight="1" x14ac:dyDescent="0.2">
      <c r="A72" s="366" t="s">
        <v>1221</v>
      </c>
      <c r="B72" s="437" t="s">
        <v>1222</v>
      </c>
      <c r="C72" s="320" t="s">
        <v>1224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8">
        <f t="shared" si="18"/>
        <v>44922</v>
      </c>
      <c r="H72" s="447"/>
    </row>
    <row r="73" spans="1:8" ht="15.75" hidden="1" customHeight="1" x14ac:dyDescent="0.2">
      <c r="A73" s="366" t="s">
        <v>1225</v>
      </c>
      <c r="B73" s="591" t="s">
        <v>389</v>
      </c>
      <c r="C73" s="320" t="s">
        <v>1226</v>
      </c>
      <c r="D73" s="491">
        <f t="shared" si="41"/>
        <v>44932</v>
      </c>
      <c r="E73" s="491">
        <f t="shared" ref="E73" si="108">D73+3</f>
        <v>44935</v>
      </c>
      <c r="F73" s="491">
        <f t="shared" ref="F73" si="109">E73+1</f>
        <v>44936</v>
      </c>
      <c r="G73" s="428">
        <f t="shared" si="18"/>
        <v>44929</v>
      </c>
      <c r="H73" s="447"/>
    </row>
    <row r="74" spans="1:8" ht="15.75" hidden="1" customHeight="1" x14ac:dyDescent="0.2">
      <c r="A74" s="366" t="s">
        <v>1221</v>
      </c>
      <c r="B74" s="437" t="s">
        <v>1222</v>
      </c>
      <c r="C74" s="320" t="s">
        <v>1227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8">
        <f t="shared" si="18"/>
        <v>44936</v>
      </c>
      <c r="H74" s="447"/>
    </row>
    <row r="75" spans="1:8" ht="15.75" hidden="1" customHeight="1" x14ac:dyDescent="0.2">
      <c r="A75" s="366" t="s">
        <v>1221</v>
      </c>
      <c r="B75" s="437" t="s">
        <v>1222</v>
      </c>
      <c r="C75" s="320" t="s">
        <v>1228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8">
        <f t="shared" si="18"/>
        <v>44943</v>
      </c>
      <c r="H75" s="447"/>
    </row>
    <row r="76" spans="1:8" ht="15.75" hidden="1" customHeight="1" x14ac:dyDescent="0.2">
      <c r="A76" s="366" t="s">
        <v>1221</v>
      </c>
      <c r="B76" s="437" t="s">
        <v>1222</v>
      </c>
      <c r="C76" s="320" t="s">
        <v>1229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8">
        <f t="shared" si="18"/>
        <v>44950</v>
      </c>
      <c r="H76" s="447"/>
    </row>
    <row r="77" spans="1:8" ht="15.75" hidden="1" customHeight="1" x14ac:dyDescent="0.2">
      <c r="B77" s="437" t="s">
        <v>1222</v>
      </c>
      <c r="C77" s="320" t="s">
        <v>1230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8">
        <f t="shared" si="18"/>
        <v>44957</v>
      </c>
      <c r="H77" s="447"/>
    </row>
    <row r="78" spans="1:8" ht="15.75" hidden="1" customHeight="1" x14ac:dyDescent="0.2">
      <c r="B78" s="437" t="s">
        <v>1222</v>
      </c>
      <c r="C78" s="320" t="s">
        <v>1231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8">
        <f t="shared" si="18"/>
        <v>44964</v>
      </c>
      <c r="H78" s="447"/>
    </row>
    <row r="79" spans="1:8" ht="15.75" hidden="1" customHeight="1" x14ac:dyDescent="0.2">
      <c r="B79" s="437" t="s">
        <v>1222</v>
      </c>
      <c r="C79" s="320" t="s">
        <v>1232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8">
        <f t="shared" si="18"/>
        <v>44971</v>
      </c>
      <c r="H79" s="447"/>
    </row>
    <row r="80" spans="1:8" ht="15.75" hidden="1" customHeight="1" x14ac:dyDescent="0.2">
      <c r="B80" s="437" t="s">
        <v>1222</v>
      </c>
      <c r="C80" s="320" t="s">
        <v>1233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8">
        <f t="shared" si="18"/>
        <v>44978</v>
      </c>
      <c r="H80" s="447"/>
    </row>
    <row r="81" spans="1:9" ht="15.75" customHeight="1" x14ac:dyDescent="0.2">
      <c r="B81" s="437" t="s">
        <v>1222</v>
      </c>
      <c r="C81" s="320" t="s">
        <v>1234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8">
        <f t="shared" si="18"/>
        <v>44985</v>
      </c>
      <c r="H81" s="447"/>
    </row>
    <row r="82" spans="1:9" ht="15.75" customHeight="1" x14ac:dyDescent="0.2">
      <c r="B82" s="437" t="s">
        <v>1222</v>
      </c>
      <c r="C82" s="320" t="s">
        <v>1235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8">
        <f t="shared" si="18"/>
        <v>44992</v>
      </c>
      <c r="H82" s="447"/>
    </row>
    <row r="83" spans="1:9" ht="15.75" customHeight="1" x14ac:dyDescent="0.2">
      <c r="B83" s="437" t="s">
        <v>1222</v>
      </c>
      <c r="C83" s="320" t="s">
        <v>1236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8">
        <f t="shared" si="18"/>
        <v>44999</v>
      </c>
      <c r="H83" s="447"/>
    </row>
    <row r="84" spans="1:9" ht="15.75" customHeight="1" x14ac:dyDescent="0.2">
      <c r="B84" s="437" t="s">
        <v>1222</v>
      </c>
      <c r="C84" s="320" t="s">
        <v>1237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8">
        <f t="shared" si="18"/>
        <v>45006</v>
      </c>
      <c r="H84" s="447">
        <v>45010</v>
      </c>
      <c r="I84" s="716" t="s">
        <v>1238</v>
      </c>
    </row>
    <row r="85" spans="1:9" ht="15.75" hidden="1" customHeight="1" x14ac:dyDescent="0.2">
      <c r="B85" s="437" t="s">
        <v>1222</v>
      </c>
      <c r="C85" s="320" t="s">
        <v>1239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8">
        <f t="shared" si="18"/>
        <v>45013</v>
      </c>
      <c r="H85" s="447">
        <v>45017</v>
      </c>
    </row>
    <row r="86" spans="1:9" ht="15.75" hidden="1" customHeight="1" x14ac:dyDescent="0.2">
      <c r="B86" s="437" t="s">
        <v>1222</v>
      </c>
      <c r="C86" s="320" t="s">
        <v>1240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8">
        <f t="shared" si="18"/>
        <v>45020</v>
      </c>
      <c r="H86" s="447">
        <v>45024</v>
      </c>
    </row>
    <row r="87" spans="1:9" ht="15.75" hidden="1" customHeight="1" x14ac:dyDescent="0.2">
      <c r="B87" s="437" t="s">
        <v>1222</v>
      </c>
      <c r="C87" s="320" t="s">
        <v>1241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8">
        <f t="shared" si="18"/>
        <v>45027</v>
      </c>
      <c r="H87" s="447"/>
    </row>
    <row r="88" spans="1:9" ht="15.75" hidden="1" customHeight="1" x14ac:dyDescent="0.2">
      <c r="B88" s="437" t="s">
        <v>1222</v>
      </c>
      <c r="C88" s="320" t="s">
        <v>1242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8">
        <f t="shared" si="18"/>
        <v>45034</v>
      </c>
      <c r="H88" s="447"/>
    </row>
    <row r="89" spans="1:9" ht="15.75" hidden="1" customHeight="1" x14ac:dyDescent="0.2">
      <c r="B89" s="437" t="s">
        <v>1222</v>
      </c>
      <c r="C89" s="320" t="s">
        <v>1243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8">
        <f t="shared" si="18"/>
        <v>45041</v>
      </c>
      <c r="H89" s="447"/>
    </row>
    <row r="90" spans="1:9" ht="15.75" customHeight="1" x14ac:dyDescent="0.2">
      <c r="B90" s="164"/>
      <c r="C90" s="155"/>
      <c r="D90" s="155"/>
      <c r="E90" s="155"/>
      <c r="F90" s="155"/>
      <c r="G90" s="430"/>
      <c r="H90" s="447"/>
    </row>
    <row r="91" spans="1:9" ht="15.75" customHeight="1" x14ac:dyDescent="0.2">
      <c r="B91" s="433" t="s">
        <v>1244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1245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1246</v>
      </c>
      <c r="D93" s="412" t="s">
        <v>1130</v>
      </c>
      <c r="E93" s="163" t="s">
        <v>142</v>
      </c>
      <c r="F93" s="163" t="s">
        <v>1247</v>
      </c>
      <c r="G93" s="169"/>
    </row>
    <row r="94" spans="1:9" s="146" customFormat="1" ht="18" hidden="1" customHeight="1" x14ac:dyDescent="0.2">
      <c r="A94" s="210"/>
      <c r="B94" s="152" t="s">
        <v>381</v>
      </c>
      <c r="C94" s="152" t="s">
        <v>382</v>
      </c>
      <c r="D94" s="352"/>
      <c r="E94" s="332" t="s">
        <v>165</v>
      </c>
      <c r="F94" s="332" t="s">
        <v>313</v>
      </c>
      <c r="G94" s="169"/>
    </row>
    <row r="95" spans="1:9" s="146" customFormat="1" ht="18" hidden="1" customHeight="1" x14ac:dyDescent="0.2">
      <c r="A95" s="210" t="s">
        <v>1248</v>
      </c>
      <c r="B95" s="153" t="s">
        <v>1249</v>
      </c>
      <c r="C95" s="320" t="s">
        <v>1250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1251</v>
      </c>
      <c r="B96" s="216" t="s">
        <v>495</v>
      </c>
      <c r="C96" s="320" t="s">
        <v>1250</v>
      </c>
      <c r="D96" s="154">
        <f t="shared" ref="D96" si="143">D95+7</f>
        <v>43533</v>
      </c>
      <c r="E96" s="154"/>
      <c r="F96" s="154"/>
      <c r="G96" s="162" t="s">
        <v>1252</v>
      </c>
    </row>
    <row r="97" spans="1:12" s="146" customFormat="1" ht="17.25" hidden="1" customHeight="1" x14ac:dyDescent="0.2">
      <c r="A97" s="366"/>
      <c r="B97" s="156" t="s">
        <v>1253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6"/>
      <c r="B98" s="157" t="s">
        <v>1254</v>
      </c>
      <c r="G98" s="155"/>
    </row>
    <row r="99" spans="1:12" s="146" customFormat="1" ht="18" hidden="1" customHeight="1" x14ac:dyDescent="0.2">
      <c r="A99" s="366"/>
      <c r="G99" s="155"/>
    </row>
    <row r="100" spans="1:12" s="146" customFormat="1" ht="16.5" hidden="1" customHeight="1" x14ac:dyDescent="0.2">
      <c r="A100" s="366"/>
      <c r="F100" s="169"/>
      <c r="I100" s="155"/>
      <c r="J100" s="155"/>
      <c r="K100" s="155"/>
    </row>
    <row r="101" spans="1:12" s="146" customFormat="1" ht="16.5" hidden="1" customHeight="1" x14ac:dyDescent="0.2">
      <c r="A101" s="366"/>
      <c r="C101" s="147" t="s">
        <v>1255</v>
      </c>
      <c r="F101" s="169"/>
      <c r="I101" s="155"/>
      <c r="J101" s="155"/>
      <c r="K101" s="155"/>
    </row>
    <row r="102" spans="1:12" s="146" customFormat="1" ht="16.5" hidden="1" customHeight="1" x14ac:dyDescent="0.2">
      <c r="A102" s="366"/>
      <c r="F102" s="169"/>
      <c r="I102" s="155"/>
      <c r="J102" s="155"/>
      <c r="K102" s="155"/>
    </row>
    <row r="103" spans="1:12" s="146" customFormat="1" ht="12" hidden="1" x14ac:dyDescent="0.2">
      <c r="A103" s="366"/>
      <c r="B103" s="150"/>
      <c r="C103" s="151" t="s">
        <v>1246</v>
      </c>
      <c r="D103" s="412" t="s">
        <v>1130</v>
      </c>
      <c r="E103" s="163" t="s">
        <v>142</v>
      </c>
      <c r="F103" s="163" t="s">
        <v>1247</v>
      </c>
      <c r="I103" s="155"/>
      <c r="J103" s="155"/>
      <c r="K103" s="155"/>
    </row>
    <row r="104" spans="1:12" s="146" customFormat="1" ht="16.5" hidden="1" customHeight="1" x14ac:dyDescent="0.2">
      <c r="A104" s="366"/>
      <c r="B104" s="152" t="s">
        <v>381</v>
      </c>
      <c r="C104" s="152" t="s">
        <v>382</v>
      </c>
      <c r="D104" s="352"/>
      <c r="E104" s="332" t="s">
        <v>165</v>
      </c>
      <c r="F104" s="332" t="s">
        <v>313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1256</v>
      </c>
      <c r="C105" s="320" t="s">
        <v>1257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1258</v>
      </c>
      <c r="C106" s="320" t="s">
        <v>1259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1260</v>
      </c>
      <c r="B107" s="153" t="s">
        <v>1261</v>
      </c>
      <c r="C107" s="320" t="s">
        <v>1262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1258</v>
      </c>
      <c r="C108" s="320" t="s">
        <v>1263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6"/>
      <c r="B109" s="156" t="s">
        <v>1253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6"/>
      <c r="B110" s="157" t="s">
        <v>1244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6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8"/>
      <c r="B112" s="192" t="s">
        <v>555</v>
      </c>
      <c r="C112" s="193"/>
      <c r="D112" s="193"/>
      <c r="E112" s="194"/>
      <c r="F112" s="195" t="s">
        <v>1264</v>
      </c>
      <c r="G112" s="195"/>
      <c r="H112" s="193"/>
      <c r="I112" s="193"/>
      <c r="J112" s="195" t="s">
        <v>557</v>
      </c>
      <c r="K112" s="195"/>
      <c r="L112" s="195"/>
    </row>
    <row r="113" spans="2:12" s="159" customFormat="1" ht="15.75" customHeight="1" x14ac:dyDescent="0.2">
      <c r="B113" s="197" t="s">
        <v>558</v>
      </c>
      <c r="C113" s="193"/>
      <c r="D113" s="198" t="s">
        <v>559</v>
      </c>
      <c r="E113" s="199"/>
      <c r="F113" s="197" t="s">
        <v>560</v>
      </c>
      <c r="G113" s="193"/>
      <c r="H113" s="198" t="s">
        <v>561</v>
      </c>
      <c r="I113" s="193"/>
      <c r="J113" s="197" t="s">
        <v>562</v>
      </c>
      <c r="K113" s="193"/>
      <c r="L113" s="198" t="s">
        <v>563</v>
      </c>
    </row>
    <row r="114" spans="2:12" s="159" customFormat="1" ht="15.75" customHeight="1" x14ac:dyDescent="0.2">
      <c r="B114" s="424" t="s">
        <v>564</v>
      </c>
      <c r="C114" s="202"/>
      <c r="D114" s="584" t="s">
        <v>565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569</v>
      </c>
      <c r="K114" s="202" t="s">
        <v>1265</v>
      </c>
      <c r="L114" s="203" t="s">
        <v>570</v>
      </c>
    </row>
    <row r="115" spans="2:12" s="159" customFormat="1" ht="15.75" customHeight="1" x14ac:dyDescent="0.2">
      <c r="B115" s="424" t="s">
        <v>571</v>
      </c>
      <c r="C115" s="202"/>
      <c r="D115" s="584" t="s">
        <v>572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576</v>
      </c>
      <c r="K115" s="202" t="s">
        <v>1266</v>
      </c>
      <c r="L115" s="203" t="s">
        <v>577</v>
      </c>
    </row>
    <row r="116" spans="2:12" s="159" customFormat="1" ht="15.75" customHeight="1" x14ac:dyDescent="0.2">
      <c r="B116" s="201" t="s">
        <v>1267</v>
      </c>
      <c r="C116" s="202"/>
      <c r="D116" s="203" t="s">
        <v>1268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1269</v>
      </c>
      <c r="K116" s="202" t="s">
        <v>1270</v>
      </c>
      <c r="L116" s="203" t="s">
        <v>1271</v>
      </c>
    </row>
    <row r="117" spans="2:12" s="159" customFormat="1" ht="15.75" customHeight="1" x14ac:dyDescent="0.2">
      <c r="B117" s="201" t="s">
        <v>585</v>
      </c>
      <c r="C117" s="202"/>
      <c r="D117" s="203" t="s">
        <v>586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590</v>
      </c>
      <c r="K117" s="202" t="s">
        <v>1272</v>
      </c>
      <c r="L117" s="203" t="s">
        <v>591</v>
      </c>
    </row>
    <row r="118" spans="2:12" s="159" customFormat="1" ht="15.75" customHeight="1" x14ac:dyDescent="0.2">
      <c r="B118" s="424" t="s">
        <v>592</v>
      </c>
      <c r="C118" s="202"/>
      <c r="D118" s="584" t="s">
        <v>593</v>
      </c>
      <c r="E118" s="197"/>
      <c r="F118" s="201"/>
      <c r="G118" s="202"/>
      <c r="H118" s="203"/>
      <c r="I118" s="193"/>
      <c r="J118" s="201" t="s">
        <v>597</v>
      </c>
      <c r="K118" s="202" t="s">
        <v>1273</v>
      </c>
      <c r="L118" s="203" t="s">
        <v>598</v>
      </c>
    </row>
    <row r="119" spans="2:12" s="159" customFormat="1" ht="15.75" customHeight="1" x14ac:dyDescent="0.2">
      <c r="B119" s="424" t="s">
        <v>1274</v>
      </c>
      <c r="C119" s="202"/>
      <c r="D119" s="584" t="s">
        <v>1275</v>
      </c>
      <c r="E119" s="197"/>
      <c r="F119" s="201"/>
      <c r="G119" s="202"/>
      <c r="H119" s="203"/>
      <c r="I119" s="193"/>
      <c r="J119" s="201" t="s">
        <v>1276</v>
      </c>
      <c r="K119" s="202" t="s">
        <v>1277</v>
      </c>
      <c r="L119" s="203" t="s">
        <v>1278</v>
      </c>
    </row>
    <row r="120" spans="2:12" s="159" customFormat="1" ht="15.75" customHeight="1" x14ac:dyDescent="0.2">
      <c r="B120" s="424" t="s">
        <v>1279</v>
      </c>
      <c r="C120" s="202"/>
      <c r="D120" s="584" t="s">
        <v>1280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1281</v>
      </c>
      <c r="C123" s="193" t="s">
        <v>1282</v>
      </c>
      <c r="D123" s="205"/>
      <c r="E123" s="193"/>
      <c r="F123" s="193" t="s">
        <v>1283</v>
      </c>
      <c r="G123" s="206" t="s">
        <v>1284</v>
      </c>
      <c r="H123" s="196"/>
      <c r="I123" s="193"/>
      <c r="J123" s="193" t="s">
        <v>1283</v>
      </c>
      <c r="K123" s="193" t="s">
        <v>1285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507" t="s">
        <v>786</v>
      </c>
      <c r="B2" s="507" t="s">
        <v>787</v>
      </c>
      <c r="C2" s="507" t="s">
        <v>787</v>
      </c>
      <c r="D2" s="507" t="s">
        <v>788</v>
      </c>
      <c r="E2" s="507" t="s">
        <v>789</v>
      </c>
      <c r="F2" s="507" t="s">
        <v>206</v>
      </c>
      <c r="G2" s="508" t="s">
        <v>790</v>
      </c>
      <c r="H2" s="508" t="s">
        <v>791</v>
      </c>
      <c r="I2" s="509" t="s">
        <v>792</v>
      </c>
    </row>
    <row r="3" spans="1:10" ht="51" hidden="1" x14ac:dyDescent="0.2">
      <c r="A3" s="226" t="s">
        <v>793</v>
      </c>
      <c r="B3" s="226" t="s">
        <v>794</v>
      </c>
      <c r="C3" s="225"/>
      <c r="D3" s="225"/>
      <c r="E3" s="226" t="s">
        <v>794</v>
      </c>
      <c r="F3" s="227" t="s">
        <v>795</v>
      </c>
      <c r="G3" s="225"/>
      <c r="H3" s="227" t="s">
        <v>796</v>
      </c>
      <c r="I3" s="228" t="s">
        <v>797</v>
      </c>
    </row>
    <row r="4" spans="1:10" ht="51" hidden="1" x14ac:dyDescent="0.2">
      <c r="A4" s="229" t="s">
        <v>798</v>
      </c>
      <c r="B4" s="229" t="s">
        <v>799</v>
      </c>
      <c r="C4" s="229" t="s">
        <v>799</v>
      </c>
      <c r="D4" s="230"/>
      <c r="E4" s="229" t="s">
        <v>800</v>
      </c>
      <c r="F4" s="227" t="s">
        <v>183</v>
      </c>
      <c r="G4" s="225" t="s">
        <v>801</v>
      </c>
      <c r="H4" s="227" t="s">
        <v>796</v>
      </c>
      <c r="I4" s="228" t="s">
        <v>802</v>
      </c>
    </row>
    <row r="5" spans="1:10" ht="51" hidden="1" x14ac:dyDescent="0.2">
      <c r="A5" s="229" t="s">
        <v>798</v>
      </c>
      <c r="B5" s="229" t="s">
        <v>803</v>
      </c>
      <c r="C5" s="229" t="s">
        <v>803</v>
      </c>
      <c r="D5" s="230"/>
      <c r="E5" s="229" t="s">
        <v>804</v>
      </c>
      <c r="F5" s="227" t="s">
        <v>183</v>
      </c>
      <c r="G5" s="225" t="s">
        <v>805</v>
      </c>
      <c r="H5" s="227" t="s">
        <v>796</v>
      </c>
      <c r="I5" s="228" t="s">
        <v>802</v>
      </c>
    </row>
    <row r="6" spans="1:10" ht="51" hidden="1" x14ac:dyDescent="0.2">
      <c r="A6" s="229" t="s">
        <v>806</v>
      </c>
      <c r="B6" s="229" t="s">
        <v>807</v>
      </c>
      <c r="C6" s="229" t="s">
        <v>807</v>
      </c>
      <c r="D6" s="227"/>
      <c r="E6" s="229" t="s">
        <v>807</v>
      </c>
      <c r="F6" s="227" t="s">
        <v>183</v>
      </c>
      <c r="G6" s="225" t="s">
        <v>182</v>
      </c>
      <c r="H6" s="227" t="s">
        <v>796</v>
      </c>
      <c r="I6" s="228" t="s">
        <v>802</v>
      </c>
    </row>
    <row r="7" spans="1:10" hidden="1" x14ac:dyDescent="0.2">
      <c r="A7" s="224" t="s">
        <v>808</v>
      </c>
      <c r="B7" s="224" t="s">
        <v>809</v>
      </c>
      <c r="C7" s="224" t="s">
        <v>810</v>
      </c>
      <c r="D7" s="224" t="s">
        <v>811</v>
      </c>
      <c r="E7" s="224" t="s">
        <v>812</v>
      </c>
      <c r="F7" s="224" t="s">
        <v>206</v>
      </c>
      <c r="G7" s="225" t="s">
        <v>813</v>
      </c>
      <c r="H7" s="225" t="s">
        <v>791</v>
      </c>
      <c r="I7" s="222"/>
    </row>
    <row r="8" spans="1:10" hidden="1" x14ac:dyDescent="0.2">
      <c r="A8" s="224" t="s">
        <v>808</v>
      </c>
      <c r="B8" s="224" t="s">
        <v>809</v>
      </c>
      <c r="C8" s="224" t="s">
        <v>814</v>
      </c>
      <c r="D8" s="224" t="s">
        <v>815</v>
      </c>
      <c r="E8" s="224" t="s">
        <v>816</v>
      </c>
      <c r="F8" s="224" t="s">
        <v>206</v>
      </c>
      <c r="G8" s="225"/>
      <c r="H8" s="225" t="s">
        <v>791</v>
      </c>
      <c r="I8" s="222" t="s">
        <v>817</v>
      </c>
    </row>
    <row r="9" spans="1:10" hidden="1" x14ac:dyDescent="0.2">
      <c r="A9" s="224" t="s">
        <v>786</v>
      </c>
      <c r="B9" s="224" t="s">
        <v>818</v>
      </c>
      <c r="C9" s="224" t="s">
        <v>818</v>
      </c>
      <c r="D9" s="224" t="s">
        <v>819</v>
      </c>
      <c r="E9" s="224" t="s">
        <v>820</v>
      </c>
      <c r="F9" s="224" t="s">
        <v>206</v>
      </c>
      <c r="G9" s="225" t="s">
        <v>821</v>
      </c>
      <c r="H9" s="225" t="s">
        <v>791</v>
      </c>
      <c r="I9" s="222" t="s">
        <v>792</v>
      </c>
    </row>
    <row r="10" spans="1:10" hidden="1" x14ac:dyDescent="0.2">
      <c r="A10" s="333" t="s">
        <v>808</v>
      </c>
      <c r="B10" s="333" t="s">
        <v>822</v>
      </c>
      <c r="C10" s="333" t="s">
        <v>823</v>
      </c>
      <c r="D10" s="333" t="s">
        <v>824</v>
      </c>
      <c r="E10" s="333" t="s">
        <v>825</v>
      </c>
      <c r="F10" s="333" t="s">
        <v>206</v>
      </c>
      <c r="G10" s="334" t="s">
        <v>826</v>
      </c>
      <c r="H10" s="334" t="s">
        <v>791</v>
      </c>
      <c r="I10" s="335" t="s">
        <v>792</v>
      </c>
      <c r="J10" s="223" t="s">
        <v>827</v>
      </c>
    </row>
    <row r="11" spans="1:10" hidden="1" x14ac:dyDescent="0.2">
      <c r="A11" s="333" t="s">
        <v>808</v>
      </c>
      <c r="B11" s="333" t="s">
        <v>822</v>
      </c>
      <c r="C11" s="333" t="s">
        <v>828</v>
      </c>
      <c r="D11" s="333" t="s">
        <v>829</v>
      </c>
      <c r="E11" s="333" t="s">
        <v>830</v>
      </c>
      <c r="F11" s="333" t="s">
        <v>206</v>
      </c>
      <c r="G11" s="334" t="s">
        <v>831</v>
      </c>
      <c r="H11" s="334" t="s">
        <v>791</v>
      </c>
      <c r="I11" s="335" t="s">
        <v>792</v>
      </c>
      <c r="J11" s="223" t="s">
        <v>827</v>
      </c>
    </row>
    <row r="12" spans="1:10" hidden="1" x14ac:dyDescent="0.2">
      <c r="A12" s="224" t="s">
        <v>808</v>
      </c>
      <c r="B12" s="224" t="s">
        <v>822</v>
      </c>
      <c r="C12" s="224" t="s">
        <v>832</v>
      </c>
      <c r="D12" s="224"/>
      <c r="E12" s="224" t="s">
        <v>833</v>
      </c>
      <c r="F12" s="224" t="s">
        <v>206</v>
      </c>
      <c r="G12" s="225"/>
      <c r="H12" s="225" t="s">
        <v>791</v>
      </c>
      <c r="I12" s="222" t="s">
        <v>834</v>
      </c>
    </row>
    <row r="13" spans="1:10" hidden="1" x14ac:dyDescent="0.2">
      <c r="A13" s="224" t="s">
        <v>835</v>
      </c>
      <c r="B13" s="224" t="s">
        <v>836</v>
      </c>
      <c r="C13" s="224" t="s">
        <v>836</v>
      </c>
      <c r="D13" s="224" t="s">
        <v>837</v>
      </c>
      <c r="E13" s="224" t="s">
        <v>838</v>
      </c>
      <c r="F13" s="224" t="s">
        <v>206</v>
      </c>
      <c r="G13" s="225"/>
      <c r="H13" s="225" t="s">
        <v>791</v>
      </c>
      <c r="I13" s="222"/>
    </row>
    <row r="14" spans="1:10" hidden="1" x14ac:dyDescent="0.2">
      <c r="A14" s="224" t="s">
        <v>808</v>
      </c>
      <c r="B14" s="224" t="s">
        <v>839</v>
      </c>
      <c r="C14" s="224" t="s">
        <v>839</v>
      </c>
      <c r="D14" s="224" t="s">
        <v>840</v>
      </c>
      <c r="E14" s="224" t="s">
        <v>841</v>
      </c>
      <c r="F14" s="224" t="s">
        <v>206</v>
      </c>
      <c r="G14" s="225" t="s">
        <v>842</v>
      </c>
      <c r="H14" s="225" t="s">
        <v>791</v>
      </c>
      <c r="I14" s="222"/>
    </row>
    <row r="15" spans="1:10" ht="38.25" hidden="1" x14ac:dyDescent="0.2">
      <c r="A15" s="231" t="s">
        <v>843</v>
      </c>
      <c r="B15" s="231" t="s">
        <v>844</v>
      </c>
      <c r="C15" s="225"/>
      <c r="D15" s="225"/>
      <c r="E15" s="231" t="s">
        <v>844</v>
      </c>
      <c r="F15" s="227" t="s">
        <v>306</v>
      </c>
      <c r="G15" s="225"/>
      <c r="H15" s="227" t="s">
        <v>796</v>
      </c>
      <c r="I15" s="222" t="s">
        <v>845</v>
      </c>
    </row>
    <row r="16" spans="1:10" hidden="1" x14ac:dyDescent="0.2">
      <c r="A16" s="224" t="s">
        <v>808</v>
      </c>
      <c r="B16" s="224" t="s">
        <v>846</v>
      </c>
      <c r="C16" s="224" t="s">
        <v>847</v>
      </c>
      <c r="D16" s="224"/>
      <c r="E16" s="224" t="s">
        <v>848</v>
      </c>
      <c r="F16" s="224" t="s">
        <v>206</v>
      </c>
      <c r="G16" s="225" t="s">
        <v>849</v>
      </c>
      <c r="H16" s="225" t="s">
        <v>791</v>
      </c>
      <c r="I16" s="222" t="s">
        <v>850</v>
      </c>
    </row>
    <row r="17" spans="1:10" hidden="1" x14ac:dyDescent="0.2">
      <c r="A17" s="224" t="s">
        <v>808</v>
      </c>
      <c r="B17" s="224" t="s">
        <v>846</v>
      </c>
      <c r="C17" s="224" t="s">
        <v>851</v>
      </c>
      <c r="D17" s="224" t="s">
        <v>852</v>
      </c>
      <c r="E17" s="224" t="s">
        <v>853</v>
      </c>
      <c r="F17" s="224" t="s">
        <v>206</v>
      </c>
      <c r="G17" s="225" t="s">
        <v>243</v>
      </c>
      <c r="H17" s="225" t="s">
        <v>791</v>
      </c>
      <c r="I17" s="222"/>
    </row>
    <row r="18" spans="1:10" hidden="1" x14ac:dyDescent="0.2">
      <c r="A18" s="224" t="s">
        <v>808</v>
      </c>
      <c r="B18" s="224" t="s">
        <v>846</v>
      </c>
      <c r="C18" s="224" t="s">
        <v>854</v>
      </c>
      <c r="D18" s="224" t="s">
        <v>855</v>
      </c>
      <c r="E18" s="224" t="s">
        <v>856</v>
      </c>
      <c r="F18" s="224" t="s">
        <v>206</v>
      </c>
      <c r="G18" s="225" t="s">
        <v>857</v>
      </c>
      <c r="H18" s="225" t="s">
        <v>791</v>
      </c>
      <c r="I18" s="222" t="s">
        <v>858</v>
      </c>
    </row>
    <row r="19" spans="1:10" hidden="1" x14ac:dyDescent="0.2">
      <c r="A19" s="224" t="s">
        <v>859</v>
      </c>
      <c r="B19" s="224" t="s">
        <v>860</v>
      </c>
      <c r="C19" s="224" t="s">
        <v>860</v>
      </c>
      <c r="D19" s="224" t="s">
        <v>861</v>
      </c>
      <c r="E19" s="224" t="s">
        <v>862</v>
      </c>
      <c r="F19" s="224" t="s">
        <v>206</v>
      </c>
      <c r="G19" s="225" t="s">
        <v>863</v>
      </c>
      <c r="H19" s="225" t="s">
        <v>791</v>
      </c>
      <c r="I19" s="222"/>
    </row>
    <row r="20" spans="1:10" hidden="1" x14ac:dyDescent="0.2">
      <c r="A20" s="232" t="s">
        <v>864</v>
      </c>
      <c r="B20" s="233" t="s">
        <v>865</v>
      </c>
      <c r="C20" s="233" t="s">
        <v>865</v>
      </c>
      <c r="D20" s="225"/>
      <c r="E20" s="233" t="s">
        <v>866</v>
      </c>
      <c r="F20" s="227" t="s">
        <v>252</v>
      </c>
      <c r="G20" s="225" t="s">
        <v>867</v>
      </c>
      <c r="H20" s="227" t="s">
        <v>796</v>
      </c>
      <c r="I20" s="222"/>
    </row>
    <row r="21" spans="1:10" ht="15" hidden="1" x14ac:dyDescent="0.2">
      <c r="A21" s="224" t="s">
        <v>808</v>
      </c>
      <c r="B21" s="224" t="s">
        <v>868</v>
      </c>
      <c r="C21" s="224" t="s">
        <v>868</v>
      </c>
      <c r="D21" s="224" t="s">
        <v>869</v>
      </c>
      <c r="E21" s="224" t="s">
        <v>870</v>
      </c>
      <c r="F21" s="224" t="s">
        <v>206</v>
      </c>
      <c r="G21" s="225" t="s">
        <v>871</v>
      </c>
      <c r="H21" s="225" t="s">
        <v>791</v>
      </c>
      <c r="I21" s="222"/>
      <c r="J21" s="234"/>
    </row>
    <row r="22" spans="1:10" ht="51" hidden="1" x14ac:dyDescent="0.2">
      <c r="A22" s="235" t="s">
        <v>872</v>
      </c>
      <c r="B22" s="235" t="s">
        <v>873</v>
      </c>
      <c r="C22" s="225"/>
      <c r="D22" s="225"/>
      <c r="E22" s="235" t="s">
        <v>873</v>
      </c>
      <c r="F22" s="227" t="s">
        <v>795</v>
      </c>
      <c r="G22" s="225" t="s">
        <v>874</v>
      </c>
      <c r="H22" s="227" t="s">
        <v>796</v>
      </c>
      <c r="I22" s="228" t="s">
        <v>797</v>
      </c>
      <c r="J22" s="234"/>
    </row>
    <row r="23" spans="1:10" ht="15" hidden="1" x14ac:dyDescent="0.2">
      <c r="A23" s="224" t="s">
        <v>808</v>
      </c>
      <c r="B23" s="224" t="s">
        <v>875</v>
      </c>
      <c r="C23" s="224" t="s">
        <v>875</v>
      </c>
      <c r="D23" s="224" t="s">
        <v>876</v>
      </c>
      <c r="E23" s="224" t="s">
        <v>877</v>
      </c>
      <c r="F23" s="224" t="s">
        <v>206</v>
      </c>
      <c r="G23" s="225"/>
      <c r="H23" s="225" t="s">
        <v>791</v>
      </c>
      <c r="I23" s="222"/>
      <c r="J23" s="234"/>
    </row>
    <row r="24" spans="1:10" ht="15" hidden="1" x14ac:dyDescent="0.2">
      <c r="A24" s="224" t="s">
        <v>808</v>
      </c>
      <c r="B24" s="224" t="s">
        <v>875</v>
      </c>
      <c r="C24" s="224" t="s">
        <v>875</v>
      </c>
      <c r="D24" s="224" t="s">
        <v>878</v>
      </c>
      <c r="E24" s="224" t="s">
        <v>877</v>
      </c>
      <c r="F24" s="224" t="s">
        <v>206</v>
      </c>
      <c r="G24" s="225"/>
      <c r="H24" s="225" t="s">
        <v>791</v>
      </c>
      <c r="I24" s="222"/>
      <c r="J24" s="236"/>
    </row>
    <row r="25" spans="1:10" ht="15" hidden="1" x14ac:dyDescent="0.2">
      <c r="A25" s="224" t="s">
        <v>808</v>
      </c>
      <c r="B25" s="224" t="s">
        <v>879</v>
      </c>
      <c r="C25" s="224" t="s">
        <v>880</v>
      </c>
      <c r="D25" s="224" t="s">
        <v>881</v>
      </c>
      <c r="E25" s="224" t="s">
        <v>882</v>
      </c>
      <c r="F25" s="224" t="s">
        <v>206</v>
      </c>
      <c r="G25" s="225" t="s">
        <v>883</v>
      </c>
      <c r="H25" s="225" t="s">
        <v>791</v>
      </c>
      <c r="I25" s="222" t="s">
        <v>884</v>
      </c>
      <c r="J25" s="234"/>
    </row>
    <row r="26" spans="1:10" ht="15" hidden="1" x14ac:dyDescent="0.2">
      <c r="A26" s="224" t="s">
        <v>808</v>
      </c>
      <c r="B26" s="224" t="s">
        <v>879</v>
      </c>
      <c r="C26" s="224" t="s">
        <v>880</v>
      </c>
      <c r="D26" s="224" t="s">
        <v>885</v>
      </c>
      <c r="E26" s="224" t="s">
        <v>882</v>
      </c>
      <c r="F26" s="224" t="s">
        <v>206</v>
      </c>
      <c r="G26" s="225" t="s">
        <v>883</v>
      </c>
      <c r="H26" s="225" t="s">
        <v>791</v>
      </c>
      <c r="I26" s="222" t="s">
        <v>884</v>
      </c>
      <c r="J26" s="234"/>
    </row>
    <row r="27" spans="1:10" hidden="1" x14ac:dyDescent="0.2">
      <c r="A27" s="224" t="s">
        <v>808</v>
      </c>
      <c r="B27" s="224" t="s">
        <v>879</v>
      </c>
      <c r="C27" s="224" t="s">
        <v>880</v>
      </c>
      <c r="D27" s="224" t="s">
        <v>886</v>
      </c>
      <c r="E27" s="224" t="s">
        <v>882</v>
      </c>
      <c r="F27" s="224" t="s">
        <v>206</v>
      </c>
      <c r="G27" s="225" t="s">
        <v>883</v>
      </c>
      <c r="H27" s="225" t="s">
        <v>791</v>
      </c>
      <c r="I27" s="222" t="s">
        <v>884</v>
      </c>
      <c r="J27" s="237"/>
    </row>
    <row r="28" spans="1:10" hidden="1" x14ac:dyDescent="0.2">
      <c r="A28" s="224" t="s">
        <v>808</v>
      </c>
      <c r="B28" s="224" t="s">
        <v>879</v>
      </c>
      <c r="C28" s="224" t="s">
        <v>880</v>
      </c>
      <c r="D28" s="230" t="s">
        <v>887</v>
      </c>
      <c r="E28" s="224" t="s">
        <v>882</v>
      </c>
      <c r="F28" s="224" t="s">
        <v>206</v>
      </c>
      <c r="G28" s="225" t="s">
        <v>883</v>
      </c>
      <c r="H28" s="225" t="s">
        <v>791</v>
      </c>
      <c r="I28" s="222" t="s">
        <v>884</v>
      </c>
      <c r="J28" s="237"/>
    </row>
    <row r="29" spans="1:10" hidden="1" x14ac:dyDescent="0.2">
      <c r="A29" s="224" t="s">
        <v>808</v>
      </c>
      <c r="B29" s="224" t="s">
        <v>879</v>
      </c>
      <c r="C29" s="224" t="s">
        <v>880</v>
      </c>
      <c r="D29" s="230" t="s">
        <v>888</v>
      </c>
      <c r="E29" s="224" t="s">
        <v>882</v>
      </c>
      <c r="F29" s="224" t="s">
        <v>206</v>
      </c>
      <c r="G29" s="225" t="s">
        <v>883</v>
      </c>
      <c r="H29" s="225" t="s">
        <v>791</v>
      </c>
      <c r="I29" s="222" t="s">
        <v>884</v>
      </c>
    </row>
    <row r="30" spans="1:10" hidden="1" x14ac:dyDescent="0.2">
      <c r="A30" s="224" t="s">
        <v>808</v>
      </c>
      <c r="B30" s="224" t="s">
        <v>879</v>
      </c>
      <c r="C30" s="224" t="s">
        <v>880</v>
      </c>
      <c r="D30" s="224" t="s">
        <v>889</v>
      </c>
      <c r="E30" s="224" t="s">
        <v>882</v>
      </c>
      <c r="F30" s="224" t="s">
        <v>206</v>
      </c>
      <c r="G30" s="225" t="s">
        <v>883</v>
      </c>
      <c r="H30" s="225" t="s">
        <v>791</v>
      </c>
      <c r="I30" s="222" t="s">
        <v>884</v>
      </c>
    </row>
    <row r="31" spans="1:10" hidden="1" x14ac:dyDescent="0.2">
      <c r="A31" s="224" t="s">
        <v>808</v>
      </c>
      <c r="B31" s="224" t="s">
        <v>879</v>
      </c>
      <c r="C31" s="224" t="s">
        <v>879</v>
      </c>
      <c r="D31" s="224" t="s">
        <v>879</v>
      </c>
      <c r="E31" s="224" t="s">
        <v>890</v>
      </c>
      <c r="F31" s="224" t="s">
        <v>206</v>
      </c>
      <c r="G31" s="225" t="s">
        <v>891</v>
      </c>
      <c r="H31" s="225" t="s">
        <v>791</v>
      </c>
      <c r="I31" s="222" t="s">
        <v>884</v>
      </c>
    </row>
    <row r="32" spans="1:10" hidden="1" x14ac:dyDescent="0.2">
      <c r="A32" s="224" t="s">
        <v>808</v>
      </c>
      <c r="B32" s="224" t="s">
        <v>879</v>
      </c>
      <c r="C32" s="224" t="s">
        <v>823</v>
      </c>
      <c r="D32" s="224" t="s">
        <v>892</v>
      </c>
      <c r="E32" s="224" t="s">
        <v>893</v>
      </c>
      <c r="F32" s="224" t="s">
        <v>206</v>
      </c>
      <c r="G32" s="225" t="s">
        <v>894</v>
      </c>
      <c r="H32" s="225" t="s">
        <v>791</v>
      </c>
      <c r="I32" s="222" t="s">
        <v>884</v>
      </c>
    </row>
    <row r="33" spans="1:10" hidden="1" x14ac:dyDescent="0.2">
      <c r="A33" s="224" t="s">
        <v>808</v>
      </c>
      <c r="B33" s="224" t="s">
        <v>879</v>
      </c>
      <c r="C33" s="224" t="s">
        <v>823</v>
      </c>
      <c r="D33" s="224" t="s">
        <v>895</v>
      </c>
      <c r="E33" s="224" t="s">
        <v>893</v>
      </c>
      <c r="F33" s="224" t="s">
        <v>206</v>
      </c>
      <c r="G33" s="225" t="s">
        <v>894</v>
      </c>
      <c r="H33" s="225" t="s">
        <v>791</v>
      </c>
      <c r="I33" s="222" t="s">
        <v>884</v>
      </c>
    </row>
    <row r="34" spans="1:10" hidden="1" x14ac:dyDescent="0.2">
      <c r="A34" s="224" t="s">
        <v>808</v>
      </c>
      <c r="B34" s="224" t="s">
        <v>879</v>
      </c>
      <c r="C34" s="224" t="s">
        <v>823</v>
      </c>
      <c r="D34" s="224" t="s">
        <v>896</v>
      </c>
      <c r="E34" s="224" t="s">
        <v>893</v>
      </c>
      <c r="F34" s="224" t="s">
        <v>206</v>
      </c>
      <c r="G34" s="225" t="s">
        <v>894</v>
      </c>
      <c r="H34" s="225" t="s">
        <v>791</v>
      </c>
      <c r="I34" s="222" t="s">
        <v>884</v>
      </c>
    </row>
    <row r="35" spans="1:10" hidden="1" x14ac:dyDescent="0.2">
      <c r="A35" s="224" t="s">
        <v>808</v>
      </c>
      <c r="B35" s="224" t="s">
        <v>879</v>
      </c>
      <c r="C35" s="224" t="s">
        <v>823</v>
      </c>
      <c r="D35" s="224" t="s">
        <v>897</v>
      </c>
      <c r="E35" s="224" t="s">
        <v>893</v>
      </c>
      <c r="F35" s="224" t="s">
        <v>206</v>
      </c>
      <c r="G35" s="225" t="s">
        <v>894</v>
      </c>
      <c r="H35" s="225" t="s">
        <v>791</v>
      </c>
      <c r="I35" s="222" t="s">
        <v>884</v>
      </c>
    </row>
    <row r="36" spans="1:10" hidden="1" x14ac:dyDescent="0.2">
      <c r="A36" s="224" t="s">
        <v>808</v>
      </c>
      <c r="B36" s="224" t="s">
        <v>879</v>
      </c>
      <c r="C36" s="224" t="s">
        <v>823</v>
      </c>
      <c r="D36" s="224" t="s">
        <v>898</v>
      </c>
      <c r="E36" s="224" t="s">
        <v>893</v>
      </c>
      <c r="F36" s="224" t="s">
        <v>206</v>
      </c>
      <c r="G36" s="225" t="s">
        <v>894</v>
      </c>
      <c r="H36" s="225" t="s">
        <v>791</v>
      </c>
      <c r="I36" s="222" t="s">
        <v>884</v>
      </c>
    </row>
    <row r="37" spans="1:10" hidden="1" x14ac:dyDescent="0.2">
      <c r="A37" s="224" t="s">
        <v>808</v>
      </c>
      <c r="B37" s="224" t="s">
        <v>879</v>
      </c>
      <c r="C37" s="224" t="s">
        <v>823</v>
      </c>
      <c r="D37" s="224" t="s">
        <v>899</v>
      </c>
      <c r="E37" s="224" t="s">
        <v>893</v>
      </c>
      <c r="F37" s="224" t="s">
        <v>206</v>
      </c>
      <c r="G37" s="225" t="s">
        <v>894</v>
      </c>
      <c r="H37" s="225" t="s">
        <v>791</v>
      </c>
      <c r="I37" s="222" t="s">
        <v>817</v>
      </c>
    </row>
    <row r="38" spans="1:10" hidden="1" x14ac:dyDescent="0.2">
      <c r="A38" s="224" t="s">
        <v>808</v>
      </c>
      <c r="B38" s="224" t="s">
        <v>879</v>
      </c>
      <c r="C38" s="224" t="s">
        <v>823</v>
      </c>
      <c r="D38" s="230" t="s">
        <v>900</v>
      </c>
      <c r="E38" s="224" t="s">
        <v>893</v>
      </c>
      <c r="F38" s="224" t="s">
        <v>206</v>
      </c>
      <c r="G38" s="225" t="s">
        <v>894</v>
      </c>
      <c r="H38" s="225" t="s">
        <v>791</v>
      </c>
      <c r="I38" s="222" t="s">
        <v>884</v>
      </c>
    </row>
    <row r="39" spans="1:10" hidden="1" x14ac:dyDescent="0.2">
      <c r="A39" s="224" t="s">
        <v>808</v>
      </c>
      <c r="B39" s="224" t="s">
        <v>879</v>
      </c>
      <c r="C39" s="224" t="s">
        <v>823</v>
      </c>
      <c r="D39" s="230" t="s">
        <v>901</v>
      </c>
      <c r="E39" s="224" t="s">
        <v>893</v>
      </c>
      <c r="F39" s="224" t="s">
        <v>206</v>
      </c>
      <c r="G39" s="225" t="s">
        <v>894</v>
      </c>
      <c r="H39" s="225" t="s">
        <v>791</v>
      </c>
      <c r="I39" s="222" t="s">
        <v>884</v>
      </c>
    </row>
    <row r="40" spans="1:10" ht="51" hidden="1" x14ac:dyDescent="0.2">
      <c r="A40" s="224" t="s">
        <v>808</v>
      </c>
      <c r="B40" s="224" t="s">
        <v>879</v>
      </c>
      <c r="C40" s="224" t="s">
        <v>823</v>
      </c>
      <c r="D40" s="224" t="s">
        <v>902</v>
      </c>
      <c r="E40" s="224" t="s">
        <v>893</v>
      </c>
      <c r="F40" s="224" t="s">
        <v>206</v>
      </c>
      <c r="G40" s="225" t="s">
        <v>894</v>
      </c>
      <c r="H40" s="225" t="s">
        <v>791</v>
      </c>
      <c r="I40" s="222" t="s">
        <v>903</v>
      </c>
    </row>
    <row r="41" spans="1:10" ht="51" hidden="1" x14ac:dyDescent="0.2">
      <c r="A41" s="238" t="s">
        <v>904</v>
      </c>
      <c r="B41" s="238" t="s">
        <v>905</v>
      </c>
      <c r="C41" s="238" t="s">
        <v>905</v>
      </c>
      <c r="D41" s="225"/>
      <c r="E41" s="238" t="s">
        <v>905</v>
      </c>
      <c r="F41" s="227" t="s">
        <v>183</v>
      </c>
      <c r="G41" s="225"/>
      <c r="H41" s="227" t="s">
        <v>796</v>
      </c>
      <c r="I41" s="228" t="s">
        <v>802</v>
      </c>
    </row>
    <row r="42" spans="1:10" hidden="1" x14ac:dyDescent="0.2">
      <c r="A42" s="224" t="s">
        <v>808</v>
      </c>
      <c r="B42" s="224" t="s">
        <v>906</v>
      </c>
      <c r="C42" s="224" t="s">
        <v>906</v>
      </c>
      <c r="D42" s="224" t="s">
        <v>907</v>
      </c>
      <c r="E42" s="224" t="s">
        <v>908</v>
      </c>
      <c r="F42" s="224" t="s">
        <v>206</v>
      </c>
      <c r="G42" s="225" t="s">
        <v>909</v>
      </c>
      <c r="H42" s="225" t="s">
        <v>791</v>
      </c>
      <c r="I42" s="222"/>
    </row>
    <row r="43" spans="1:10" hidden="1" x14ac:dyDescent="0.2">
      <c r="A43" s="224" t="s">
        <v>808</v>
      </c>
      <c r="B43" s="224" t="s">
        <v>906</v>
      </c>
      <c r="C43" s="224" t="s">
        <v>906</v>
      </c>
      <c r="D43" s="224" t="s">
        <v>910</v>
      </c>
      <c r="E43" s="224" t="s">
        <v>908</v>
      </c>
      <c r="F43" s="224" t="s">
        <v>206</v>
      </c>
      <c r="G43" s="225" t="s">
        <v>909</v>
      </c>
      <c r="H43" s="225" t="s">
        <v>791</v>
      </c>
      <c r="I43" s="222"/>
    </row>
    <row r="44" spans="1:10" ht="38.25" hidden="1" x14ac:dyDescent="0.2">
      <c r="A44" s="224" t="s">
        <v>808</v>
      </c>
      <c r="B44" s="224" t="s">
        <v>911</v>
      </c>
      <c r="C44" s="224" t="s">
        <v>911</v>
      </c>
      <c r="D44" s="224" t="s">
        <v>912</v>
      </c>
      <c r="E44" s="224" t="s">
        <v>913</v>
      </c>
      <c r="F44" s="224" t="s">
        <v>206</v>
      </c>
      <c r="G44" s="225" t="s">
        <v>914</v>
      </c>
      <c r="H44" s="225" t="s">
        <v>791</v>
      </c>
      <c r="I44" s="222" t="s">
        <v>915</v>
      </c>
      <c r="J44" s="239"/>
    </row>
    <row r="45" spans="1:10" ht="38.25" hidden="1" x14ac:dyDescent="0.2">
      <c r="A45" s="224" t="s">
        <v>808</v>
      </c>
      <c r="B45" s="224" t="s">
        <v>911</v>
      </c>
      <c r="C45" s="224" t="s">
        <v>911</v>
      </c>
      <c r="D45" s="224" t="s">
        <v>916</v>
      </c>
      <c r="E45" s="224" t="s">
        <v>913</v>
      </c>
      <c r="F45" s="224" t="s">
        <v>206</v>
      </c>
      <c r="G45" s="225" t="s">
        <v>914</v>
      </c>
      <c r="H45" s="225" t="s">
        <v>791</v>
      </c>
      <c r="I45" s="222" t="s">
        <v>915</v>
      </c>
      <c r="J45" s="239"/>
    </row>
    <row r="46" spans="1:10" ht="51" hidden="1" x14ac:dyDescent="0.2">
      <c r="A46" s="229" t="s">
        <v>798</v>
      </c>
      <c r="B46" s="229" t="s">
        <v>917</v>
      </c>
      <c r="C46" s="229" t="s">
        <v>917</v>
      </c>
      <c r="D46" s="230"/>
      <c r="E46" s="229" t="s">
        <v>917</v>
      </c>
      <c r="F46" s="227" t="s">
        <v>183</v>
      </c>
      <c r="G46" s="225" t="s">
        <v>918</v>
      </c>
      <c r="H46" s="227" t="s">
        <v>796</v>
      </c>
      <c r="I46" s="228" t="s">
        <v>802</v>
      </c>
      <c r="J46" s="239"/>
    </row>
    <row r="47" spans="1:10" ht="38.25" hidden="1" x14ac:dyDescent="0.2">
      <c r="A47" s="231" t="s">
        <v>843</v>
      </c>
      <c r="B47" s="231" t="s">
        <v>919</v>
      </c>
      <c r="C47" s="225"/>
      <c r="D47" s="225"/>
      <c r="E47" s="231" t="s">
        <v>919</v>
      </c>
      <c r="F47" s="227" t="s">
        <v>306</v>
      </c>
      <c r="G47" s="225"/>
      <c r="H47" s="227" t="s">
        <v>796</v>
      </c>
      <c r="I47" s="222" t="s">
        <v>845</v>
      </c>
      <c r="J47" s="239"/>
    </row>
    <row r="48" spans="1:10" ht="38.25" hidden="1" x14ac:dyDescent="0.2">
      <c r="A48" s="231" t="s">
        <v>843</v>
      </c>
      <c r="B48" s="231" t="s">
        <v>920</v>
      </c>
      <c r="C48" s="225"/>
      <c r="D48" s="225"/>
      <c r="E48" s="231" t="s">
        <v>920</v>
      </c>
      <c r="F48" s="227" t="s">
        <v>306</v>
      </c>
      <c r="G48" s="225"/>
      <c r="H48" s="227" t="s">
        <v>796</v>
      </c>
      <c r="I48" s="222" t="s">
        <v>845</v>
      </c>
      <c r="J48" s="239"/>
    </row>
    <row r="49" spans="1:10" ht="51" hidden="1" x14ac:dyDescent="0.2">
      <c r="A49" s="233" t="s">
        <v>921</v>
      </c>
      <c r="B49" s="233" t="s">
        <v>922</v>
      </c>
      <c r="C49" s="225"/>
      <c r="D49" s="225"/>
      <c r="E49" s="233" t="s">
        <v>922</v>
      </c>
      <c r="F49" s="227" t="s">
        <v>795</v>
      </c>
      <c r="G49" s="225"/>
      <c r="H49" s="227" t="s">
        <v>796</v>
      </c>
      <c r="I49" s="228" t="s">
        <v>797</v>
      </c>
      <c r="J49" s="239"/>
    </row>
    <row r="50" spans="1:10" ht="14.25" hidden="1" customHeight="1" x14ac:dyDescent="0.2">
      <c r="A50" s="238" t="s">
        <v>923</v>
      </c>
      <c r="B50" s="238" t="s">
        <v>924</v>
      </c>
      <c r="C50" s="238" t="s">
        <v>924</v>
      </c>
      <c r="D50" s="225"/>
      <c r="E50" s="238" t="s">
        <v>924</v>
      </c>
      <c r="F50" s="227" t="s">
        <v>183</v>
      </c>
      <c r="G50" s="225" t="s">
        <v>925</v>
      </c>
      <c r="H50" s="227" t="s">
        <v>796</v>
      </c>
      <c r="I50" s="228" t="s">
        <v>802</v>
      </c>
      <c r="J50" s="240"/>
    </row>
    <row r="51" spans="1:10" hidden="1" x14ac:dyDescent="0.2">
      <c r="A51" s="224" t="s">
        <v>808</v>
      </c>
      <c r="B51" s="224" t="s">
        <v>926</v>
      </c>
      <c r="C51" s="224" t="s">
        <v>927</v>
      </c>
      <c r="D51" s="224" t="s">
        <v>928</v>
      </c>
      <c r="E51" s="224" t="s">
        <v>929</v>
      </c>
      <c r="F51" s="224" t="s">
        <v>206</v>
      </c>
      <c r="G51" s="225" t="s">
        <v>930</v>
      </c>
      <c r="H51" s="225" t="s">
        <v>791</v>
      </c>
      <c r="I51" s="222"/>
      <c r="J51" s="239"/>
    </row>
    <row r="52" spans="1:10" ht="51" hidden="1" x14ac:dyDescent="0.2">
      <c r="A52" s="229" t="s">
        <v>798</v>
      </c>
      <c r="B52" s="229" t="s">
        <v>931</v>
      </c>
      <c r="C52" s="229" t="s">
        <v>931</v>
      </c>
      <c r="D52" s="227"/>
      <c r="E52" s="229" t="s">
        <v>931</v>
      </c>
      <c r="F52" s="227" t="s">
        <v>183</v>
      </c>
      <c r="G52" s="225" t="s">
        <v>932</v>
      </c>
      <c r="H52" s="227" t="s">
        <v>796</v>
      </c>
      <c r="I52" s="228" t="s">
        <v>802</v>
      </c>
      <c r="J52" s="239"/>
    </row>
    <row r="53" spans="1:10" ht="38.25" hidden="1" x14ac:dyDescent="0.2">
      <c r="A53" s="241" t="s">
        <v>798</v>
      </c>
      <c r="B53" s="242" t="s">
        <v>933</v>
      </c>
      <c r="C53" s="242" t="s">
        <v>933</v>
      </c>
      <c r="D53" s="225"/>
      <c r="E53" s="242" t="s">
        <v>934</v>
      </c>
      <c r="F53" s="227" t="s">
        <v>306</v>
      </c>
      <c r="G53" s="225" t="s">
        <v>935</v>
      </c>
      <c r="H53" s="227" t="s">
        <v>796</v>
      </c>
      <c r="I53" s="222" t="s">
        <v>845</v>
      </c>
      <c r="J53" s="239"/>
    </row>
    <row r="54" spans="1:10" ht="38.25" hidden="1" x14ac:dyDescent="0.2">
      <c r="A54" s="231" t="s">
        <v>843</v>
      </c>
      <c r="B54" s="231" t="s">
        <v>936</v>
      </c>
      <c r="C54" s="225"/>
      <c r="D54" s="225"/>
      <c r="E54" s="231" t="s">
        <v>936</v>
      </c>
      <c r="F54" s="227" t="s">
        <v>306</v>
      </c>
      <c r="G54" s="225"/>
      <c r="H54" s="227" t="s">
        <v>796</v>
      </c>
      <c r="I54" s="222" t="s">
        <v>845</v>
      </c>
      <c r="J54" s="239"/>
    </row>
    <row r="55" spans="1:10" hidden="1" x14ac:dyDescent="0.2">
      <c r="A55" s="224" t="s">
        <v>808</v>
      </c>
      <c r="B55" s="224" t="s">
        <v>937</v>
      </c>
      <c r="C55" s="224" t="s">
        <v>938</v>
      </c>
      <c r="D55" s="224"/>
      <c r="E55" s="224" t="s">
        <v>939</v>
      </c>
      <c r="F55" s="224" t="s">
        <v>206</v>
      </c>
      <c r="G55" s="225"/>
      <c r="H55" s="225" t="s">
        <v>791</v>
      </c>
      <c r="I55" s="222"/>
      <c r="J55" s="239"/>
    </row>
    <row r="56" spans="1:10" hidden="1" x14ac:dyDescent="0.2">
      <c r="A56" s="224" t="s">
        <v>808</v>
      </c>
      <c r="B56" s="224" t="s">
        <v>940</v>
      </c>
      <c r="C56" s="224" t="s">
        <v>924</v>
      </c>
      <c r="D56" s="224" t="s">
        <v>941</v>
      </c>
      <c r="E56" s="224" t="s">
        <v>942</v>
      </c>
      <c r="F56" s="224" t="s">
        <v>206</v>
      </c>
      <c r="G56" s="225" t="s">
        <v>925</v>
      </c>
      <c r="H56" s="225" t="s">
        <v>791</v>
      </c>
      <c r="I56" s="222"/>
      <c r="J56" s="239"/>
    </row>
    <row r="57" spans="1:10" hidden="1" x14ac:dyDescent="0.2">
      <c r="A57" s="224" t="s">
        <v>808</v>
      </c>
      <c r="B57" s="224" t="s">
        <v>940</v>
      </c>
      <c r="C57" s="224" t="s">
        <v>943</v>
      </c>
      <c r="D57" s="224" t="s">
        <v>944</v>
      </c>
      <c r="E57" s="224" t="s">
        <v>945</v>
      </c>
      <c r="F57" s="224" t="s">
        <v>206</v>
      </c>
      <c r="G57" s="225" t="s">
        <v>946</v>
      </c>
      <c r="H57" s="225" t="s">
        <v>791</v>
      </c>
      <c r="I57" s="222"/>
      <c r="J57" s="239"/>
    </row>
    <row r="58" spans="1:10" hidden="1" x14ac:dyDescent="0.2">
      <c r="A58" s="224" t="s">
        <v>808</v>
      </c>
      <c r="B58" s="224" t="s">
        <v>940</v>
      </c>
      <c r="C58" s="224" t="s">
        <v>947</v>
      </c>
      <c r="D58" s="224" t="s">
        <v>948</v>
      </c>
      <c r="E58" s="224" t="s">
        <v>949</v>
      </c>
      <c r="F58" s="224" t="s">
        <v>206</v>
      </c>
      <c r="G58" s="225"/>
      <c r="H58" s="225" t="s">
        <v>791</v>
      </c>
      <c r="I58" s="222"/>
      <c r="J58" s="239"/>
    </row>
    <row r="59" spans="1:10" ht="51" hidden="1" x14ac:dyDescent="0.2">
      <c r="A59" s="230" t="s">
        <v>798</v>
      </c>
      <c r="B59" s="230" t="s">
        <v>950</v>
      </c>
      <c r="C59" s="230" t="s">
        <v>950</v>
      </c>
      <c r="D59" s="230"/>
      <c r="E59" s="230" t="s">
        <v>950</v>
      </c>
      <c r="F59" s="227" t="s">
        <v>183</v>
      </c>
      <c r="G59" s="225" t="s">
        <v>951</v>
      </c>
      <c r="H59" s="227" t="s">
        <v>796</v>
      </c>
      <c r="I59" s="228" t="s">
        <v>802</v>
      </c>
      <c r="J59" s="239"/>
    </row>
    <row r="60" spans="1:10" ht="51" hidden="1" x14ac:dyDescent="0.2">
      <c r="A60" s="230" t="s">
        <v>798</v>
      </c>
      <c r="B60" s="230" t="s">
        <v>952</v>
      </c>
      <c r="C60" s="230" t="s">
        <v>952</v>
      </c>
      <c r="D60" s="227"/>
      <c r="E60" s="230" t="s">
        <v>952</v>
      </c>
      <c r="F60" s="227" t="s">
        <v>183</v>
      </c>
      <c r="G60" s="225" t="s">
        <v>953</v>
      </c>
      <c r="H60" s="227" t="s">
        <v>796</v>
      </c>
      <c r="I60" s="228" t="s">
        <v>802</v>
      </c>
    </row>
    <row r="61" spans="1:10" hidden="1" x14ac:dyDescent="0.2">
      <c r="A61" s="224" t="s">
        <v>808</v>
      </c>
      <c r="B61" s="224" t="s">
        <v>954</v>
      </c>
      <c r="C61" s="224" t="s">
        <v>955</v>
      </c>
      <c r="D61" s="224" t="s">
        <v>956</v>
      </c>
      <c r="E61" s="224" t="s">
        <v>957</v>
      </c>
      <c r="F61" s="224" t="s">
        <v>206</v>
      </c>
      <c r="G61" s="225" t="s">
        <v>267</v>
      </c>
      <c r="H61" s="225" t="s">
        <v>791</v>
      </c>
      <c r="I61" s="222"/>
    </row>
    <row r="62" spans="1:10" hidden="1" x14ac:dyDescent="0.2">
      <c r="A62" s="224" t="s">
        <v>808</v>
      </c>
      <c r="B62" s="224" t="s">
        <v>954</v>
      </c>
      <c r="C62" s="224" t="s">
        <v>958</v>
      </c>
      <c r="D62" s="224" t="s">
        <v>959</v>
      </c>
      <c r="E62" s="224" t="s">
        <v>281</v>
      </c>
      <c r="F62" s="224" t="s">
        <v>206</v>
      </c>
      <c r="G62" s="225" t="s">
        <v>282</v>
      </c>
      <c r="H62" s="225" t="s">
        <v>791</v>
      </c>
      <c r="I62" s="222" t="s">
        <v>960</v>
      </c>
    </row>
    <row r="63" spans="1:10" hidden="1" x14ac:dyDescent="0.2">
      <c r="A63" s="224" t="s">
        <v>808</v>
      </c>
      <c r="B63" s="224" t="s">
        <v>954</v>
      </c>
      <c r="C63" s="224" t="s">
        <v>958</v>
      </c>
      <c r="D63" s="224" t="s">
        <v>961</v>
      </c>
      <c r="E63" s="224" t="s">
        <v>281</v>
      </c>
      <c r="F63" s="224" t="s">
        <v>206</v>
      </c>
      <c r="G63" s="225" t="s">
        <v>282</v>
      </c>
      <c r="H63" s="225" t="s">
        <v>791</v>
      </c>
      <c r="I63" s="222" t="s">
        <v>960</v>
      </c>
    </row>
    <row r="64" spans="1:10" ht="51" hidden="1" x14ac:dyDescent="0.2">
      <c r="A64" s="226" t="s">
        <v>962</v>
      </c>
      <c r="B64" s="243" t="s">
        <v>963</v>
      </c>
      <c r="C64" s="225"/>
      <c r="D64" s="225"/>
      <c r="E64" s="243" t="s">
        <v>963</v>
      </c>
      <c r="F64" s="227" t="s">
        <v>795</v>
      </c>
      <c r="G64" s="225"/>
      <c r="H64" s="227" t="s">
        <v>796</v>
      </c>
      <c r="I64" s="228" t="s">
        <v>797</v>
      </c>
    </row>
    <row r="65" spans="1:10" ht="51" hidden="1" x14ac:dyDescent="0.2">
      <c r="A65" s="233" t="s">
        <v>962</v>
      </c>
      <c r="B65" s="233" t="s">
        <v>963</v>
      </c>
      <c r="C65" s="225"/>
      <c r="D65" s="225"/>
      <c r="E65" s="233" t="s">
        <v>963</v>
      </c>
      <c r="F65" s="227" t="s">
        <v>795</v>
      </c>
      <c r="G65" s="225"/>
      <c r="H65" s="227" t="s">
        <v>796</v>
      </c>
      <c r="I65" s="228" t="s">
        <v>797</v>
      </c>
    </row>
    <row r="66" spans="1:10" hidden="1" x14ac:dyDescent="0.2">
      <c r="A66" s="224" t="s">
        <v>786</v>
      </c>
      <c r="B66" s="224" t="s">
        <v>964</v>
      </c>
      <c r="C66" s="224" t="s">
        <v>964</v>
      </c>
      <c r="D66" s="225"/>
      <c r="E66" s="224" t="s">
        <v>309</v>
      </c>
      <c r="F66" s="224" t="s">
        <v>206</v>
      </c>
      <c r="G66" s="225" t="s">
        <v>310</v>
      </c>
      <c r="H66" s="225" t="s">
        <v>791</v>
      </c>
      <c r="I66" s="244" t="s">
        <v>965</v>
      </c>
    </row>
    <row r="67" spans="1:10" hidden="1" x14ac:dyDescent="0.2">
      <c r="A67" s="224" t="s">
        <v>835</v>
      </c>
      <c r="B67" s="224" t="s">
        <v>966</v>
      </c>
      <c r="C67" s="224" t="s">
        <v>966</v>
      </c>
      <c r="D67" s="224" t="s">
        <v>967</v>
      </c>
      <c r="E67" s="224" t="s">
        <v>968</v>
      </c>
      <c r="F67" s="224" t="s">
        <v>206</v>
      </c>
      <c r="G67" s="225"/>
      <c r="H67" s="225" t="s">
        <v>791</v>
      </c>
      <c r="I67" s="222" t="s">
        <v>969</v>
      </c>
    </row>
    <row r="68" spans="1:10" hidden="1" x14ac:dyDescent="0.2">
      <c r="A68" s="224" t="s">
        <v>835</v>
      </c>
      <c r="B68" s="224" t="s">
        <v>966</v>
      </c>
      <c r="C68" s="224" t="s">
        <v>966</v>
      </c>
      <c r="D68" s="224" t="s">
        <v>970</v>
      </c>
      <c r="E68" s="224" t="s">
        <v>971</v>
      </c>
      <c r="F68" s="224" t="s">
        <v>206</v>
      </c>
      <c r="G68" s="225"/>
      <c r="H68" s="225" t="s">
        <v>791</v>
      </c>
      <c r="I68" s="222"/>
    </row>
    <row r="69" spans="1:10" ht="38.25" hidden="1" x14ac:dyDescent="0.2">
      <c r="A69" s="231" t="s">
        <v>843</v>
      </c>
      <c r="B69" s="231" t="s">
        <v>972</v>
      </c>
      <c r="C69" s="225"/>
      <c r="D69" s="225"/>
      <c r="E69" s="231" t="s">
        <v>972</v>
      </c>
      <c r="F69" s="227" t="s">
        <v>306</v>
      </c>
      <c r="G69" s="225"/>
      <c r="H69" s="227" t="s">
        <v>796</v>
      </c>
      <c r="I69" s="222" t="s">
        <v>845</v>
      </c>
    </row>
    <row r="70" spans="1:10" ht="38.25" hidden="1" x14ac:dyDescent="0.2">
      <c r="A70" s="231" t="s">
        <v>843</v>
      </c>
      <c r="B70" s="231" t="s">
        <v>972</v>
      </c>
      <c r="C70" s="225"/>
      <c r="D70" s="225"/>
      <c r="E70" s="231" t="s">
        <v>972</v>
      </c>
      <c r="F70" s="227" t="s">
        <v>306</v>
      </c>
      <c r="G70" s="225"/>
      <c r="H70" s="227" t="s">
        <v>796</v>
      </c>
      <c r="I70" s="222" t="s">
        <v>845</v>
      </c>
    </row>
    <row r="71" spans="1:10" hidden="1" x14ac:dyDescent="0.2">
      <c r="A71" s="224" t="s">
        <v>808</v>
      </c>
      <c r="B71" s="224" t="s">
        <v>973</v>
      </c>
      <c r="C71" s="224" t="s">
        <v>973</v>
      </c>
      <c r="D71" s="224" t="s">
        <v>974</v>
      </c>
      <c r="E71" s="224" t="s">
        <v>975</v>
      </c>
      <c r="F71" s="224" t="s">
        <v>206</v>
      </c>
      <c r="G71" s="225" t="s">
        <v>976</v>
      </c>
      <c r="H71" s="225" t="s">
        <v>791</v>
      </c>
      <c r="I71" s="222" t="s">
        <v>977</v>
      </c>
    </row>
    <row r="72" spans="1:10" hidden="1" x14ac:dyDescent="0.2">
      <c r="A72" s="224" t="s">
        <v>808</v>
      </c>
      <c r="B72" s="224" t="s">
        <v>978</v>
      </c>
      <c r="C72" s="224" t="s">
        <v>979</v>
      </c>
      <c r="D72" s="224" t="s">
        <v>980</v>
      </c>
      <c r="E72" s="224" t="s">
        <v>206</v>
      </c>
      <c r="F72" s="224" t="s">
        <v>206</v>
      </c>
      <c r="G72" s="225" t="s">
        <v>326</v>
      </c>
      <c r="H72" s="225" t="s">
        <v>791</v>
      </c>
      <c r="I72" s="222"/>
    </row>
    <row r="73" spans="1:10" hidden="1" x14ac:dyDescent="0.2">
      <c r="A73" s="224" t="s">
        <v>808</v>
      </c>
      <c r="B73" s="224" t="s">
        <v>978</v>
      </c>
      <c r="C73" s="224" t="s">
        <v>981</v>
      </c>
      <c r="D73" s="224" t="s">
        <v>982</v>
      </c>
      <c r="E73" s="224" t="s">
        <v>367</v>
      </c>
      <c r="F73" s="224" t="s">
        <v>206</v>
      </c>
      <c r="G73" s="225" t="s">
        <v>368</v>
      </c>
      <c r="H73" s="225" t="s">
        <v>791</v>
      </c>
      <c r="I73" s="222"/>
    </row>
    <row r="74" spans="1:10" hidden="1" x14ac:dyDescent="0.2">
      <c r="A74" s="224" t="s">
        <v>808</v>
      </c>
      <c r="B74" s="224" t="s">
        <v>983</v>
      </c>
      <c r="C74" s="224" t="s">
        <v>984</v>
      </c>
      <c r="D74" s="224" t="s">
        <v>985</v>
      </c>
      <c r="E74" s="224" t="s">
        <v>986</v>
      </c>
      <c r="F74" s="224" t="s">
        <v>206</v>
      </c>
      <c r="G74" s="225" t="s">
        <v>987</v>
      </c>
      <c r="H74" s="225" t="s">
        <v>791</v>
      </c>
      <c r="I74" s="245"/>
    </row>
    <row r="75" spans="1:10" hidden="1" x14ac:dyDescent="0.2">
      <c r="A75" s="224" t="s">
        <v>808</v>
      </c>
      <c r="B75" s="224" t="s">
        <v>983</v>
      </c>
      <c r="C75" s="224" t="s">
        <v>988</v>
      </c>
      <c r="D75" s="224"/>
      <c r="E75" s="224" t="s">
        <v>989</v>
      </c>
      <c r="F75" s="224" t="s">
        <v>206</v>
      </c>
      <c r="G75" s="225" t="s">
        <v>990</v>
      </c>
      <c r="H75" s="225" t="s">
        <v>791</v>
      </c>
      <c r="I75" s="245"/>
    </row>
    <row r="76" spans="1:10" hidden="1" x14ac:dyDescent="0.2">
      <c r="A76" s="224" t="s">
        <v>808</v>
      </c>
      <c r="B76" s="224" t="s">
        <v>983</v>
      </c>
      <c r="C76" s="224" t="s">
        <v>991</v>
      </c>
      <c r="D76" s="224" t="s">
        <v>992</v>
      </c>
      <c r="E76" s="224" t="s">
        <v>993</v>
      </c>
      <c r="F76" s="224" t="s">
        <v>206</v>
      </c>
      <c r="G76" s="225" t="s">
        <v>994</v>
      </c>
      <c r="H76" s="225" t="s">
        <v>791</v>
      </c>
      <c r="I76" s="245"/>
      <c r="J76" s="240"/>
    </row>
    <row r="77" spans="1:10" ht="51" hidden="1" x14ac:dyDescent="0.2">
      <c r="A77" s="229" t="s">
        <v>798</v>
      </c>
      <c r="B77" s="229" t="s">
        <v>995</v>
      </c>
      <c r="C77" s="229" t="s">
        <v>995</v>
      </c>
      <c r="D77" s="227"/>
      <c r="E77" s="229" t="s">
        <v>995</v>
      </c>
      <c r="F77" s="227" t="s">
        <v>183</v>
      </c>
      <c r="G77" s="225" t="s">
        <v>996</v>
      </c>
      <c r="H77" s="227" t="s">
        <v>796</v>
      </c>
      <c r="I77" s="228" t="s">
        <v>802</v>
      </c>
      <c r="J77" s="239"/>
    </row>
    <row r="78" spans="1:10" hidden="1" x14ac:dyDescent="0.2">
      <c r="A78" s="224" t="s">
        <v>808</v>
      </c>
      <c r="B78" s="224" t="s">
        <v>997</v>
      </c>
      <c r="C78" s="224" t="s">
        <v>998</v>
      </c>
      <c r="D78" s="224" t="s">
        <v>999</v>
      </c>
      <c r="E78" s="224" t="s">
        <v>1000</v>
      </c>
      <c r="F78" s="224" t="s">
        <v>206</v>
      </c>
      <c r="G78" s="225"/>
      <c r="H78" s="225" t="s">
        <v>791</v>
      </c>
      <c r="I78" s="245"/>
      <c r="J78" s="239"/>
    </row>
    <row r="79" spans="1:10" ht="51" hidden="1" x14ac:dyDescent="0.2">
      <c r="A79" s="238" t="s">
        <v>798</v>
      </c>
      <c r="B79" s="238" t="s">
        <v>1001</v>
      </c>
      <c r="C79" s="238" t="s">
        <v>1001</v>
      </c>
      <c r="D79" s="227"/>
      <c r="E79" s="238" t="s">
        <v>1001</v>
      </c>
      <c r="F79" s="227" t="s">
        <v>183</v>
      </c>
      <c r="G79" s="225" t="s">
        <v>1002</v>
      </c>
      <c r="H79" s="227" t="s">
        <v>796</v>
      </c>
      <c r="I79" s="228" t="s">
        <v>802</v>
      </c>
      <c r="J79" s="239"/>
    </row>
    <row r="80" spans="1:10" ht="51" hidden="1" x14ac:dyDescent="0.2">
      <c r="A80" s="235" t="s">
        <v>1003</v>
      </c>
      <c r="B80" s="235" t="s">
        <v>1004</v>
      </c>
      <c r="C80" s="225"/>
      <c r="D80" s="225"/>
      <c r="E80" s="235" t="s">
        <v>1004</v>
      </c>
      <c r="F80" s="227" t="s">
        <v>795</v>
      </c>
      <c r="G80" s="225" t="s">
        <v>1005</v>
      </c>
      <c r="H80" s="227" t="s">
        <v>796</v>
      </c>
      <c r="I80" s="228" t="s">
        <v>797</v>
      </c>
      <c r="J80" s="239"/>
    </row>
    <row r="81" spans="1:10" ht="51" hidden="1" x14ac:dyDescent="0.2">
      <c r="A81" s="246" t="s">
        <v>1006</v>
      </c>
      <c r="B81" s="229" t="s">
        <v>1007</v>
      </c>
      <c r="C81" s="229" t="s">
        <v>1007</v>
      </c>
      <c r="D81" s="227"/>
      <c r="E81" s="229" t="s">
        <v>1008</v>
      </c>
      <c r="F81" s="227" t="s">
        <v>183</v>
      </c>
      <c r="G81" s="225" t="s">
        <v>1009</v>
      </c>
      <c r="H81" s="227" t="s">
        <v>796</v>
      </c>
      <c r="I81" s="228" t="s">
        <v>802</v>
      </c>
      <c r="J81" s="239"/>
    </row>
    <row r="82" spans="1:10" ht="51" hidden="1" x14ac:dyDescent="0.2">
      <c r="A82" s="226" t="s">
        <v>1010</v>
      </c>
      <c r="B82" s="226" t="s">
        <v>1011</v>
      </c>
      <c r="C82" s="225"/>
      <c r="D82" s="225"/>
      <c r="E82" s="226" t="s">
        <v>1011</v>
      </c>
      <c r="F82" s="227" t="s">
        <v>795</v>
      </c>
      <c r="G82" s="225" t="s">
        <v>1012</v>
      </c>
      <c r="H82" s="227" t="s">
        <v>796</v>
      </c>
      <c r="I82" s="222" t="s">
        <v>797</v>
      </c>
      <c r="J82" s="239"/>
    </row>
    <row r="83" spans="1:10" ht="51" hidden="1" x14ac:dyDescent="0.2">
      <c r="A83" s="238" t="s">
        <v>1013</v>
      </c>
      <c r="B83" s="238" t="s">
        <v>1014</v>
      </c>
      <c r="C83" s="238" t="s">
        <v>1014</v>
      </c>
      <c r="D83" s="225"/>
      <c r="E83" s="238" t="s">
        <v>1014</v>
      </c>
      <c r="F83" s="227" t="s">
        <v>183</v>
      </c>
      <c r="G83" s="225" t="s">
        <v>1015</v>
      </c>
      <c r="H83" s="227" t="s">
        <v>796</v>
      </c>
      <c r="I83" s="228" t="s">
        <v>802</v>
      </c>
      <c r="J83" s="239"/>
    </row>
    <row r="84" spans="1:10" ht="38.25" hidden="1" x14ac:dyDescent="0.2">
      <c r="A84" s="231" t="s">
        <v>843</v>
      </c>
      <c r="B84" s="231" t="s">
        <v>1016</v>
      </c>
      <c r="C84" s="225"/>
      <c r="D84" s="225"/>
      <c r="E84" s="231" t="s">
        <v>1016</v>
      </c>
      <c r="F84" s="227" t="s">
        <v>306</v>
      </c>
      <c r="G84" s="225"/>
      <c r="H84" s="227" t="s">
        <v>796</v>
      </c>
      <c r="I84" s="222" t="s">
        <v>845</v>
      </c>
      <c r="J84" s="239"/>
    </row>
    <row r="85" spans="1:10" ht="25.5" hidden="1" x14ac:dyDescent="0.2">
      <c r="A85" s="231" t="s">
        <v>843</v>
      </c>
      <c r="B85" s="231" t="s">
        <v>1017</v>
      </c>
      <c r="C85" s="225"/>
      <c r="D85" s="225"/>
      <c r="E85" s="231" t="s">
        <v>1017</v>
      </c>
      <c r="F85" s="227" t="s">
        <v>306</v>
      </c>
      <c r="G85" s="225"/>
      <c r="H85" s="227" t="s">
        <v>796</v>
      </c>
      <c r="I85" s="222" t="s">
        <v>1018</v>
      </c>
      <c r="J85" s="239"/>
    </row>
    <row r="86" spans="1:10" hidden="1" x14ac:dyDescent="0.2">
      <c r="A86" s="247" t="s">
        <v>864</v>
      </c>
      <c r="B86" s="247" t="s">
        <v>1019</v>
      </c>
      <c r="C86" s="247" t="s">
        <v>1019</v>
      </c>
      <c r="D86" s="225"/>
      <c r="E86" s="247" t="s">
        <v>1019</v>
      </c>
      <c r="F86" s="227" t="s">
        <v>252</v>
      </c>
      <c r="G86" s="225" t="s">
        <v>1020</v>
      </c>
      <c r="H86" s="227" t="s">
        <v>796</v>
      </c>
      <c r="I86" s="222"/>
      <c r="J86" s="239"/>
    </row>
    <row r="87" spans="1:10" ht="51" hidden="1" x14ac:dyDescent="0.2">
      <c r="A87" s="229" t="s">
        <v>904</v>
      </c>
      <c r="B87" s="229" t="s">
        <v>1021</v>
      </c>
      <c r="C87" s="229" t="s">
        <v>1021</v>
      </c>
      <c r="D87" s="227"/>
      <c r="E87" s="229" t="s">
        <v>1021</v>
      </c>
      <c r="F87" s="227" t="s">
        <v>183</v>
      </c>
      <c r="G87" s="225" t="s">
        <v>1022</v>
      </c>
      <c r="H87" s="227" t="s">
        <v>796</v>
      </c>
      <c r="I87" s="228" t="s">
        <v>802</v>
      </c>
      <c r="J87" s="239"/>
    </row>
    <row r="88" spans="1:10" ht="51" hidden="1" x14ac:dyDescent="0.2">
      <c r="A88" s="248" t="s">
        <v>1013</v>
      </c>
      <c r="B88" s="248" t="s">
        <v>1023</v>
      </c>
      <c r="C88" s="248" t="s">
        <v>1023</v>
      </c>
      <c r="D88" s="227"/>
      <c r="E88" s="248" t="s">
        <v>1023</v>
      </c>
      <c r="F88" s="227" t="s">
        <v>183</v>
      </c>
      <c r="G88" s="225" t="s">
        <v>1024</v>
      </c>
      <c r="H88" s="227" t="s">
        <v>796</v>
      </c>
      <c r="I88" s="228" t="s">
        <v>802</v>
      </c>
      <c r="J88" s="239"/>
    </row>
    <row r="89" spans="1:10" hidden="1" x14ac:dyDescent="0.2">
      <c r="A89" s="224" t="s">
        <v>786</v>
      </c>
      <c r="B89" s="224" t="s">
        <v>1025</v>
      </c>
      <c r="C89" s="224" t="s">
        <v>1025</v>
      </c>
      <c r="D89" s="224" t="s">
        <v>1026</v>
      </c>
      <c r="E89" s="224" t="s">
        <v>1027</v>
      </c>
      <c r="F89" s="224" t="s">
        <v>206</v>
      </c>
      <c r="G89" s="225" t="s">
        <v>1028</v>
      </c>
      <c r="H89" s="225" t="s">
        <v>791</v>
      </c>
      <c r="I89" s="222"/>
      <c r="J89" s="239"/>
    </row>
    <row r="90" spans="1:10" hidden="1" x14ac:dyDescent="0.2">
      <c r="A90" s="224" t="s">
        <v>808</v>
      </c>
      <c r="B90" s="224" t="s">
        <v>1029</v>
      </c>
      <c r="C90" s="224" t="s">
        <v>1029</v>
      </c>
      <c r="D90" s="224" t="s">
        <v>1030</v>
      </c>
      <c r="E90" s="224" t="s">
        <v>1031</v>
      </c>
      <c r="F90" s="224" t="s">
        <v>206</v>
      </c>
      <c r="G90" s="225" t="s">
        <v>1032</v>
      </c>
      <c r="H90" s="225" t="s">
        <v>791</v>
      </c>
      <c r="I90" s="245"/>
      <c r="J90" s="239"/>
    </row>
    <row r="91" spans="1:10" hidden="1" x14ac:dyDescent="0.2">
      <c r="A91" s="224" t="s">
        <v>808</v>
      </c>
      <c r="B91" s="224" t="s">
        <v>1033</v>
      </c>
      <c r="C91" s="224" t="s">
        <v>1033</v>
      </c>
      <c r="D91" s="224" t="s">
        <v>1034</v>
      </c>
      <c r="E91" s="224" t="s">
        <v>1035</v>
      </c>
      <c r="F91" s="224" t="s">
        <v>206</v>
      </c>
      <c r="G91" s="225"/>
      <c r="H91" s="225" t="s">
        <v>791</v>
      </c>
      <c r="I91" s="245"/>
      <c r="J91" s="239"/>
    </row>
    <row r="92" spans="1:10" hidden="1" x14ac:dyDescent="0.2">
      <c r="A92" s="224" t="s">
        <v>808</v>
      </c>
      <c r="B92" s="224" t="s">
        <v>1033</v>
      </c>
      <c r="C92" s="224" t="s">
        <v>1033</v>
      </c>
      <c r="D92" s="224" t="s">
        <v>1036</v>
      </c>
      <c r="E92" s="224" t="s">
        <v>1035</v>
      </c>
      <c r="F92" s="224" t="s">
        <v>206</v>
      </c>
      <c r="G92" s="225"/>
      <c r="H92" s="225" t="s">
        <v>791</v>
      </c>
      <c r="I92" s="249"/>
    </row>
    <row r="93" spans="1:10" hidden="1" x14ac:dyDescent="0.2">
      <c r="A93" s="224" t="s">
        <v>808</v>
      </c>
      <c r="B93" s="224" t="s">
        <v>1037</v>
      </c>
      <c r="C93" s="224" t="s">
        <v>1037</v>
      </c>
      <c r="D93" s="224"/>
      <c r="E93" s="224" t="s">
        <v>1038</v>
      </c>
      <c r="F93" s="224" t="s">
        <v>206</v>
      </c>
      <c r="G93" s="225"/>
      <c r="H93" s="225" t="s">
        <v>791</v>
      </c>
      <c r="I93" s="245" t="s">
        <v>1039</v>
      </c>
    </row>
    <row r="94" spans="1:10" ht="51" hidden="1" x14ac:dyDescent="0.2">
      <c r="A94" s="230" t="s">
        <v>798</v>
      </c>
      <c r="B94" s="230" t="s">
        <v>1040</v>
      </c>
      <c r="C94" s="230" t="s">
        <v>1040</v>
      </c>
      <c r="D94" s="227"/>
      <c r="E94" s="230" t="s">
        <v>1040</v>
      </c>
      <c r="F94" s="227" t="s">
        <v>183</v>
      </c>
      <c r="G94" s="225" t="s">
        <v>1041</v>
      </c>
      <c r="H94" s="227" t="s">
        <v>796</v>
      </c>
      <c r="I94" s="228" t="s">
        <v>802</v>
      </c>
    </row>
    <row r="95" spans="1:10" ht="38.25" hidden="1" x14ac:dyDescent="0.2">
      <c r="A95" s="250" t="s">
        <v>843</v>
      </c>
      <c r="B95" s="250" t="s">
        <v>1042</v>
      </c>
      <c r="C95" s="225"/>
      <c r="D95" s="225"/>
      <c r="E95" s="250" t="s">
        <v>1043</v>
      </c>
      <c r="F95" s="227" t="s">
        <v>306</v>
      </c>
      <c r="G95" s="225" t="s">
        <v>1044</v>
      </c>
      <c r="H95" s="227" t="s">
        <v>796</v>
      </c>
      <c r="I95" s="222" t="s">
        <v>845</v>
      </c>
    </row>
    <row r="96" spans="1:10" ht="38.25" hidden="1" x14ac:dyDescent="0.2">
      <c r="A96" s="231" t="s">
        <v>843</v>
      </c>
      <c r="B96" s="231" t="s">
        <v>1045</v>
      </c>
      <c r="C96" s="225"/>
      <c r="D96" s="225"/>
      <c r="E96" s="231" t="s">
        <v>1045</v>
      </c>
      <c r="F96" s="227" t="s">
        <v>306</v>
      </c>
      <c r="G96" s="225"/>
      <c r="H96" s="227" t="s">
        <v>796</v>
      </c>
      <c r="I96" s="222" t="s">
        <v>845</v>
      </c>
    </row>
    <row r="97" spans="1:9" ht="51" hidden="1" x14ac:dyDescent="0.2">
      <c r="A97" s="233" t="s">
        <v>921</v>
      </c>
      <c r="B97" s="233" t="s">
        <v>1046</v>
      </c>
      <c r="C97" s="225"/>
      <c r="D97" s="225" t="s">
        <v>1047</v>
      </c>
      <c r="E97" s="233" t="s">
        <v>1046</v>
      </c>
      <c r="F97" s="227" t="s">
        <v>795</v>
      </c>
      <c r="G97" s="225" t="s">
        <v>1048</v>
      </c>
      <c r="H97" s="227" t="s">
        <v>796</v>
      </c>
      <c r="I97" s="228" t="s">
        <v>797</v>
      </c>
    </row>
    <row r="98" spans="1:9" hidden="1" x14ac:dyDescent="0.2">
      <c r="A98" s="224" t="s">
        <v>808</v>
      </c>
      <c r="B98" s="224" t="s">
        <v>1049</v>
      </c>
      <c r="C98" s="224" t="s">
        <v>1050</v>
      </c>
      <c r="D98" s="224" t="s">
        <v>1051</v>
      </c>
      <c r="E98" s="224" t="s">
        <v>1052</v>
      </c>
      <c r="F98" s="224" t="s">
        <v>206</v>
      </c>
      <c r="G98" s="225"/>
      <c r="H98" s="225" t="s">
        <v>791</v>
      </c>
      <c r="I98" s="245"/>
    </row>
    <row r="99" spans="1:9" ht="51" hidden="1" x14ac:dyDescent="0.2">
      <c r="A99" s="230" t="s">
        <v>798</v>
      </c>
      <c r="B99" s="230" t="s">
        <v>1053</v>
      </c>
      <c r="C99" s="230" t="s">
        <v>1053</v>
      </c>
      <c r="D99" s="227"/>
      <c r="E99" s="230" t="s">
        <v>1053</v>
      </c>
      <c r="F99" s="227" t="s">
        <v>183</v>
      </c>
      <c r="G99" s="225" t="s">
        <v>1054</v>
      </c>
      <c r="H99" s="227" t="s">
        <v>796</v>
      </c>
      <c r="I99" s="228" t="s">
        <v>802</v>
      </c>
    </row>
    <row r="100" spans="1:9" hidden="1" x14ac:dyDescent="0.2">
      <c r="A100" s="224" t="s">
        <v>808</v>
      </c>
      <c r="B100" s="230" t="s">
        <v>1055</v>
      </c>
      <c r="C100" s="230" t="s">
        <v>1055</v>
      </c>
      <c r="D100" s="230" t="s">
        <v>1056</v>
      </c>
      <c r="E100" s="230" t="s">
        <v>1055</v>
      </c>
      <c r="F100" s="224" t="s">
        <v>206</v>
      </c>
      <c r="G100" s="225" t="s">
        <v>1057</v>
      </c>
      <c r="H100" s="225" t="s">
        <v>791</v>
      </c>
      <c r="I100" s="222" t="s">
        <v>960</v>
      </c>
    </row>
    <row r="101" spans="1:9" hidden="1" x14ac:dyDescent="0.2">
      <c r="A101" s="224" t="s">
        <v>808</v>
      </c>
      <c r="B101" s="230" t="s">
        <v>1055</v>
      </c>
      <c r="C101" s="230" t="s">
        <v>1055</v>
      </c>
      <c r="D101" s="230" t="s">
        <v>1058</v>
      </c>
      <c r="E101" s="230" t="s">
        <v>1055</v>
      </c>
      <c r="F101" s="224" t="s">
        <v>206</v>
      </c>
      <c r="G101" s="225" t="s">
        <v>1057</v>
      </c>
      <c r="H101" s="225" t="s">
        <v>791</v>
      </c>
      <c r="I101" s="222" t="s">
        <v>960</v>
      </c>
    </row>
    <row r="102" spans="1:9" hidden="1" x14ac:dyDescent="0.2">
      <c r="A102" s="224" t="s">
        <v>808</v>
      </c>
      <c r="B102" s="224" t="s">
        <v>1059</v>
      </c>
      <c r="C102" s="224" t="s">
        <v>1059</v>
      </c>
      <c r="D102" s="224" t="s">
        <v>1060</v>
      </c>
      <c r="E102" s="224" t="s">
        <v>1061</v>
      </c>
      <c r="F102" s="224" t="s">
        <v>206</v>
      </c>
      <c r="G102" s="225"/>
      <c r="H102" s="225" t="s">
        <v>791</v>
      </c>
      <c r="I102" s="222" t="s">
        <v>960</v>
      </c>
    </row>
    <row r="103" spans="1:9" hidden="1" x14ac:dyDescent="0.2">
      <c r="A103" s="224" t="s">
        <v>808</v>
      </c>
      <c r="B103" s="224" t="s">
        <v>1059</v>
      </c>
      <c r="C103" s="224" t="s">
        <v>1062</v>
      </c>
      <c r="D103" s="224"/>
      <c r="E103" s="224" t="s">
        <v>1063</v>
      </c>
      <c r="F103" s="224" t="s">
        <v>206</v>
      </c>
      <c r="G103" s="225"/>
      <c r="H103" s="225" t="s">
        <v>791</v>
      </c>
      <c r="I103" s="222" t="s">
        <v>960</v>
      </c>
    </row>
    <row r="104" spans="1:9" hidden="1" x14ac:dyDescent="0.2">
      <c r="A104" s="224" t="s">
        <v>808</v>
      </c>
      <c r="B104" s="224" t="s">
        <v>1059</v>
      </c>
      <c r="C104" s="224" t="s">
        <v>1064</v>
      </c>
      <c r="D104" s="224"/>
      <c r="E104" s="224" t="s">
        <v>1065</v>
      </c>
      <c r="F104" s="224" t="s">
        <v>206</v>
      </c>
      <c r="G104" s="225"/>
      <c r="H104" s="225" t="s">
        <v>791</v>
      </c>
      <c r="I104" s="222" t="s">
        <v>960</v>
      </c>
    </row>
    <row r="105" spans="1:9" hidden="1" x14ac:dyDescent="0.2">
      <c r="A105" s="233" t="s">
        <v>864</v>
      </c>
      <c r="B105" s="233" t="s">
        <v>1066</v>
      </c>
      <c r="C105" s="233" t="s">
        <v>1066</v>
      </c>
      <c r="D105" s="225"/>
      <c r="E105" s="233" t="s">
        <v>1066</v>
      </c>
      <c r="F105" s="227" t="s">
        <v>252</v>
      </c>
      <c r="G105" s="225" t="s">
        <v>1067</v>
      </c>
      <c r="H105" s="227" t="s">
        <v>796</v>
      </c>
      <c r="I105" s="222"/>
    </row>
    <row r="106" spans="1:9" hidden="1" x14ac:dyDescent="0.2">
      <c r="A106" s="503" t="s">
        <v>1068</v>
      </c>
      <c r="B106" s="503" t="s">
        <v>1069</v>
      </c>
      <c r="C106" s="504"/>
      <c r="D106" s="504"/>
      <c r="E106" s="503" t="s">
        <v>1069</v>
      </c>
      <c r="F106" s="505" t="s">
        <v>306</v>
      </c>
      <c r="G106" s="504"/>
      <c r="H106" s="505" t="s">
        <v>796</v>
      </c>
      <c r="I106" s="506" t="s">
        <v>1070</v>
      </c>
    </row>
    <row r="107" spans="1:9" ht="15" x14ac:dyDescent="0.2">
      <c r="A107" s="518"/>
      <c r="B107" s="240"/>
      <c r="C107" s="240"/>
      <c r="D107" s="239"/>
      <c r="E107" s="240"/>
      <c r="F107" s="239"/>
      <c r="H107" s="239"/>
      <c r="I107" s="510"/>
    </row>
    <row r="108" spans="1:9" ht="39" hidden="1" thickBot="1" x14ac:dyDescent="0.25">
      <c r="A108" s="517" t="s">
        <v>1286</v>
      </c>
      <c r="B108" s="507" t="s">
        <v>1073</v>
      </c>
      <c r="C108" s="507" t="s">
        <v>1074</v>
      </c>
      <c r="D108" s="507" t="s">
        <v>1075</v>
      </c>
      <c r="E108" s="507" t="s">
        <v>1076</v>
      </c>
      <c r="F108" s="507" t="s">
        <v>206</v>
      </c>
      <c r="G108" s="508" t="s">
        <v>1077</v>
      </c>
      <c r="H108" s="508" t="s">
        <v>791</v>
      </c>
      <c r="I108" s="509" t="s">
        <v>1078</v>
      </c>
    </row>
    <row r="109" spans="1:9" hidden="1" x14ac:dyDescent="0.2">
      <c r="A109" s="224" t="s">
        <v>808</v>
      </c>
      <c r="B109" s="224" t="s">
        <v>1073</v>
      </c>
      <c r="C109" s="224" t="s">
        <v>1073</v>
      </c>
      <c r="D109" s="224" t="s">
        <v>1079</v>
      </c>
      <c r="E109" s="224" t="s">
        <v>1073</v>
      </c>
      <c r="F109" s="224" t="s">
        <v>206</v>
      </c>
      <c r="G109" s="225" t="s">
        <v>1080</v>
      </c>
      <c r="H109" s="225" t="s">
        <v>791</v>
      </c>
      <c r="I109" s="222"/>
    </row>
    <row r="110" spans="1:9" ht="38.25" hidden="1" x14ac:dyDescent="0.2">
      <c r="A110" s="224" t="s">
        <v>808</v>
      </c>
      <c r="B110" s="224" t="s">
        <v>1073</v>
      </c>
      <c r="C110" s="224" t="s">
        <v>1073</v>
      </c>
      <c r="D110" s="224" t="s">
        <v>1081</v>
      </c>
      <c r="E110" s="224" t="s">
        <v>1073</v>
      </c>
      <c r="F110" s="224" t="s">
        <v>206</v>
      </c>
      <c r="G110" s="225" t="s">
        <v>1080</v>
      </c>
      <c r="H110" s="225" t="s">
        <v>791</v>
      </c>
      <c r="I110" s="245" t="s">
        <v>1078</v>
      </c>
    </row>
    <row r="111" spans="1:9" hidden="1" x14ac:dyDescent="0.2">
      <c r="A111" s="224" t="s">
        <v>808</v>
      </c>
      <c r="B111" s="224" t="s">
        <v>1073</v>
      </c>
      <c r="C111" s="224" t="s">
        <v>1073</v>
      </c>
      <c r="D111" s="224" t="s">
        <v>1082</v>
      </c>
      <c r="E111" s="224" t="s">
        <v>1073</v>
      </c>
      <c r="F111" s="224" t="s">
        <v>206</v>
      </c>
      <c r="G111" s="225" t="s">
        <v>1080</v>
      </c>
      <c r="H111" s="225" t="s">
        <v>791</v>
      </c>
      <c r="I111" s="222"/>
    </row>
    <row r="112" spans="1:9" hidden="1" x14ac:dyDescent="0.2">
      <c r="A112" s="224" t="s">
        <v>808</v>
      </c>
      <c r="B112" s="224" t="s">
        <v>1083</v>
      </c>
      <c r="C112" s="224" t="s">
        <v>1084</v>
      </c>
      <c r="D112" s="224" t="s">
        <v>1085</v>
      </c>
      <c r="E112" s="224" t="s">
        <v>1086</v>
      </c>
      <c r="F112" s="224" t="s">
        <v>206</v>
      </c>
      <c r="G112" s="225" t="s">
        <v>1087</v>
      </c>
      <c r="H112" s="225" t="s">
        <v>791</v>
      </c>
      <c r="I112" s="222"/>
    </row>
    <row r="113" spans="1:9" hidden="1" x14ac:dyDescent="0.2">
      <c r="A113" s="224" t="s">
        <v>808</v>
      </c>
      <c r="B113" s="224" t="s">
        <v>1083</v>
      </c>
      <c r="C113" s="224" t="s">
        <v>1088</v>
      </c>
      <c r="D113" s="224"/>
      <c r="E113" s="224" t="s">
        <v>1089</v>
      </c>
      <c r="F113" s="224" t="s">
        <v>206</v>
      </c>
      <c r="G113" s="225"/>
      <c r="H113" s="225" t="s">
        <v>791</v>
      </c>
      <c r="I113" s="222"/>
    </row>
    <row r="114" spans="1:9" hidden="1" x14ac:dyDescent="0.2">
      <c r="A114" s="224" t="s">
        <v>808</v>
      </c>
      <c r="B114" s="224" t="s">
        <v>1083</v>
      </c>
      <c r="C114" s="224" t="s">
        <v>1090</v>
      </c>
      <c r="D114" s="224"/>
      <c r="E114" s="224" t="s">
        <v>205</v>
      </c>
      <c r="F114" s="224" t="s">
        <v>206</v>
      </c>
      <c r="G114" s="225"/>
      <c r="H114" s="225" t="s">
        <v>791</v>
      </c>
      <c r="I114" s="222"/>
    </row>
    <row r="115" spans="1:9" hidden="1" x14ac:dyDescent="0.2">
      <c r="A115" s="224" t="s">
        <v>808</v>
      </c>
      <c r="B115" s="224" t="s">
        <v>1083</v>
      </c>
      <c r="C115" s="224" t="s">
        <v>1092</v>
      </c>
      <c r="D115" s="224"/>
      <c r="E115" s="224" t="s">
        <v>1093</v>
      </c>
      <c r="F115" s="224" t="s">
        <v>206</v>
      </c>
      <c r="G115" s="225"/>
      <c r="H115" s="225" t="s">
        <v>791</v>
      </c>
      <c r="I115" s="222"/>
    </row>
    <row r="116" spans="1:9" hidden="1" x14ac:dyDescent="0.2">
      <c r="A116" s="224" t="s">
        <v>808</v>
      </c>
      <c r="B116" s="224" t="s">
        <v>1083</v>
      </c>
      <c r="C116" s="224" t="s">
        <v>1094</v>
      </c>
      <c r="D116" s="224"/>
      <c r="E116" s="224" t="s">
        <v>1095</v>
      </c>
      <c r="F116" s="224" t="s">
        <v>206</v>
      </c>
      <c r="G116" s="225"/>
      <c r="H116" s="225" t="s">
        <v>791</v>
      </c>
      <c r="I116" s="222"/>
    </row>
    <row r="117" spans="1:9" ht="38.25" hidden="1" x14ac:dyDescent="0.2">
      <c r="A117" s="231" t="s">
        <v>843</v>
      </c>
      <c r="B117" s="231" t="s">
        <v>1096</v>
      </c>
      <c r="C117" s="225"/>
      <c r="D117" s="225"/>
      <c r="E117" s="231" t="s">
        <v>1096</v>
      </c>
      <c r="F117" s="227" t="s">
        <v>306</v>
      </c>
      <c r="G117" s="225"/>
      <c r="H117" s="227" t="s">
        <v>796</v>
      </c>
      <c r="I117" s="222" t="s">
        <v>845</v>
      </c>
    </row>
    <row r="118" spans="1:9" ht="51" hidden="1" x14ac:dyDescent="0.2">
      <c r="A118" s="225"/>
      <c r="B118" s="225"/>
      <c r="C118" s="225" t="s">
        <v>189</v>
      </c>
      <c r="D118" s="225"/>
      <c r="E118" s="225" t="s">
        <v>189</v>
      </c>
      <c r="F118" s="225" t="s">
        <v>1097</v>
      </c>
      <c r="G118" s="225" t="s">
        <v>190</v>
      </c>
      <c r="H118" s="225" t="s">
        <v>796</v>
      </c>
      <c r="I118" s="222" t="s">
        <v>1098</v>
      </c>
    </row>
    <row r="119" spans="1:9" hidden="1" x14ac:dyDescent="0.2">
      <c r="A119" s="225"/>
      <c r="B119" s="225"/>
      <c r="C119" s="225" t="s">
        <v>1099</v>
      </c>
      <c r="D119" s="225"/>
      <c r="E119" s="225" t="s">
        <v>1099</v>
      </c>
      <c r="F119" s="225" t="s">
        <v>1097</v>
      </c>
      <c r="G119" s="225" t="s">
        <v>1100</v>
      </c>
      <c r="H119" s="225" t="s">
        <v>791</v>
      </c>
      <c r="I119" s="222"/>
    </row>
    <row r="120" spans="1:9" ht="63.75" hidden="1" x14ac:dyDescent="0.2">
      <c r="A120" s="225"/>
      <c r="B120" s="225"/>
      <c r="C120" s="225" t="s">
        <v>252</v>
      </c>
      <c r="D120" s="225"/>
      <c r="E120" s="225" t="s">
        <v>252</v>
      </c>
      <c r="F120" s="225" t="s">
        <v>1097</v>
      </c>
      <c r="G120" s="225" t="s">
        <v>1101</v>
      </c>
      <c r="H120" s="225" t="s">
        <v>796</v>
      </c>
      <c r="I120" s="222" t="s">
        <v>1102</v>
      </c>
    </row>
    <row r="121" spans="1:9" ht="51" hidden="1" x14ac:dyDescent="0.2">
      <c r="A121" s="225"/>
      <c r="B121" s="225"/>
      <c r="C121" s="225" t="s">
        <v>183</v>
      </c>
      <c r="D121" s="225"/>
      <c r="E121" s="225" t="s">
        <v>183</v>
      </c>
      <c r="F121" s="225" t="s">
        <v>1097</v>
      </c>
      <c r="G121" s="225" t="s">
        <v>320</v>
      </c>
      <c r="H121" s="225" t="s">
        <v>796</v>
      </c>
      <c r="I121" s="228" t="s">
        <v>802</v>
      </c>
    </row>
    <row r="122" spans="1:9" hidden="1" x14ac:dyDescent="0.2">
      <c r="A122" s="225"/>
      <c r="B122" s="225"/>
      <c r="C122" s="225" t="s">
        <v>1103</v>
      </c>
      <c r="D122" s="225"/>
      <c r="E122" s="225" t="s">
        <v>1103</v>
      </c>
      <c r="F122" s="225" t="s">
        <v>227</v>
      </c>
      <c r="G122" s="225" t="s">
        <v>324</v>
      </c>
      <c r="H122" s="225" t="s">
        <v>791</v>
      </c>
      <c r="I122" s="222"/>
    </row>
    <row r="123" spans="1:9" ht="38.25" hidden="1" x14ac:dyDescent="0.2">
      <c r="A123" s="225"/>
      <c r="B123" s="225"/>
      <c r="C123" s="225" t="s">
        <v>306</v>
      </c>
      <c r="D123" s="225"/>
      <c r="E123" s="225" t="s">
        <v>306</v>
      </c>
      <c r="F123" s="225" t="s">
        <v>1097</v>
      </c>
      <c r="G123" s="225" t="s">
        <v>307</v>
      </c>
      <c r="H123" s="225" t="s">
        <v>796</v>
      </c>
      <c r="I123" s="222" t="s">
        <v>845</v>
      </c>
    </row>
    <row r="124" spans="1:9" ht="51" hidden="1" x14ac:dyDescent="0.2">
      <c r="A124" s="225"/>
      <c r="B124" s="225"/>
      <c r="C124" s="225" t="s">
        <v>795</v>
      </c>
      <c r="D124" s="225"/>
      <c r="E124" s="225" t="s">
        <v>795</v>
      </c>
      <c r="F124" s="225" t="s">
        <v>1097</v>
      </c>
      <c r="G124" s="225" t="s">
        <v>1104</v>
      </c>
      <c r="H124" s="225" t="s">
        <v>796</v>
      </c>
      <c r="I124" s="228" t="s">
        <v>797</v>
      </c>
    </row>
    <row r="125" spans="1:9" ht="25.5" hidden="1" x14ac:dyDescent="0.2">
      <c r="A125" s="225"/>
      <c r="B125" s="225"/>
      <c r="C125" s="225" t="s">
        <v>360</v>
      </c>
      <c r="D125" s="225"/>
      <c r="E125" s="225" t="s">
        <v>360</v>
      </c>
      <c r="F125" s="225" t="s">
        <v>1097</v>
      </c>
      <c r="G125" s="225" t="s">
        <v>361</v>
      </c>
      <c r="H125" s="225" t="s">
        <v>791</v>
      </c>
      <c r="I125" s="222" t="s">
        <v>1105</v>
      </c>
    </row>
    <row r="126" spans="1:9" ht="13.5" hidden="1" thickBot="1" x14ac:dyDescent="0.25">
      <c r="A126" s="225"/>
      <c r="B126" s="225"/>
      <c r="C126" s="225" t="s">
        <v>367</v>
      </c>
      <c r="D126" s="225"/>
      <c r="E126" s="225" t="s">
        <v>367</v>
      </c>
      <c r="F126" s="225" t="s">
        <v>1097</v>
      </c>
      <c r="G126" s="225" t="s">
        <v>368</v>
      </c>
      <c r="H126" s="225" t="s">
        <v>791</v>
      </c>
      <c r="I126" s="222"/>
    </row>
    <row r="127" spans="1:9" s="698" customFormat="1" ht="15" x14ac:dyDescent="0.2">
      <c r="A127" s="696" t="s">
        <v>1287</v>
      </c>
      <c r="B127" s="697"/>
      <c r="C127" s="697"/>
      <c r="D127" s="697"/>
      <c r="E127" s="697"/>
      <c r="F127" s="630"/>
      <c r="G127" s="630"/>
      <c r="I127" s="699"/>
    </row>
    <row r="128" spans="1:9" ht="24" customHeight="1" x14ac:dyDescent="0.2">
      <c r="A128" s="517" t="s">
        <v>1288</v>
      </c>
      <c r="B128"/>
      <c r="C128"/>
      <c r="D128"/>
      <c r="E128"/>
      <c r="F128"/>
      <c r="G128"/>
    </row>
    <row r="130" spans="1:7" ht="15" x14ac:dyDescent="0.2">
      <c r="A130" s="518" t="s">
        <v>1289</v>
      </c>
      <c r="B130"/>
      <c r="C130"/>
      <c r="D130"/>
      <c r="E130"/>
      <c r="F130"/>
      <c r="G130"/>
    </row>
    <row r="131" spans="1:7" ht="15.75" thickBot="1" x14ac:dyDescent="0.25">
      <c r="A131" s="517"/>
      <c r="B131"/>
      <c r="C131"/>
      <c r="D131"/>
      <c r="E131"/>
      <c r="F131"/>
      <c r="G131"/>
    </row>
    <row r="132" spans="1:7" ht="15.75" thickBot="1" x14ac:dyDescent="0.25">
      <c r="A132" s="582" t="s">
        <v>1290</v>
      </c>
      <c r="B132" s="536">
        <v>1</v>
      </c>
      <c r="C132" s="536">
        <v>2</v>
      </c>
      <c r="D132" s="511">
        <v>3</v>
      </c>
      <c r="E132" s="536">
        <v>4</v>
      </c>
      <c r="F132" s="536">
        <v>5</v>
      </c>
      <c r="G132" s="511" t="s">
        <v>1291</v>
      </c>
    </row>
    <row r="133" spans="1:7" ht="15.75" thickBot="1" x14ac:dyDescent="0.25">
      <c r="A133" s="512" t="s">
        <v>1292</v>
      </c>
      <c r="B133" s="513" t="s">
        <v>1293</v>
      </c>
      <c r="C133" s="513" t="s">
        <v>1294</v>
      </c>
      <c r="D133" s="514"/>
      <c r="E133" s="513"/>
      <c r="F133" s="513"/>
      <c r="G133" s="515"/>
    </row>
    <row r="134" spans="1:7" ht="15.75" thickBot="1" x14ac:dyDescent="0.25">
      <c r="A134" s="512" t="s">
        <v>1295</v>
      </c>
      <c r="B134" s="513" t="s">
        <v>1293</v>
      </c>
      <c r="C134" s="513" t="s">
        <v>1294</v>
      </c>
      <c r="D134" s="514"/>
      <c r="E134" s="513"/>
      <c r="F134" s="513"/>
      <c r="G134" s="515"/>
    </row>
    <row r="135" spans="1:7" ht="45.75" thickBot="1" x14ac:dyDescent="0.25">
      <c r="A135" s="512" t="s">
        <v>1296</v>
      </c>
      <c r="B135" s="541" t="s">
        <v>1294</v>
      </c>
      <c r="C135" s="513" t="s">
        <v>1293</v>
      </c>
      <c r="D135" s="514" t="s">
        <v>1297</v>
      </c>
      <c r="E135" s="513"/>
      <c r="F135" s="516"/>
      <c r="G135" s="514" t="s">
        <v>1298</v>
      </c>
    </row>
    <row r="136" spans="1:7" ht="45.75" thickBot="1" x14ac:dyDescent="0.25">
      <c r="A136" s="512" t="s">
        <v>1299</v>
      </c>
      <c r="B136" s="513" t="s">
        <v>1300</v>
      </c>
      <c r="C136" s="513"/>
      <c r="D136" s="515"/>
      <c r="E136" s="513"/>
      <c r="F136" s="516"/>
      <c r="G136" s="514" t="s">
        <v>1301</v>
      </c>
    </row>
    <row r="137" spans="1:7" ht="15.75" thickBot="1" x14ac:dyDescent="0.25">
      <c r="A137" s="512" t="s">
        <v>1302</v>
      </c>
      <c r="B137" s="541" t="s">
        <v>1294</v>
      </c>
      <c r="C137" s="513" t="s">
        <v>1303</v>
      </c>
      <c r="D137" s="514" t="s">
        <v>1300</v>
      </c>
      <c r="E137" s="513" t="s">
        <v>1293</v>
      </c>
      <c r="F137" s="516"/>
      <c r="G137" s="515"/>
    </row>
    <row r="138" spans="1:7" ht="15.75" thickBot="1" x14ac:dyDescent="0.25">
      <c r="A138" s="512" t="s">
        <v>1304</v>
      </c>
      <c r="B138" s="513" t="s">
        <v>1293</v>
      </c>
      <c r="C138" s="513" t="s">
        <v>1300</v>
      </c>
      <c r="D138" s="514"/>
      <c r="E138" s="513"/>
      <c r="F138" s="513"/>
      <c r="G138" s="515"/>
    </row>
    <row r="139" spans="1:7" ht="15.75" thickBot="1" x14ac:dyDescent="0.25">
      <c r="A139" s="512" t="s">
        <v>1305</v>
      </c>
      <c r="B139" s="513" t="s">
        <v>1294</v>
      </c>
      <c r="C139" s="513" t="s">
        <v>1303</v>
      </c>
      <c r="D139" s="514" t="s">
        <v>1293</v>
      </c>
      <c r="E139" s="513" t="s">
        <v>1300</v>
      </c>
      <c r="F139" s="516"/>
      <c r="G139" s="515"/>
    </row>
    <row r="140" spans="1:7" ht="15.75" thickBot="1" x14ac:dyDescent="0.25">
      <c r="A140" s="512" t="s">
        <v>1306</v>
      </c>
      <c r="B140" s="513" t="s">
        <v>1294</v>
      </c>
      <c r="C140" s="513" t="s">
        <v>1293</v>
      </c>
      <c r="D140" s="514" t="s">
        <v>1297</v>
      </c>
      <c r="E140" s="513" t="s">
        <v>1300</v>
      </c>
      <c r="F140" s="513"/>
      <c r="G140" s="515"/>
    </row>
    <row r="141" spans="1:7" ht="15.75" thickBot="1" x14ac:dyDescent="0.25">
      <c r="A141" s="512" t="s">
        <v>1307</v>
      </c>
      <c r="B141" s="513" t="s">
        <v>1294</v>
      </c>
      <c r="C141" s="513" t="s">
        <v>1308</v>
      </c>
      <c r="D141" s="514" t="s">
        <v>1309</v>
      </c>
      <c r="E141" s="513" t="s">
        <v>1297</v>
      </c>
      <c r="F141" s="516"/>
      <c r="G141" s="515"/>
    </row>
    <row r="142" spans="1:7" ht="15.75" thickBot="1" x14ac:dyDescent="0.25">
      <c r="A142" s="512" t="s">
        <v>1310</v>
      </c>
      <c r="B142" s="513" t="s">
        <v>1294</v>
      </c>
      <c r="C142" s="513" t="s">
        <v>1297</v>
      </c>
      <c r="D142" s="515"/>
      <c r="E142" s="513"/>
      <c r="F142" s="516"/>
      <c r="G142" s="515"/>
    </row>
    <row r="143" spans="1:7" ht="45.75" thickBot="1" x14ac:dyDescent="0.25">
      <c r="A143" s="512" t="s">
        <v>1311</v>
      </c>
      <c r="B143" s="513" t="s">
        <v>1294</v>
      </c>
      <c r="C143" s="513" t="s">
        <v>1312</v>
      </c>
      <c r="D143" s="514" t="s">
        <v>1297</v>
      </c>
      <c r="E143" s="513" t="s">
        <v>1293</v>
      </c>
      <c r="F143" s="513"/>
      <c r="G143" s="514" t="s">
        <v>1298</v>
      </c>
    </row>
    <row r="144" spans="1:7" ht="15.75" thickBot="1" x14ac:dyDescent="0.25">
      <c r="A144" s="512" t="s">
        <v>1313</v>
      </c>
      <c r="B144" s="513" t="s">
        <v>1314</v>
      </c>
      <c r="C144" s="513"/>
      <c r="D144" s="514"/>
      <c r="E144" s="513"/>
      <c r="F144" s="513"/>
      <c r="G144" s="514"/>
    </row>
    <row r="145" spans="1:7" ht="90.75" thickBot="1" x14ac:dyDescent="0.25">
      <c r="A145" s="512" t="s">
        <v>1315</v>
      </c>
      <c r="B145" s="513" t="s">
        <v>1316</v>
      </c>
      <c r="C145" s="513" t="s">
        <v>1317</v>
      </c>
      <c r="D145" s="514" t="s">
        <v>1318</v>
      </c>
      <c r="E145" s="513" t="s">
        <v>1293</v>
      </c>
      <c r="F145" s="516"/>
      <c r="G145" s="514" t="s">
        <v>1319</v>
      </c>
    </row>
    <row r="146" spans="1:7" ht="15.75" thickBot="1" x14ac:dyDescent="0.25">
      <c r="A146" s="512" t="s">
        <v>1320</v>
      </c>
      <c r="B146" s="513" t="s">
        <v>1293</v>
      </c>
      <c r="C146" s="513" t="s">
        <v>1300</v>
      </c>
      <c r="D146" s="514"/>
      <c r="E146" s="513"/>
      <c r="F146" s="513"/>
      <c r="G146" s="514"/>
    </row>
    <row r="147" spans="1:7" ht="15.75" thickBot="1" x14ac:dyDescent="0.25">
      <c r="A147" s="512" t="s">
        <v>1321</v>
      </c>
      <c r="B147" s="513" t="s">
        <v>1316</v>
      </c>
      <c r="C147" s="516"/>
      <c r="D147" s="514"/>
      <c r="E147" s="513"/>
      <c r="F147" s="513"/>
      <c r="G147" s="514"/>
    </row>
    <row r="148" spans="1:7" ht="15.75" thickBot="1" x14ac:dyDescent="0.25">
      <c r="A148" s="512" t="s">
        <v>1322</v>
      </c>
      <c r="B148" s="541" t="s">
        <v>1316</v>
      </c>
      <c r="C148" s="513" t="s">
        <v>1317</v>
      </c>
      <c r="D148" s="514" t="s">
        <v>1293</v>
      </c>
      <c r="E148" s="513" t="s">
        <v>1297</v>
      </c>
      <c r="F148" s="513"/>
      <c r="G148" s="514"/>
    </row>
    <row r="149" spans="1:7" ht="15.75" thickBot="1" x14ac:dyDescent="0.25">
      <c r="A149" s="512" t="s">
        <v>1323</v>
      </c>
      <c r="B149" s="513" t="s">
        <v>1316</v>
      </c>
      <c r="C149" s="513"/>
      <c r="D149" s="514"/>
      <c r="E149" s="513"/>
      <c r="F149" s="513"/>
      <c r="G149" s="514"/>
    </row>
    <row r="150" spans="1:7" ht="15.75" thickBot="1" x14ac:dyDescent="0.25">
      <c r="A150" s="512" t="s">
        <v>1324</v>
      </c>
      <c r="B150" s="513" t="s">
        <v>1316</v>
      </c>
      <c r="C150" s="516"/>
      <c r="D150" s="514"/>
      <c r="E150" s="513"/>
      <c r="F150" s="513"/>
      <c r="G150" s="514"/>
    </row>
    <row r="151" spans="1:7" ht="15.75" thickBot="1" x14ac:dyDescent="0.25">
      <c r="A151" s="512" t="s">
        <v>1325</v>
      </c>
      <c r="B151" s="513" t="s">
        <v>1317</v>
      </c>
      <c r="C151" s="513" t="s">
        <v>1293</v>
      </c>
      <c r="D151" s="514"/>
      <c r="E151" s="513"/>
      <c r="F151" s="516"/>
      <c r="G151" s="514"/>
    </row>
    <row r="152" spans="1:7" ht="15.75" thickBot="1" x14ac:dyDescent="0.25">
      <c r="A152" s="512" t="s">
        <v>1323</v>
      </c>
      <c r="B152" s="513" t="s">
        <v>1316</v>
      </c>
      <c r="C152" s="513"/>
      <c r="D152" s="514"/>
      <c r="E152" s="513"/>
      <c r="F152" s="513"/>
      <c r="G152" s="514"/>
    </row>
    <row r="153" spans="1:7" ht="15.75" thickBot="1" x14ac:dyDescent="0.25">
      <c r="A153" s="512" t="s">
        <v>1324</v>
      </c>
      <c r="B153" s="513" t="s">
        <v>1316</v>
      </c>
      <c r="C153" s="516"/>
      <c r="D153" s="514"/>
      <c r="E153" s="513"/>
      <c r="F153" s="513"/>
      <c r="G153" s="514"/>
    </row>
    <row r="154" spans="1:7" ht="15.75" thickBot="1" x14ac:dyDescent="0.25">
      <c r="A154" s="512" t="s">
        <v>1325</v>
      </c>
      <c r="B154" s="513" t="s">
        <v>1317</v>
      </c>
      <c r="C154" s="513" t="s">
        <v>1293</v>
      </c>
      <c r="D154" s="514"/>
      <c r="E154" s="513"/>
      <c r="F154" s="516"/>
      <c r="G154" s="514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53" t="s">
        <v>778</v>
      </c>
      <c r="B1" s="653" t="s">
        <v>779</v>
      </c>
      <c r="C1" s="654" t="s">
        <v>780</v>
      </c>
      <c r="D1" s="655" t="s">
        <v>1326</v>
      </c>
      <c r="E1" s="656" t="s">
        <v>1290</v>
      </c>
    </row>
    <row r="2" spans="1:5" ht="15.75" x14ac:dyDescent="0.25">
      <c r="A2" s="657" t="s">
        <v>808</v>
      </c>
      <c r="B2" s="658" t="s">
        <v>809</v>
      </c>
      <c r="C2" s="659" t="s">
        <v>810</v>
      </c>
      <c r="D2" s="660" t="s">
        <v>812</v>
      </c>
      <c r="E2" s="661" t="s">
        <v>1327</v>
      </c>
    </row>
    <row r="3" spans="1:5" ht="15.75" x14ac:dyDescent="0.25">
      <c r="A3" s="662"/>
      <c r="B3" s="663"/>
      <c r="C3" s="664" t="s">
        <v>814</v>
      </c>
      <c r="D3" s="665" t="s">
        <v>816</v>
      </c>
      <c r="E3" s="666" t="s">
        <v>1327</v>
      </c>
    </row>
    <row r="4" spans="1:5" ht="15.75" x14ac:dyDescent="0.25">
      <c r="A4" s="662"/>
      <c r="B4" s="663" t="s">
        <v>839</v>
      </c>
      <c r="C4" s="664" t="s">
        <v>839</v>
      </c>
      <c r="D4" s="667" t="s">
        <v>841</v>
      </c>
      <c r="E4" s="666" t="s">
        <v>1328</v>
      </c>
    </row>
    <row r="5" spans="1:5" ht="15.75" x14ac:dyDescent="0.25">
      <c r="A5" s="662"/>
      <c r="B5" s="663" t="s">
        <v>846</v>
      </c>
      <c r="C5" s="664" t="s">
        <v>851</v>
      </c>
      <c r="D5" s="665" t="s">
        <v>853</v>
      </c>
      <c r="E5" s="666" t="s">
        <v>1328</v>
      </c>
    </row>
    <row r="6" spans="1:5" ht="15.75" x14ac:dyDescent="0.25">
      <c r="A6" s="662"/>
      <c r="B6" s="663" t="s">
        <v>868</v>
      </c>
      <c r="C6" s="664" t="s">
        <v>868</v>
      </c>
      <c r="D6" s="667" t="s">
        <v>870</v>
      </c>
      <c r="E6" s="666" t="s">
        <v>1328</v>
      </c>
    </row>
    <row r="7" spans="1:5" ht="15.75" x14ac:dyDescent="0.25">
      <c r="A7" s="662"/>
      <c r="B7" s="663" t="s">
        <v>875</v>
      </c>
      <c r="C7" s="664" t="s">
        <v>875</v>
      </c>
      <c r="D7" s="667" t="s">
        <v>877</v>
      </c>
      <c r="E7" s="666" t="s">
        <v>1328</v>
      </c>
    </row>
    <row r="8" spans="1:5" ht="15.75" x14ac:dyDescent="0.25">
      <c r="A8" s="662"/>
      <c r="B8" s="663" t="s">
        <v>879</v>
      </c>
      <c r="C8" s="664" t="s">
        <v>823</v>
      </c>
      <c r="D8" s="667" t="s">
        <v>893</v>
      </c>
      <c r="E8" s="666" t="s">
        <v>1328</v>
      </c>
    </row>
    <row r="9" spans="1:5" ht="15.75" x14ac:dyDescent="0.25">
      <c r="A9" s="662"/>
      <c r="B9" s="663" t="s">
        <v>879</v>
      </c>
      <c r="C9" s="664" t="s">
        <v>880</v>
      </c>
      <c r="D9" s="667" t="s">
        <v>882</v>
      </c>
      <c r="E9" s="666" t="s">
        <v>1328</v>
      </c>
    </row>
    <row r="10" spans="1:5" ht="15.75" x14ac:dyDescent="0.25">
      <c r="A10" s="662"/>
      <c r="B10" s="663" t="s">
        <v>911</v>
      </c>
      <c r="C10" s="664" t="s">
        <v>911</v>
      </c>
      <c r="D10" s="665" t="s">
        <v>1329</v>
      </c>
      <c r="E10" s="666" t="s">
        <v>1328</v>
      </c>
    </row>
    <row r="11" spans="1:5" ht="15.75" x14ac:dyDescent="0.25">
      <c r="A11" s="662"/>
      <c r="B11" s="663"/>
      <c r="C11" s="664"/>
      <c r="D11" s="665" t="s">
        <v>1330</v>
      </c>
      <c r="E11" s="666" t="s">
        <v>1328</v>
      </c>
    </row>
    <row r="12" spans="1:5" ht="15.75" x14ac:dyDescent="0.25">
      <c r="A12" s="662"/>
      <c r="B12" s="663" t="s">
        <v>926</v>
      </c>
      <c r="C12" s="664" t="s">
        <v>927</v>
      </c>
      <c r="D12" s="668" t="s">
        <v>1331</v>
      </c>
      <c r="E12" s="666" t="s">
        <v>1328</v>
      </c>
    </row>
    <row r="13" spans="1:5" ht="15.75" x14ac:dyDescent="0.25">
      <c r="A13" s="662"/>
      <c r="B13" s="663" t="s">
        <v>1332</v>
      </c>
      <c r="C13" s="664" t="s">
        <v>1332</v>
      </c>
      <c r="D13" s="669" t="s">
        <v>1333</v>
      </c>
      <c r="E13" s="666" t="s">
        <v>1334</v>
      </c>
    </row>
    <row r="14" spans="1:5" ht="15.75" x14ac:dyDescent="0.25">
      <c r="A14" s="662"/>
      <c r="B14" s="670" t="s">
        <v>937</v>
      </c>
      <c r="C14" s="671" t="s">
        <v>937</v>
      </c>
      <c r="D14" s="665" t="s">
        <v>1335</v>
      </c>
      <c r="E14" s="666" t="s">
        <v>1336</v>
      </c>
    </row>
    <row r="15" spans="1:5" ht="15.75" x14ac:dyDescent="0.25">
      <c r="A15" s="662"/>
      <c r="B15" s="663" t="s">
        <v>940</v>
      </c>
      <c r="C15" s="664" t="s">
        <v>943</v>
      </c>
      <c r="D15" s="668" t="s">
        <v>945</v>
      </c>
      <c r="E15" s="666" t="s">
        <v>1328</v>
      </c>
    </row>
    <row r="16" spans="1:5" ht="15.75" x14ac:dyDescent="0.25">
      <c r="A16" s="662"/>
      <c r="B16" s="663"/>
      <c r="C16" s="664" t="s">
        <v>924</v>
      </c>
      <c r="D16" s="665" t="s">
        <v>942</v>
      </c>
      <c r="E16" s="666" t="s">
        <v>1328</v>
      </c>
    </row>
    <row r="17" spans="1:5" ht="15.75" x14ac:dyDescent="0.25">
      <c r="A17" s="662"/>
      <c r="B17" s="663" t="s">
        <v>954</v>
      </c>
      <c r="C17" s="664" t="s">
        <v>955</v>
      </c>
      <c r="D17" s="665" t="s">
        <v>957</v>
      </c>
      <c r="E17" s="666" t="s">
        <v>1328</v>
      </c>
    </row>
    <row r="18" spans="1:5" ht="15.75" x14ac:dyDescent="0.25">
      <c r="A18" s="662"/>
      <c r="B18" s="663"/>
      <c r="C18" s="664" t="s">
        <v>958</v>
      </c>
      <c r="D18" s="667" t="s">
        <v>1337</v>
      </c>
      <c r="E18" s="666" t="s">
        <v>1328</v>
      </c>
    </row>
    <row r="19" spans="1:5" ht="15.75" x14ac:dyDescent="0.25">
      <c r="A19" s="662"/>
      <c r="B19" s="670" t="s">
        <v>1338</v>
      </c>
      <c r="C19" s="671"/>
      <c r="D19" s="668" t="s">
        <v>1339</v>
      </c>
      <c r="E19" s="666" t="s">
        <v>1328</v>
      </c>
    </row>
    <row r="20" spans="1:5" ht="15.75" x14ac:dyDescent="0.25">
      <c r="A20" s="662"/>
      <c r="B20" s="670" t="s">
        <v>973</v>
      </c>
      <c r="C20" s="671" t="s">
        <v>973</v>
      </c>
      <c r="D20" s="668" t="s">
        <v>975</v>
      </c>
      <c r="E20" s="666" t="s">
        <v>1328</v>
      </c>
    </row>
    <row r="21" spans="1:5" ht="15.75" x14ac:dyDescent="0.25">
      <c r="A21" s="672"/>
      <c r="B21" s="673" t="s">
        <v>1340</v>
      </c>
      <c r="C21" s="674" t="s">
        <v>1340</v>
      </c>
      <c r="D21" s="665" t="s">
        <v>1341</v>
      </c>
      <c r="E21" s="666" t="s">
        <v>1327</v>
      </c>
    </row>
    <row r="22" spans="1:5" ht="15.75" x14ac:dyDescent="0.25">
      <c r="A22" s="662"/>
      <c r="B22" s="663" t="s">
        <v>983</v>
      </c>
      <c r="C22" s="664" t="s">
        <v>991</v>
      </c>
      <c r="D22" s="668" t="s">
        <v>993</v>
      </c>
      <c r="E22" s="666" t="s">
        <v>1328</v>
      </c>
    </row>
    <row r="23" spans="1:5" ht="15.75" x14ac:dyDescent="0.25">
      <c r="A23" s="662"/>
      <c r="B23" s="663"/>
      <c r="C23" s="664" t="s">
        <v>984</v>
      </c>
      <c r="D23" s="668" t="s">
        <v>986</v>
      </c>
      <c r="E23" s="666" t="s">
        <v>1328</v>
      </c>
    </row>
    <row r="24" spans="1:5" ht="15.75" x14ac:dyDescent="0.25">
      <c r="A24" s="662"/>
      <c r="B24" s="663"/>
      <c r="C24" s="664" t="s">
        <v>988</v>
      </c>
      <c r="D24" s="668" t="s">
        <v>989</v>
      </c>
      <c r="E24" s="666" t="s">
        <v>1328</v>
      </c>
    </row>
    <row r="25" spans="1:5" ht="15.75" x14ac:dyDescent="0.25">
      <c r="A25" s="662"/>
      <c r="B25" s="663" t="s">
        <v>997</v>
      </c>
      <c r="C25" s="664" t="s">
        <v>997</v>
      </c>
      <c r="D25" s="675" t="s">
        <v>1342</v>
      </c>
      <c r="E25" s="666" t="s">
        <v>1328</v>
      </c>
    </row>
    <row r="26" spans="1:5" ht="15.75" x14ac:dyDescent="0.25">
      <c r="A26" s="662"/>
      <c r="B26" s="663" t="s">
        <v>1029</v>
      </c>
      <c r="C26" s="664" t="s">
        <v>1029</v>
      </c>
      <c r="D26" s="667" t="s">
        <v>1031</v>
      </c>
      <c r="E26" s="666" t="s">
        <v>1328</v>
      </c>
    </row>
    <row r="27" spans="1:5" ht="15.75" x14ac:dyDescent="0.25">
      <c r="A27" s="662"/>
      <c r="B27" s="670" t="s">
        <v>1049</v>
      </c>
      <c r="C27" s="671" t="s">
        <v>1050</v>
      </c>
      <c r="D27" s="667" t="s">
        <v>1343</v>
      </c>
      <c r="E27" s="666" t="s">
        <v>1328</v>
      </c>
    </row>
    <row r="28" spans="1:5" ht="15.75" x14ac:dyDescent="0.25">
      <c r="A28" s="676"/>
      <c r="B28" s="670" t="s">
        <v>1055</v>
      </c>
      <c r="C28" s="671" t="s">
        <v>1055</v>
      </c>
      <c r="D28" s="675" t="s">
        <v>1344</v>
      </c>
      <c r="E28" s="666" t="s">
        <v>1328</v>
      </c>
    </row>
    <row r="29" spans="1:5" ht="15.75" x14ac:dyDescent="0.25">
      <c r="A29" s="662"/>
      <c r="B29" s="663" t="s">
        <v>1059</v>
      </c>
      <c r="C29" s="664" t="s">
        <v>1059</v>
      </c>
      <c r="D29" s="665" t="s">
        <v>1061</v>
      </c>
      <c r="E29" s="666" t="s">
        <v>1328</v>
      </c>
    </row>
    <row r="30" spans="1:5" ht="15.75" x14ac:dyDescent="0.25">
      <c r="A30" s="662"/>
      <c r="B30" s="663"/>
      <c r="C30" s="664" t="s">
        <v>1062</v>
      </c>
      <c r="D30" s="667" t="s">
        <v>1063</v>
      </c>
      <c r="E30" s="666" t="s">
        <v>1328</v>
      </c>
    </row>
    <row r="31" spans="1:5" ht="15.75" x14ac:dyDescent="0.25">
      <c r="A31" s="662"/>
      <c r="B31" s="663"/>
      <c r="C31" s="664" t="s">
        <v>1064</v>
      </c>
      <c r="D31" s="667" t="s">
        <v>1065</v>
      </c>
      <c r="E31" s="666" t="s">
        <v>1328</v>
      </c>
    </row>
    <row r="32" spans="1:5" ht="15.75" x14ac:dyDescent="0.25">
      <c r="A32" s="662"/>
      <c r="B32" s="663"/>
      <c r="C32" s="664" t="s">
        <v>823</v>
      </c>
      <c r="D32" s="667" t="s">
        <v>1345</v>
      </c>
      <c r="E32" s="666" t="s">
        <v>1328</v>
      </c>
    </row>
    <row r="33" spans="1:5" ht="15.75" x14ac:dyDescent="0.25">
      <c r="A33" s="662"/>
      <c r="B33" s="663" t="s">
        <v>1073</v>
      </c>
      <c r="C33" s="664" t="s">
        <v>1073</v>
      </c>
      <c r="D33" s="665" t="s">
        <v>1346</v>
      </c>
      <c r="E33" s="666" t="s">
        <v>1328</v>
      </c>
    </row>
    <row r="34" spans="1:5" ht="15.75" x14ac:dyDescent="0.25">
      <c r="A34" s="662"/>
      <c r="B34" s="677"/>
      <c r="C34" s="664"/>
      <c r="D34" s="665" t="s">
        <v>1347</v>
      </c>
      <c r="E34" s="666" t="s">
        <v>1328</v>
      </c>
    </row>
    <row r="35" spans="1:5" ht="15.75" x14ac:dyDescent="0.25">
      <c r="A35" s="662"/>
      <c r="B35" s="677"/>
      <c r="C35" s="664"/>
      <c r="D35" s="665" t="s">
        <v>1348</v>
      </c>
      <c r="E35" s="666" t="s">
        <v>1328</v>
      </c>
    </row>
    <row r="36" spans="1:5" ht="15.75" x14ac:dyDescent="0.25">
      <c r="A36" s="662"/>
      <c r="B36" s="677"/>
      <c r="C36" s="664" t="s">
        <v>1074</v>
      </c>
      <c r="D36" s="665" t="s">
        <v>1076</v>
      </c>
      <c r="E36" s="666" t="s">
        <v>1328</v>
      </c>
    </row>
    <row r="37" spans="1:5" ht="15.75" x14ac:dyDescent="0.25">
      <c r="A37" s="662"/>
      <c r="B37" s="1157" t="s">
        <v>1083</v>
      </c>
      <c r="C37" s="671" t="s">
        <v>1088</v>
      </c>
      <c r="D37" s="665" t="s">
        <v>1089</v>
      </c>
      <c r="E37" s="666" t="s">
        <v>1327</v>
      </c>
    </row>
    <row r="38" spans="1:5" ht="15.75" x14ac:dyDescent="0.25">
      <c r="A38" s="662"/>
      <c r="B38" s="1158"/>
      <c r="C38" s="671" t="s">
        <v>1090</v>
      </c>
      <c r="D38" s="665" t="s">
        <v>205</v>
      </c>
      <c r="E38" s="666" t="s">
        <v>1327</v>
      </c>
    </row>
    <row r="39" spans="1:5" ht="15.75" x14ac:dyDescent="0.25">
      <c r="A39" s="662"/>
      <c r="B39" s="1158"/>
      <c r="C39" s="678" t="s">
        <v>1349</v>
      </c>
      <c r="D39" s="665" t="s">
        <v>1350</v>
      </c>
      <c r="E39" s="666" t="s">
        <v>1327</v>
      </c>
    </row>
    <row r="40" spans="1:5" ht="16.5" thickBot="1" x14ac:dyDescent="0.3">
      <c r="A40" s="679"/>
      <c r="B40" s="1159"/>
      <c r="C40" s="680" t="s">
        <v>1351</v>
      </c>
      <c r="D40" s="681" t="s">
        <v>1352</v>
      </c>
      <c r="E40" s="682" t="s">
        <v>1336</v>
      </c>
    </row>
    <row r="41" spans="1:5" ht="16.5" thickBot="1" x14ac:dyDescent="0.3">
      <c r="A41" s="683" t="s">
        <v>786</v>
      </c>
      <c r="B41" s="683" t="s">
        <v>1025</v>
      </c>
      <c r="C41" s="684" t="s">
        <v>1025</v>
      </c>
      <c r="D41" s="685" t="s">
        <v>1027</v>
      </c>
      <c r="E41" s="686" t="s">
        <v>1328</v>
      </c>
    </row>
    <row r="42" spans="1:5" ht="16.5" thickBot="1" x14ac:dyDescent="0.3">
      <c r="A42" s="683" t="s">
        <v>859</v>
      </c>
      <c r="B42" s="683" t="s">
        <v>860</v>
      </c>
      <c r="C42" s="684" t="s">
        <v>860</v>
      </c>
      <c r="D42" s="687" t="s">
        <v>1353</v>
      </c>
      <c r="E42" s="686" t="s">
        <v>1328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96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810" t="s">
        <v>378</v>
      </c>
      <c r="I2" s="419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64" t="s">
        <v>1354</v>
      </c>
      <c r="C4" s="1165"/>
      <c r="D4" s="1165"/>
      <c r="E4" s="1165"/>
      <c r="F4" s="1166"/>
      <c r="G4" s="597"/>
      <c r="H4" s="405"/>
      <c r="I4" s="598"/>
      <c r="J4" s="598"/>
      <c r="K4" s="569"/>
      <c r="L4"/>
    </row>
    <row r="5" spans="2:15" s="149" customFormat="1" ht="18.75" customHeight="1" x14ac:dyDescent="0.2">
      <c r="B5" s="145"/>
      <c r="C5" s="644"/>
      <c r="D5" s="147"/>
      <c r="F5" s="147"/>
      <c r="G5" s="597"/>
      <c r="H5" s="405"/>
      <c r="I5" s="598"/>
      <c r="J5" s="598"/>
      <c r="K5" s="569"/>
      <c r="L5"/>
    </row>
    <row r="6" spans="2:15" ht="18.75" customHeight="1" x14ac:dyDescent="0.2">
      <c r="B6" s="830" t="s">
        <v>124</v>
      </c>
      <c r="C6" s="832"/>
      <c r="D6" s="782"/>
      <c r="E6" s="782"/>
      <c r="F6" s="782"/>
      <c r="G6" s="703"/>
      <c r="H6" s="703"/>
      <c r="I6" s="703"/>
      <c r="J6" s="703"/>
      <c r="K6" s="703"/>
      <c r="L6" s="782"/>
      <c r="M6" s="782"/>
      <c r="N6" s="782"/>
      <c r="O6" s="782"/>
    </row>
    <row r="7" spans="2:15" s="14" customFormat="1" ht="40.15" customHeight="1" x14ac:dyDescent="0.2">
      <c r="B7" s="886" t="s">
        <v>1355</v>
      </c>
      <c r="C7" s="632"/>
      <c r="D7" s="632" t="s">
        <v>1356</v>
      </c>
      <c r="E7" s="784" t="s">
        <v>1357</v>
      </c>
      <c r="F7" s="1160" t="s">
        <v>1358</v>
      </c>
      <c r="G7" s="1162" t="s">
        <v>382</v>
      </c>
      <c r="H7" s="1160" t="s">
        <v>1357</v>
      </c>
      <c r="I7" s="831" t="s">
        <v>183</v>
      </c>
      <c r="J7" s="831" t="s">
        <v>252</v>
      </c>
      <c r="K7" s="831" t="s">
        <v>212</v>
      </c>
      <c r="L7" s="831" t="s">
        <v>1359</v>
      </c>
      <c r="M7" s="831" t="s">
        <v>142</v>
      </c>
      <c r="N7" s="831" t="s">
        <v>269</v>
      </c>
      <c r="O7" s="831" t="s">
        <v>1360</v>
      </c>
    </row>
    <row r="8" spans="2:15" s="14" customFormat="1" ht="38.25" customHeight="1" x14ac:dyDescent="0.2">
      <c r="B8" s="633" t="s">
        <v>381</v>
      </c>
      <c r="C8" s="633" t="s">
        <v>382</v>
      </c>
      <c r="D8" s="632" t="s">
        <v>1135</v>
      </c>
      <c r="E8" s="633" t="s">
        <v>171</v>
      </c>
      <c r="F8" s="1161"/>
      <c r="G8" s="1163"/>
      <c r="H8" s="1161"/>
      <c r="I8" s="633" t="s">
        <v>1135</v>
      </c>
      <c r="J8" s="633" t="s">
        <v>1361</v>
      </c>
      <c r="K8" s="633" t="s">
        <v>1135</v>
      </c>
      <c r="L8" s="633" t="s">
        <v>1135</v>
      </c>
      <c r="M8" s="633" t="s">
        <v>1135</v>
      </c>
      <c r="N8" s="633" t="s">
        <v>1135</v>
      </c>
      <c r="O8" s="633" t="s">
        <v>1135</v>
      </c>
    </row>
    <row r="9" spans="2:15" s="14" customFormat="1" ht="18.75" hidden="1" customHeight="1" x14ac:dyDescent="0.2">
      <c r="B9" s="646" t="s">
        <v>1362</v>
      </c>
      <c r="C9" s="646" t="s">
        <v>1363</v>
      </c>
      <c r="D9" s="646">
        <v>45309</v>
      </c>
      <c r="E9" s="775">
        <f>D9+8</f>
        <v>45317</v>
      </c>
      <c r="F9" s="775" t="s">
        <v>1364</v>
      </c>
      <c r="G9" s="775" t="s">
        <v>1365</v>
      </c>
      <c r="H9" s="775">
        <v>45318</v>
      </c>
      <c r="I9" s="775">
        <f>H9+4</f>
        <v>45322</v>
      </c>
      <c r="J9" s="775">
        <f>H9+7</f>
        <v>45325</v>
      </c>
      <c r="K9" s="775">
        <f>H9+12</f>
        <v>45330</v>
      </c>
      <c r="L9" s="775">
        <f>H9+15</f>
        <v>45333</v>
      </c>
      <c r="M9" s="775">
        <f>H9+19</f>
        <v>45337</v>
      </c>
      <c r="N9" s="775">
        <f>H9+23</f>
        <v>45341</v>
      </c>
      <c r="O9" s="775">
        <f>H9+25</f>
        <v>45343</v>
      </c>
    </row>
    <row r="10" spans="2:15" s="14" customFormat="1" ht="18.75" hidden="1" customHeight="1" x14ac:dyDescent="0.2">
      <c r="B10" s="646" t="s">
        <v>1366</v>
      </c>
      <c r="C10" s="646" t="s">
        <v>1367</v>
      </c>
      <c r="D10" s="646">
        <v>45320</v>
      </c>
      <c r="E10" s="775">
        <f t="shared" ref="E10:E14" si="0">D10+8</f>
        <v>45328</v>
      </c>
      <c r="F10" s="775" t="s">
        <v>1368</v>
      </c>
      <c r="G10" s="775" t="s">
        <v>1369</v>
      </c>
      <c r="H10" s="775">
        <v>45325</v>
      </c>
      <c r="I10" s="775">
        <f t="shared" ref="I10:I20" si="1">I9+7</f>
        <v>45329</v>
      </c>
      <c r="J10" s="775">
        <f t="shared" ref="J10:J20" si="2">J9+7</f>
        <v>45332</v>
      </c>
      <c r="K10" s="775">
        <f t="shared" ref="K10:K20" si="3">K9+7</f>
        <v>45337</v>
      </c>
      <c r="L10" s="775">
        <f t="shared" ref="L10:L20" si="4">L9+7</f>
        <v>45340</v>
      </c>
      <c r="M10" s="775">
        <f t="shared" ref="M10:M20" si="5">M9+7</f>
        <v>45344</v>
      </c>
      <c r="N10" s="775">
        <f t="shared" ref="N10:N20" si="6">N9+7</f>
        <v>45348</v>
      </c>
      <c r="O10" s="775">
        <f t="shared" ref="O10:O20" si="7">O9+7</f>
        <v>45350</v>
      </c>
    </row>
    <row r="11" spans="2:15" s="14" customFormat="1" ht="18.75" hidden="1" customHeight="1" x14ac:dyDescent="0.2">
      <c r="B11" s="646" t="s">
        <v>1370</v>
      </c>
      <c r="C11" s="646" t="s">
        <v>1371</v>
      </c>
      <c r="D11" s="646">
        <v>45322</v>
      </c>
      <c r="E11" s="775">
        <f t="shared" si="0"/>
        <v>45330</v>
      </c>
      <c r="F11" s="775" t="s">
        <v>1372</v>
      </c>
      <c r="G11" s="775" t="s">
        <v>1373</v>
      </c>
      <c r="H11" s="775">
        <v>45332</v>
      </c>
      <c r="I11" s="777">
        <f t="shared" si="1"/>
        <v>45336</v>
      </c>
      <c r="J11" s="777">
        <f t="shared" si="2"/>
        <v>45339</v>
      </c>
      <c r="K11" s="777">
        <f t="shared" si="3"/>
        <v>45344</v>
      </c>
      <c r="L11" s="777">
        <f t="shared" si="4"/>
        <v>45347</v>
      </c>
      <c r="M11" s="777">
        <f t="shared" si="5"/>
        <v>45351</v>
      </c>
      <c r="N11" s="777">
        <f t="shared" si="6"/>
        <v>45355</v>
      </c>
      <c r="O11" s="777">
        <f t="shared" si="7"/>
        <v>45357</v>
      </c>
    </row>
    <row r="12" spans="2:15" s="14" customFormat="1" ht="18.75" hidden="1" customHeight="1" x14ac:dyDescent="0.2">
      <c r="B12" s="646" t="s">
        <v>1374</v>
      </c>
      <c r="C12" s="646" t="s">
        <v>1375</v>
      </c>
      <c r="D12" s="646">
        <f t="shared" ref="D12:D18" si="8">D11+7</f>
        <v>45329</v>
      </c>
      <c r="E12" s="775">
        <f t="shared" si="0"/>
        <v>45337</v>
      </c>
      <c r="F12" s="775" t="s">
        <v>1376</v>
      </c>
      <c r="G12" s="775" t="s">
        <v>1377</v>
      </c>
      <c r="H12" s="775">
        <v>45339</v>
      </c>
      <c r="I12" s="775">
        <f t="shared" si="1"/>
        <v>45343</v>
      </c>
      <c r="J12" s="775">
        <f t="shared" si="2"/>
        <v>45346</v>
      </c>
      <c r="K12" s="775">
        <f t="shared" si="3"/>
        <v>45351</v>
      </c>
      <c r="L12" s="775">
        <f t="shared" si="4"/>
        <v>45354</v>
      </c>
      <c r="M12" s="775">
        <f t="shared" si="5"/>
        <v>45358</v>
      </c>
      <c r="N12" s="775">
        <f t="shared" si="6"/>
        <v>45362</v>
      </c>
      <c r="O12" s="775">
        <f t="shared" si="7"/>
        <v>45364</v>
      </c>
    </row>
    <row r="13" spans="2:15" s="14" customFormat="1" ht="18.75" hidden="1" customHeight="1" x14ac:dyDescent="0.2">
      <c r="B13" s="646" t="s">
        <v>1378</v>
      </c>
      <c r="C13" s="646" t="s">
        <v>1379</v>
      </c>
      <c r="D13" s="700">
        <f t="shared" si="8"/>
        <v>45336</v>
      </c>
      <c r="E13" s="775">
        <f t="shared" si="0"/>
        <v>45344</v>
      </c>
      <c r="F13" s="775" t="s">
        <v>1380</v>
      </c>
      <c r="G13" s="775" t="s">
        <v>1381</v>
      </c>
      <c r="H13" s="775">
        <v>45346</v>
      </c>
      <c r="I13" s="775">
        <f t="shared" si="1"/>
        <v>45350</v>
      </c>
      <c r="J13" s="775">
        <f t="shared" si="2"/>
        <v>45353</v>
      </c>
      <c r="K13" s="775">
        <f t="shared" si="3"/>
        <v>45358</v>
      </c>
      <c r="L13" s="775">
        <f t="shared" si="4"/>
        <v>45361</v>
      </c>
      <c r="M13" s="775">
        <f t="shared" si="5"/>
        <v>45365</v>
      </c>
      <c r="N13" s="775">
        <f t="shared" si="6"/>
        <v>45369</v>
      </c>
      <c r="O13" s="775">
        <f t="shared" si="7"/>
        <v>45371</v>
      </c>
    </row>
    <row r="14" spans="2:15" s="14" customFormat="1" ht="18.75" hidden="1" customHeight="1" x14ac:dyDescent="0.2">
      <c r="B14" s="646" t="s">
        <v>1382</v>
      </c>
      <c r="C14" s="646" t="s">
        <v>1383</v>
      </c>
      <c r="D14" s="646">
        <f t="shared" si="8"/>
        <v>45343</v>
      </c>
      <c r="E14" s="775">
        <f t="shared" si="0"/>
        <v>45351</v>
      </c>
      <c r="F14" s="775" t="s">
        <v>1384</v>
      </c>
      <c r="G14" s="775" t="s">
        <v>1385</v>
      </c>
      <c r="H14" s="775">
        <v>45353</v>
      </c>
      <c r="I14" s="775">
        <f t="shared" si="1"/>
        <v>45357</v>
      </c>
      <c r="J14" s="775">
        <f t="shared" si="2"/>
        <v>45360</v>
      </c>
      <c r="K14" s="775">
        <f t="shared" si="3"/>
        <v>45365</v>
      </c>
      <c r="L14" s="775">
        <f t="shared" si="4"/>
        <v>45368</v>
      </c>
      <c r="M14" s="775">
        <f t="shared" si="5"/>
        <v>45372</v>
      </c>
      <c r="N14" s="775">
        <f t="shared" si="6"/>
        <v>45376</v>
      </c>
      <c r="O14" s="775">
        <f t="shared" si="7"/>
        <v>45378</v>
      </c>
    </row>
    <row r="15" spans="2:15" s="14" customFormat="1" ht="18.75" hidden="1" customHeight="1" x14ac:dyDescent="0.2">
      <c r="B15" s="646" t="s">
        <v>1386</v>
      </c>
      <c r="C15" s="646" t="s">
        <v>1387</v>
      </c>
      <c r="D15" s="646">
        <f t="shared" si="8"/>
        <v>45350</v>
      </c>
      <c r="E15" s="775">
        <f t="shared" ref="E15:E19" si="9">D15+8</f>
        <v>45358</v>
      </c>
      <c r="F15" s="775" t="s">
        <v>1388</v>
      </c>
      <c r="G15" s="775" t="s">
        <v>1389</v>
      </c>
      <c r="H15" s="775">
        <v>45360</v>
      </c>
      <c r="I15" s="775">
        <f t="shared" si="1"/>
        <v>45364</v>
      </c>
      <c r="J15" s="775">
        <f t="shared" si="2"/>
        <v>45367</v>
      </c>
      <c r="K15" s="775">
        <f t="shared" si="3"/>
        <v>45372</v>
      </c>
      <c r="L15" s="775">
        <f t="shared" si="4"/>
        <v>45375</v>
      </c>
      <c r="M15" s="775">
        <f t="shared" si="5"/>
        <v>45379</v>
      </c>
      <c r="N15" s="775">
        <f t="shared" si="6"/>
        <v>45383</v>
      </c>
      <c r="O15" s="775">
        <f t="shared" si="7"/>
        <v>45385</v>
      </c>
    </row>
    <row r="16" spans="2:15" s="14" customFormat="1" ht="18.75" customHeight="1" x14ac:dyDescent="0.2">
      <c r="B16" s="826" t="s">
        <v>1362</v>
      </c>
      <c r="C16" s="826" t="s">
        <v>1390</v>
      </c>
      <c r="D16" s="646">
        <v>45357</v>
      </c>
      <c r="E16" s="775">
        <f t="shared" si="9"/>
        <v>45365</v>
      </c>
      <c r="F16" s="775" t="s">
        <v>1364</v>
      </c>
      <c r="G16" s="775" t="s">
        <v>1391</v>
      </c>
      <c r="H16" s="775">
        <v>45367</v>
      </c>
      <c r="I16" s="775">
        <f t="shared" si="1"/>
        <v>45371</v>
      </c>
      <c r="J16" s="775">
        <f t="shared" si="2"/>
        <v>45374</v>
      </c>
      <c r="K16" s="775">
        <f t="shared" si="3"/>
        <v>45379</v>
      </c>
      <c r="L16" s="775">
        <f t="shared" si="4"/>
        <v>45382</v>
      </c>
      <c r="M16" s="775">
        <f t="shared" si="5"/>
        <v>45386</v>
      </c>
      <c r="N16" s="775">
        <f t="shared" si="6"/>
        <v>45390</v>
      </c>
      <c r="O16" s="775">
        <f t="shared" si="7"/>
        <v>45392</v>
      </c>
    </row>
    <row r="17" spans="1:15" s="14" customFormat="1" ht="18.75" customHeight="1" x14ac:dyDescent="0.2">
      <c r="A17" s="897"/>
      <c r="B17" s="826" t="s">
        <v>1366</v>
      </c>
      <c r="C17" s="826" t="s">
        <v>1392</v>
      </c>
      <c r="D17" s="646">
        <f t="shared" si="8"/>
        <v>45364</v>
      </c>
      <c r="E17" s="775">
        <f t="shared" si="9"/>
        <v>45372</v>
      </c>
      <c r="F17" s="775" t="s">
        <v>1368</v>
      </c>
      <c r="G17" s="775" t="s">
        <v>1393</v>
      </c>
      <c r="H17" s="775">
        <v>45374</v>
      </c>
      <c r="I17" s="775">
        <f t="shared" si="1"/>
        <v>45378</v>
      </c>
      <c r="J17" s="775">
        <f t="shared" si="2"/>
        <v>45381</v>
      </c>
      <c r="K17" s="775">
        <f t="shared" si="3"/>
        <v>45386</v>
      </c>
      <c r="L17" s="775">
        <f t="shared" si="4"/>
        <v>45389</v>
      </c>
      <c r="M17" s="775">
        <f t="shared" si="5"/>
        <v>45393</v>
      </c>
      <c r="N17" s="775">
        <f t="shared" si="6"/>
        <v>45397</v>
      </c>
      <c r="O17" s="775">
        <f t="shared" si="7"/>
        <v>45399</v>
      </c>
    </row>
    <row r="18" spans="1:15" s="14" customFormat="1" ht="18.75" customHeight="1" x14ac:dyDescent="0.2">
      <c r="A18" s="897"/>
      <c r="B18" s="826" t="s">
        <v>1374</v>
      </c>
      <c r="C18" s="826" t="s">
        <v>1394</v>
      </c>
      <c r="D18" s="646">
        <f t="shared" si="8"/>
        <v>45371</v>
      </c>
      <c r="E18" s="775">
        <f t="shared" si="9"/>
        <v>45379</v>
      </c>
      <c r="F18" s="775" t="s">
        <v>1376</v>
      </c>
      <c r="G18" s="775" t="s">
        <v>1395</v>
      </c>
      <c r="H18" s="775">
        <v>45381</v>
      </c>
      <c r="I18" s="775">
        <f t="shared" si="1"/>
        <v>45385</v>
      </c>
      <c r="J18" s="775">
        <f t="shared" si="2"/>
        <v>45388</v>
      </c>
      <c r="K18" s="775">
        <f t="shared" si="3"/>
        <v>45393</v>
      </c>
      <c r="L18" s="775">
        <f t="shared" si="4"/>
        <v>45396</v>
      </c>
      <c r="M18" s="775">
        <f t="shared" si="5"/>
        <v>45400</v>
      </c>
      <c r="N18" s="775">
        <f t="shared" si="6"/>
        <v>45404</v>
      </c>
      <c r="O18" s="775">
        <f t="shared" si="7"/>
        <v>45406</v>
      </c>
    </row>
    <row r="19" spans="1:15" s="14" customFormat="1" ht="18.75" customHeight="1" x14ac:dyDescent="0.2">
      <c r="A19" s="897"/>
      <c r="B19" s="826" t="s">
        <v>1396</v>
      </c>
      <c r="C19" s="826" t="s">
        <v>1397</v>
      </c>
      <c r="D19" s="646">
        <f>D18+7</f>
        <v>45378</v>
      </c>
      <c r="E19" s="775">
        <f t="shared" si="9"/>
        <v>45386</v>
      </c>
      <c r="F19" s="775" t="s">
        <v>1380</v>
      </c>
      <c r="G19" s="775" t="s">
        <v>1398</v>
      </c>
      <c r="H19" s="775">
        <v>45388</v>
      </c>
      <c r="I19" s="775">
        <f t="shared" si="1"/>
        <v>45392</v>
      </c>
      <c r="J19" s="775">
        <f t="shared" si="2"/>
        <v>45395</v>
      </c>
      <c r="K19" s="775">
        <f t="shared" si="3"/>
        <v>45400</v>
      </c>
      <c r="L19" s="775">
        <f t="shared" si="4"/>
        <v>45403</v>
      </c>
      <c r="M19" s="775">
        <f t="shared" si="5"/>
        <v>45407</v>
      </c>
      <c r="N19" s="775">
        <f t="shared" si="6"/>
        <v>45411</v>
      </c>
      <c r="O19" s="775">
        <f t="shared" si="7"/>
        <v>45413</v>
      </c>
    </row>
    <row r="20" spans="1:15" s="14" customFormat="1" ht="18.75" customHeight="1" x14ac:dyDescent="0.2">
      <c r="A20" s="897"/>
      <c r="B20" s="826" t="s">
        <v>1382</v>
      </c>
      <c r="C20" s="826" t="s">
        <v>1399</v>
      </c>
      <c r="D20" s="646">
        <v>45385</v>
      </c>
      <c r="E20" s="775">
        <f t="shared" ref="E20" si="10">D20+8</f>
        <v>45393</v>
      </c>
      <c r="F20" s="775" t="s">
        <v>1384</v>
      </c>
      <c r="G20" s="775" t="s">
        <v>1400</v>
      </c>
      <c r="H20" s="775">
        <f t="shared" ref="H20" si="11">H19+7</f>
        <v>45395</v>
      </c>
      <c r="I20" s="775">
        <f t="shared" si="1"/>
        <v>45399</v>
      </c>
      <c r="J20" s="775">
        <f t="shared" si="2"/>
        <v>45402</v>
      </c>
      <c r="K20" s="775">
        <f t="shared" si="3"/>
        <v>45407</v>
      </c>
      <c r="L20" s="775">
        <f t="shared" si="4"/>
        <v>45410</v>
      </c>
      <c r="M20" s="775">
        <f t="shared" si="5"/>
        <v>45414</v>
      </c>
      <c r="N20" s="775">
        <f t="shared" si="6"/>
        <v>45418</v>
      </c>
      <c r="O20" s="775">
        <f t="shared" si="7"/>
        <v>45420</v>
      </c>
    </row>
    <row r="21" spans="1:15" s="14" customFormat="1" ht="18.75" customHeight="1" x14ac:dyDescent="0.2">
      <c r="A21" s="897"/>
      <c r="B21" s="736"/>
      <c r="C21" s="731"/>
      <c r="D21" s="73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97"/>
      <c r="B22" s="830" t="s">
        <v>124</v>
      </c>
      <c r="C22" s="731"/>
      <c r="D22" s="73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97"/>
      <c r="B23" s="886" t="s">
        <v>1355</v>
      </c>
      <c r="C23" s="632"/>
      <c r="D23" s="632" t="s">
        <v>1356</v>
      </c>
      <c r="E23" s="784" t="s">
        <v>1357</v>
      </c>
      <c r="F23" s="1160" t="s">
        <v>1358</v>
      </c>
      <c r="G23" s="1162" t="s">
        <v>382</v>
      </c>
      <c r="H23" s="1160" t="s">
        <v>1357</v>
      </c>
      <c r="I23" s="833" t="s">
        <v>349</v>
      </c>
      <c r="J23" s="489"/>
      <c r="K23" s="489"/>
      <c r="L23" s="489"/>
      <c r="M23" s="348"/>
      <c r="N23" s="348"/>
      <c r="O23" s="348"/>
    </row>
    <row r="24" spans="1:15" s="14" customFormat="1" ht="18.75" customHeight="1" x14ac:dyDescent="0.2">
      <c r="A24" s="897"/>
      <c r="B24" s="633" t="s">
        <v>381</v>
      </c>
      <c r="C24" s="633" t="s">
        <v>382</v>
      </c>
      <c r="D24" s="632" t="s">
        <v>1135</v>
      </c>
      <c r="E24" s="633" t="s">
        <v>171</v>
      </c>
      <c r="F24" s="1161"/>
      <c r="G24" s="1163"/>
      <c r="H24" s="1161"/>
      <c r="I24" s="633"/>
      <c r="J24" s="373"/>
      <c r="K24" s="373"/>
      <c r="L24" s="373"/>
      <c r="M24" s="348"/>
      <c r="N24" s="348"/>
      <c r="O24" s="348"/>
    </row>
    <row r="25" spans="1:15" s="14" customFormat="1" ht="18.75" hidden="1" customHeight="1" x14ac:dyDescent="0.2">
      <c r="A25" s="897"/>
      <c r="B25" s="646" t="s">
        <v>1366</v>
      </c>
      <c r="C25" s="646" t="s">
        <v>1367</v>
      </c>
      <c r="D25" s="646">
        <v>45320</v>
      </c>
      <c r="E25" s="775">
        <f>D25+8</f>
        <v>45328</v>
      </c>
      <c r="F25" s="775" t="s">
        <v>1372</v>
      </c>
      <c r="G25" s="775" t="s">
        <v>1401</v>
      </c>
      <c r="H25" s="775">
        <v>45321</v>
      </c>
      <c r="I25" s="775">
        <f>H25+4</f>
        <v>45325</v>
      </c>
      <c r="J25" s="9"/>
      <c r="K25" s="12"/>
      <c r="M25" s="348"/>
      <c r="N25" s="348"/>
      <c r="O25" s="348"/>
    </row>
    <row r="26" spans="1:15" s="14" customFormat="1" ht="18.75" hidden="1" customHeight="1" x14ac:dyDescent="0.2">
      <c r="A26" s="897"/>
      <c r="B26" s="646" t="s">
        <v>1370</v>
      </c>
      <c r="C26" s="646" t="s">
        <v>1371</v>
      </c>
      <c r="D26" s="646">
        <v>45322</v>
      </c>
      <c r="E26" s="775">
        <f t="shared" ref="E26:E36" si="12">D26+8</f>
        <v>45330</v>
      </c>
      <c r="F26" s="775" t="s">
        <v>1376</v>
      </c>
      <c r="G26" s="775" t="s">
        <v>1402</v>
      </c>
      <c r="H26" s="775">
        <f t="shared" ref="H26:I29" si="13">H25+7</f>
        <v>45328</v>
      </c>
      <c r="I26" s="775">
        <f>I25+7</f>
        <v>45332</v>
      </c>
      <c r="J26" s="9"/>
      <c r="K26" s="12"/>
      <c r="M26" s="348"/>
      <c r="N26" s="348"/>
      <c r="O26" s="348"/>
    </row>
    <row r="27" spans="1:15" s="14" customFormat="1" ht="18.75" hidden="1" customHeight="1" x14ac:dyDescent="0.2">
      <c r="A27" s="897"/>
      <c r="B27" s="646" t="s">
        <v>1374</v>
      </c>
      <c r="C27" s="646" t="s">
        <v>1375</v>
      </c>
      <c r="D27" s="646">
        <f t="shared" ref="D27:D32" si="14">D26+7</f>
        <v>45329</v>
      </c>
      <c r="E27" s="775">
        <f t="shared" si="12"/>
        <v>45337</v>
      </c>
      <c r="F27" s="775" t="s">
        <v>1380</v>
      </c>
      <c r="G27" s="775" t="s">
        <v>1403</v>
      </c>
      <c r="H27" s="775">
        <f t="shared" si="13"/>
        <v>45335</v>
      </c>
      <c r="I27" s="775">
        <f t="shared" si="13"/>
        <v>45339</v>
      </c>
      <c r="J27" s="9"/>
      <c r="K27" s="12"/>
      <c r="M27" s="348"/>
      <c r="N27" s="348"/>
      <c r="O27" s="348"/>
    </row>
    <row r="28" spans="1:15" s="14" customFormat="1" ht="18.75" hidden="1" customHeight="1" x14ac:dyDescent="0.2">
      <c r="A28" s="897"/>
      <c r="B28" s="646" t="s">
        <v>1378</v>
      </c>
      <c r="C28" s="646" t="s">
        <v>1379</v>
      </c>
      <c r="D28" s="700">
        <f t="shared" si="14"/>
        <v>45336</v>
      </c>
      <c r="E28" s="775">
        <f t="shared" si="12"/>
        <v>45344</v>
      </c>
      <c r="F28" s="775" t="s">
        <v>1388</v>
      </c>
      <c r="G28" s="775" t="s">
        <v>1404</v>
      </c>
      <c r="H28" s="775">
        <f t="shared" si="13"/>
        <v>45342</v>
      </c>
      <c r="I28" s="775">
        <f t="shared" si="13"/>
        <v>45346</v>
      </c>
      <c r="J28" s="9"/>
      <c r="K28" s="12"/>
      <c r="M28" s="348"/>
      <c r="N28" s="348"/>
      <c r="O28" s="348"/>
    </row>
    <row r="29" spans="1:15" s="14" customFormat="1" ht="18.75" hidden="1" customHeight="1" x14ac:dyDescent="0.2">
      <c r="A29" s="897"/>
      <c r="B29" s="646" t="s">
        <v>1382</v>
      </c>
      <c r="C29" s="646" t="s">
        <v>1383</v>
      </c>
      <c r="D29" s="646">
        <f t="shared" si="14"/>
        <v>45343</v>
      </c>
      <c r="E29" s="775">
        <f t="shared" si="12"/>
        <v>45351</v>
      </c>
      <c r="F29" s="775" t="s">
        <v>1364</v>
      </c>
      <c r="G29" s="775" t="s">
        <v>1405</v>
      </c>
      <c r="H29" s="775">
        <f t="shared" si="13"/>
        <v>45349</v>
      </c>
      <c r="I29" s="775">
        <f t="shared" si="13"/>
        <v>45353</v>
      </c>
      <c r="J29" s="9"/>
      <c r="K29" s="12"/>
      <c r="M29" s="348"/>
      <c r="N29" s="348"/>
      <c r="O29" s="348"/>
    </row>
    <row r="30" spans="1:15" s="14" customFormat="1" ht="18.75" hidden="1" customHeight="1" x14ac:dyDescent="0.2">
      <c r="A30" s="897"/>
      <c r="B30" s="826" t="s">
        <v>1386</v>
      </c>
      <c r="C30" s="826" t="s">
        <v>1387</v>
      </c>
      <c r="D30" s="646">
        <f t="shared" si="14"/>
        <v>45350</v>
      </c>
      <c r="E30" s="775">
        <f t="shared" si="12"/>
        <v>45358</v>
      </c>
      <c r="F30" s="775" t="s">
        <v>1368</v>
      </c>
      <c r="G30" s="775" t="s">
        <v>1406</v>
      </c>
      <c r="H30" s="775">
        <f t="shared" ref="H30:I30" si="15">H29+7</f>
        <v>45356</v>
      </c>
      <c r="I30" s="775">
        <f t="shared" si="15"/>
        <v>45360</v>
      </c>
      <c r="J30" s="9"/>
      <c r="K30" s="12"/>
      <c r="M30" s="348"/>
      <c r="N30" s="348"/>
      <c r="O30" s="348"/>
    </row>
    <row r="31" spans="1:15" s="14" customFormat="1" ht="18.75" hidden="1" customHeight="1" x14ac:dyDescent="0.2">
      <c r="A31" s="897"/>
      <c r="B31" s="826" t="s">
        <v>1362</v>
      </c>
      <c r="C31" s="826" t="s">
        <v>1390</v>
      </c>
      <c r="D31" s="646">
        <v>45357</v>
      </c>
      <c r="E31" s="775">
        <f t="shared" si="12"/>
        <v>45365</v>
      </c>
      <c r="F31" s="814" t="s">
        <v>389</v>
      </c>
      <c r="G31" s="775" t="s">
        <v>1407</v>
      </c>
      <c r="H31" s="817">
        <f t="shared" ref="H31:I31" si="16">H30+7</f>
        <v>45363</v>
      </c>
      <c r="I31" s="817">
        <f t="shared" si="16"/>
        <v>45367</v>
      </c>
      <c r="J31" s="9"/>
      <c r="K31" s="12"/>
      <c r="M31" s="348"/>
      <c r="N31" s="348"/>
      <c r="O31" s="348"/>
    </row>
    <row r="32" spans="1:15" s="14" customFormat="1" ht="18.75" hidden="1" customHeight="1" x14ac:dyDescent="0.2">
      <c r="A32" s="897"/>
      <c r="B32" s="826" t="s">
        <v>1366</v>
      </c>
      <c r="C32" s="826" t="s">
        <v>1392</v>
      </c>
      <c r="D32" s="646">
        <f t="shared" si="14"/>
        <v>45364</v>
      </c>
      <c r="E32" s="775">
        <f t="shared" si="12"/>
        <v>45372</v>
      </c>
      <c r="F32" s="775" t="s">
        <v>1380</v>
      </c>
      <c r="G32" s="775" t="s">
        <v>1408</v>
      </c>
      <c r="H32" s="775">
        <v>45377</v>
      </c>
      <c r="I32" s="775">
        <v>45381</v>
      </c>
      <c r="J32" s="9"/>
      <c r="K32" s="12"/>
      <c r="M32" s="348"/>
      <c r="N32" s="348"/>
      <c r="O32" s="348"/>
    </row>
    <row r="33" spans="1:11" s="14" customFormat="1" ht="18.75" customHeight="1" x14ac:dyDescent="0.2">
      <c r="A33" s="897"/>
      <c r="B33" s="826" t="s">
        <v>1374</v>
      </c>
      <c r="C33" s="826" t="s">
        <v>1394</v>
      </c>
      <c r="D33" s="646">
        <v>45379</v>
      </c>
      <c r="E33" s="775">
        <f t="shared" si="12"/>
        <v>45387</v>
      </c>
      <c r="F33" s="775" t="s">
        <v>1388</v>
      </c>
      <c r="G33" s="775" t="s">
        <v>1409</v>
      </c>
      <c r="H33" s="775">
        <v>45391</v>
      </c>
      <c r="I33" s="775">
        <v>45395</v>
      </c>
      <c r="J33" s="9"/>
      <c r="K33" s="12"/>
    </row>
    <row r="34" spans="1:11" s="14" customFormat="1" ht="18.75" customHeight="1" x14ac:dyDescent="0.2">
      <c r="A34" s="823" t="s">
        <v>1396</v>
      </c>
      <c r="B34" s="826" t="s">
        <v>1366</v>
      </c>
      <c r="C34" s="826" t="s">
        <v>1397</v>
      </c>
      <c r="D34" s="646">
        <v>45381</v>
      </c>
      <c r="E34" s="775">
        <f t="shared" si="12"/>
        <v>45389</v>
      </c>
      <c r="F34" s="775" t="s">
        <v>1388</v>
      </c>
      <c r="G34" s="775" t="s">
        <v>1409</v>
      </c>
      <c r="H34" s="775">
        <v>45391</v>
      </c>
      <c r="I34" s="775">
        <v>45395</v>
      </c>
      <c r="J34" s="9"/>
      <c r="K34" s="12"/>
    </row>
    <row r="35" spans="1:11" s="14" customFormat="1" ht="18.75" customHeight="1" x14ac:dyDescent="0.2">
      <c r="A35" s="897"/>
      <c r="B35" s="826" t="s">
        <v>1382</v>
      </c>
      <c r="C35" s="826" t="s">
        <v>1399</v>
      </c>
      <c r="D35" s="646">
        <v>45386</v>
      </c>
      <c r="E35" s="775">
        <f t="shared" si="12"/>
        <v>45394</v>
      </c>
      <c r="F35" s="775" t="s">
        <v>1364</v>
      </c>
      <c r="G35" s="775" t="s">
        <v>1410</v>
      </c>
      <c r="H35" s="775">
        <v>45398</v>
      </c>
      <c r="I35" s="775">
        <f t="shared" ref="I35" si="17">I34+7</f>
        <v>45402</v>
      </c>
      <c r="J35" s="9"/>
      <c r="K35" s="12"/>
    </row>
    <row r="36" spans="1:11" s="14" customFormat="1" ht="18.75" customHeight="1" x14ac:dyDescent="0.2">
      <c r="A36" s="897"/>
      <c r="B36" s="826" t="s">
        <v>1386</v>
      </c>
      <c r="C36" s="826" t="s">
        <v>1411</v>
      </c>
      <c r="D36" s="646">
        <v>45392</v>
      </c>
      <c r="E36" s="775">
        <f t="shared" si="12"/>
        <v>45400</v>
      </c>
      <c r="F36" s="775" t="s">
        <v>1368</v>
      </c>
      <c r="G36" s="775" t="s">
        <v>1412</v>
      </c>
      <c r="H36" s="775">
        <v>45405</v>
      </c>
      <c r="I36" s="775">
        <f t="shared" ref="I36" si="18">I35+7</f>
        <v>45409</v>
      </c>
      <c r="J36" s="9"/>
      <c r="K36" s="12"/>
    </row>
    <row r="37" spans="1:11" s="14" customFormat="1" ht="18.75" customHeight="1" x14ac:dyDescent="0.2">
      <c r="A37" s="823" t="s">
        <v>1362</v>
      </c>
      <c r="B37" s="898" t="s">
        <v>495</v>
      </c>
      <c r="C37" s="826" t="s">
        <v>1413</v>
      </c>
      <c r="D37" s="646">
        <v>45399</v>
      </c>
      <c r="E37" s="775">
        <f t="shared" ref="E37" si="19">D37+8</f>
        <v>45407</v>
      </c>
      <c r="F37" s="775" t="s">
        <v>1376</v>
      </c>
      <c r="G37" s="775" t="s">
        <v>1414</v>
      </c>
      <c r="H37" s="775">
        <f t="shared" ref="H37:I37" si="20">H36+7</f>
        <v>45412</v>
      </c>
      <c r="I37" s="775">
        <f t="shared" si="20"/>
        <v>45416</v>
      </c>
      <c r="J37" s="9"/>
      <c r="K37" s="12"/>
    </row>
    <row r="38" spans="1:11" s="14" customFormat="1" ht="18.75" customHeight="1" x14ac:dyDescent="0.2">
      <c r="A38" s="823" t="s">
        <v>1366</v>
      </c>
      <c r="B38" s="826" t="s">
        <v>1396</v>
      </c>
      <c r="C38" s="826" t="s">
        <v>1415</v>
      </c>
      <c r="D38" s="646">
        <f>D37+7</f>
        <v>45406</v>
      </c>
      <c r="E38" s="775">
        <f t="shared" ref="E38" si="21">D38+8</f>
        <v>45414</v>
      </c>
      <c r="F38" s="775" t="s">
        <v>1376</v>
      </c>
      <c r="G38" s="775" t="s">
        <v>1414</v>
      </c>
      <c r="H38" s="775">
        <f t="shared" ref="H38:I38" si="22">H37+7</f>
        <v>45419</v>
      </c>
      <c r="I38" s="775">
        <f t="shared" si="22"/>
        <v>45423</v>
      </c>
      <c r="J38" s="9"/>
      <c r="K38" s="12"/>
    </row>
    <row r="39" spans="1:11" s="14" customFormat="1" ht="18.75" customHeight="1" x14ac:dyDescent="0.2">
      <c r="A39" s="897"/>
      <c r="B39" s="736"/>
      <c r="C39" s="731"/>
      <c r="D39" s="731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97"/>
      <c r="B40" s="830" t="s">
        <v>126</v>
      </c>
      <c r="C40" s="731"/>
      <c r="D40" s="731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97"/>
      <c r="B41" s="886" t="s">
        <v>1355</v>
      </c>
      <c r="C41" s="632"/>
      <c r="D41" s="632" t="s">
        <v>1356</v>
      </c>
      <c r="E41" s="784" t="s">
        <v>1416</v>
      </c>
      <c r="F41" s="1160" t="s">
        <v>1358</v>
      </c>
      <c r="G41" s="1162" t="s">
        <v>382</v>
      </c>
      <c r="H41" s="1162" t="s">
        <v>1416</v>
      </c>
      <c r="I41" s="784" t="s">
        <v>1417</v>
      </c>
      <c r="J41" s="833" t="s">
        <v>289</v>
      </c>
      <c r="K41" s="784" t="s">
        <v>1418</v>
      </c>
    </row>
    <row r="42" spans="1:11" s="14" customFormat="1" ht="18.75" customHeight="1" x14ac:dyDescent="0.2">
      <c r="A42" s="897"/>
      <c r="B42" s="633" t="s">
        <v>381</v>
      </c>
      <c r="C42" s="633" t="s">
        <v>382</v>
      </c>
      <c r="D42" s="632" t="s">
        <v>1135</v>
      </c>
      <c r="E42" s="633" t="s">
        <v>174</v>
      </c>
      <c r="F42" s="1161"/>
      <c r="G42" s="1163"/>
      <c r="H42" s="1163"/>
      <c r="I42" s="633"/>
      <c r="J42" s="633"/>
      <c r="K42" s="633"/>
    </row>
    <row r="43" spans="1:11" s="14" customFormat="1" ht="18.75" hidden="1" customHeight="1" x14ac:dyDescent="0.2">
      <c r="A43" s="897"/>
      <c r="B43" s="646" t="s">
        <v>1366</v>
      </c>
      <c r="C43" s="646" t="s">
        <v>1367</v>
      </c>
      <c r="D43" s="646">
        <v>45320</v>
      </c>
      <c r="E43" s="775">
        <f t="shared" ref="E43:E51" si="23">D43+8</f>
        <v>45328</v>
      </c>
      <c r="F43" s="775" t="s">
        <v>1372</v>
      </c>
      <c r="G43" s="775" t="s">
        <v>1401</v>
      </c>
      <c r="H43" s="775">
        <v>45321</v>
      </c>
      <c r="I43" s="775">
        <f t="shared" ref="I43:I51" si="24">H43+9</f>
        <v>45330</v>
      </c>
      <c r="J43" s="775">
        <f t="shared" ref="J43:J51" si="25">H43+8</f>
        <v>45329</v>
      </c>
      <c r="K43" s="775">
        <f t="shared" ref="K43:K51" si="26">H43+10</f>
        <v>45331</v>
      </c>
    </row>
    <row r="44" spans="1:11" s="14" customFormat="1" ht="18.75" hidden="1" customHeight="1" x14ac:dyDescent="0.2">
      <c r="A44" s="897"/>
      <c r="B44" s="646" t="s">
        <v>1370</v>
      </c>
      <c r="C44" s="646" t="s">
        <v>1371</v>
      </c>
      <c r="D44" s="646">
        <v>45322</v>
      </c>
      <c r="E44" s="775">
        <f t="shared" si="23"/>
        <v>45330</v>
      </c>
      <c r="F44" s="775" t="s">
        <v>1376</v>
      </c>
      <c r="G44" s="775" t="s">
        <v>1402</v>
      </c>
      <c r="H44" s="775">
        <f t="shared" ref="H44" si="27">H43+7</f>
        <v>45328</v>
      </c>
      <c r="I44" s="775">
        <f t="shared" si="24"/>
        <v>45337</v>
      </c>
      <c r="J44" s="775">
        <f t="shared" si="25"/>
        <v>45336</v>
      </c>
      <c r="K44" s="775">
        <f t="shared" si="26"/>
        <v>45338</v>
      </c>
    </row>
    <row r="45" spans="1:11" s="14" customFormat="1" ht="18.75" hidden="1" customHeight="1" x14ac:dyDescent="0.2">
      <c r="A45" s="897"/>
      <c r="B45" s="646" t="s">
        <v>1374</v>
      </c>
      <c r="C45" s="646" t="s">
        <v>1375</v>
      </c>
      <c r="D45" s="646">
        <f t="shared" ref="D45:D50" si="28">D44+7</f>
        <v>45329</v>
      </c>
      <c r="E45" s="775">
        <f t="shared" si="23"/>
        <v>45337</v>
      </c>
      <c r="F45" s="775" t="s">
        <v>1380</v>
      </c>
      <c r="G45" s="775" t="s">
        <v>1403</v>
      </c>
      <c r="H45" s="775">
        <f t="shared" ref="H45" si="29">H44+7</f>
        <v>45335</v>
      </c>
      <c r="I45" s="775">
        <f t="shared" si="24"/>
        <v>45344</v>
      </c>
      <c r="J45" s="775">
        <f t="shared" si="25"/>
        <v>45343</v>
      </c>
      <c r="K45" s="775">
        <f t="shared" si="26"/>
        <v>45345</v>
      </c>
    </row>
    <row r="46" spans="1:11" s="14" customFormat="1" ht="18.75" hidden="1" customHeight="1" x14ac:dyDescent="0.2">
      <c r="A46" s="897"/>
      <c r="B46" s="646" t="s">
        <v>1378</v>
      </c>
      <c r="C46" s="646" t="s">
        <v>1379</v>
      </c>
      <c r="D46" s="700">
        <f t="shared" si="28"/>
        <v>45336</v>
      </c>
      <c r="E46" s="775">
        <f t="shared" si="23"/>
        <v>45344</v>
      </c>
      <c r="F46" s="775" t="s">
        <v>1388</v>
      </c>
      <c r="G46" s="775" t="s">
        <v>1404</v>
      </c>
      <c r="H46" s="775">
        <f t="shared" ref="H46" si="30">H45+7</f>
        <v>45342</v>
      </c>
      <c r="I46" s="775">
        <f t="shared" si="24"/>
        <v>45351</v>
      </c>
      <c r="J46" s="775">
        <f t="shared" si="25"/>
        <v>45350</v>
      </c>
      <c r="K46" s="775">
        <f t="shared" si="26"/>
        <v>45352</v>
      </c>
    </row>
    <row r="47" spans="1:11" s="14" customFormat="1" ht="18.75" hidden="1" customHeight="1" x14ac:dyDescent="0.2">
      <c r="A47" s="897"/>
      <c r="B47" s="646" t="s">
        <v>1382</v>
      </c>
      <c r="C47" s="646" t="s">
        <v>1383</v>
      </c>
      <c r="D47" s="646">
        <f t="shared" si="28"/>
        <v>45343</v>
      </c>
      <c r="E47" s="775">
        <f t="shared" si="23"/>
        <v>45351</v>
      </c>
      <c r="F47" s="775" t="s">
        <v>1364</v>
      </c>
      <c r="G47" s="775" t="s">
        <v>1405</v>
      </c>
      <c r="H47" s="775">
        <f t="shared" ref="H47" si="31">H46+7</f>
        <v>45349</v>
      </c>
      <c r="I47" s="775">
        <f t="shared" si="24"/>
        <v>45358</v>
      </c>
      <c r="J47" s="775">
        <f t="shared" si="25"/>
        <v>45357</v>
      </c>
      <c r="K47" s="775">
        <f t="shared" si="26"/>
        <v>45359</v>
      </c>
    </row>
    <row r="48" spans="1:11" s="14" customFormat="1" ht="18.75" hidden="1" customHeight="1" x14ac:dyDescent="0.2">
      <c r="A48" s="897"/>
      <c r="B48" s="826" t="s">
        <v>1386</v>
      </c>
      <c r="C48" s="826" t="s">
        <v>1387</v>
      </c>
      <c r="D48" s="646">
        <f t="shared" si="28"/>
        <v>45350</v>
      </c>
      <c r="E48" s="775">
        <f t="shared" si="23"/>
        <v>45358</v>
      </c>
      <c r="F48" s="775" t="s">
        <v>1368</v>
      </c>
      <c r="G48" s="775" t="s">
        <v>1406</v>
      </c>
      <c r="H48" s="775">
        <f t="shared" ref="H48" si="32">H47+7</f>
        <v>45356</v>
      </c>
      <c r="I48" s="775">
        <f t="shared" si="24"/>
        <v>45365</v>
      </c>
      <c r="J48" s="775">
        <f t="shared" si="25"/>
        <v>45364</v>
      </c>
      <c r="K48" s="775">
        <f t="shared" si="26"/>
        <v>45366</v>
      </c>
    </row>
    <row r="49" spans="2:11" s="14" customFormat="1" ht="18.75" hidden="1" customHeight="1" x14ac:dyDescent="0.2">
      <c r="B49" s="826" t="s">
        <v>1362</v>
      </c>
      <c r="C49" s="826" t="s">
        <v>1390</v>
      </c>
      <c r="D49" s="646">
        <v>45357</v>
      </c>
      <c r="E49" s="775">
        <f t="shared" si="23"/>
        <v>45365</v>
      </c>
      <c r="F49" s="814" t="s">
        <v>389</v>
      </c>
      <c r="G49" s="775" t="s">
        <v>1407</v>
      </c>
      <c r="H49" s="817">
        <f t="shared" ref="H49" si="33">H48+7</f>
        <v>45363</v>
      </c>
      <c r="I49" s="817">
        <f t="shared" si="24"/>
        <v>45372</v>
      </c>
      <c r="J49" s="817">
        <f t="shared" si="25"/>
        <v>45371</v>
      </c>
      <c r="K49" s="817">
        <f t="shared" si="26"/>
        <v>45373</v>
      </c>
    </row>
    <row r="50" spans="2:11" s="14" customFormat="1" ht="18.75" hidden="1" customHeight="1" x14ac:dyDescent="0.2">
      <c r="B50" s="826" t="s">
        <v>1366</v>
      </c>
      <c r="C50" s="826" t="s">
        <v>1392</v>
      </c>
      <c r="D50" s="646">
        <f t="shared" si="28"/>
        <v>45364</v>
      </c>
      <c r="E50" s="775">
        <f t="shared" si="23"/>
        <v>45372</v>
      </c>
      <c r="F50" s="775" t="s">
        <v>1376</v>
      </c>
      <c r="G50" s="775" t="s">
        <v>1419</v>
      </c>
      <c r="H50" s="775">
        <f t="shared" ref="H50" si="34">H49+7</f>
        <v>45370</v>
      </c>
      <c r="I50" s="775">
        <f t="shared" si="24"/>
        <v>45379</v>
      </c>
      <c r="J50" s="775">
        <f t="shared" si="25"/>
        <v>45378</v>
      </c>
      <c r="K50" s="775">
        <f t="shared" si="26"/>
        <v>45380</v>
      </c>
    </row>
    <row r="51" spans="2:11" s="14" customFormat="1" ht="18.75" hidden="1" customHeight="1" x14ac:dyDescent="0.2">
      <c r="B51" s="826" t="s">
        <v>1374</v>
      </c>
      <c r="C51" s="826" t="s">
        <v>1394</v>
      </c>
      <c r="D51" s="646">
        <v>45376</v>
      </c>
      <c r="E51" s="775">
        <f t="shared" si="23"/>
        <v>45384</v>
      </c>
      <c r="F51" s="775" t="s">
        <v>1380</v>
      </c>
      <c r="G51" s="775" t="s">
        <v>1408</v>
      </c>
      <c r="H51" s="775">
        <f t="shared" ref="H51" si="35">H50+7</f>
        <v>45377</v>
      </c>
      <c r="I51" s="775">
        <f t="shared" si="24"/>
        <v>45386</v>
      </c>
      <c r="J51" s="775">
        <f t="shared" si="25"/>
        <v>45385</v>
      </c>
      <c r="K51" s="775">
        <f t="shared" si="26"/>
        <v>45387</v>
      </c>
    </row>
    <row r="52" spans="2:11" s="14" customFormat="1" ht="18.75" customHeight="1" x14ac:dyDescent="0.2">
      <c r="B52" s="899" t="s">
        <v>1420</v>
      </c>
      <c r="C52" s="900" t="s">
        <v>1421</v>
      </c>
      <c r="D52" s="819">
        <v>45371</v>
      </c>
      <c r="E52" s="775">
        <f>D52+11</f>
        <v>45382</v>
      </c>
      <c r="F52" s="775" t="s">
        <v>1376</v>
      </c>
      <c r="G52" s="775" t="s">
        <v>1395</v>
      </c>
      <c r="H52" s="775">
        <v>45385</v>
      </c>
      <c r="I52" s="775">
        <f>H52+34</f>
        <v>45419</v>
      </c>
      <c r="J52" s="775">
        <f>I52+1</f>
        <v>45420</v>
      </c>
      <c r="K52" s="775">
        <f>J52+2</f>
        <v>45422</v>
      </c>
    </row>
    <row r="53" spans="2:11" s="14" customFormat="1" ht="18.75" customHeight="1" x14ac:dyDescent="0.2">
      <c r="B53" s="900" t="s">
        <v>1422</v>
      </c>
      <c r="C53" s="900" t="s">
        <v>1423</v>
      </c>
      <c r="D53" s="819">
        <f>D52+7</f>
        <v>45378</v>
      </c>
      <c r="E53" s="775">
        <f t="shared" ref="E53:E56" si="36">D53+11</f>
        <v>45389</v>
      </c>
      <c r="F53" s="775" t="s">
        <v>1380</v>
      </c>
      <c r="G53" s="775" t="s">
        <v>1398</v>
      </c>
      <c r="H53" s="775">
        <v>45392</v>
      </c>
      <c r="I53" s="775">
        <f t="shared" ref="I53:I56" si="37">H53+34</f>
        <v>45426</v>
      </c>
      <c r="J53" s="775">
        <f t="shared" ref="J53:J56" si="38">I53+1</f>
        <v>45427</v>
      </c>
      <c r="K53" s="775">
        <f t="shared" ref="K53:K56" si="39">J53+2</f>
        <v>45429</v>
      </c>
    </row>
    <row r="54" spans="2:11" s="14" customFormat="1" ht="18.75" customHeight="1" x14ac:dyDescent="0.2">
      <c r="B54" s="900" t="s">
        <v>1217</v>
      </c>
      <c r="C54" s="900" t="s">
        <v>1424</v>
      </c>
      <c r="D54" s="819">
        <f t="shared" ref="D54:D56" si="40">D53+7</f>
        <v>45385</v>
      </c>
      <c r="E54" s="775">
        <f t="shared" si="36"/>
        <v>45396</v>
      </c>
      <c r="F54" s="775" t="s">
        <v>1384</v>
      </c>
      <c r="G54" s="775" t="s">
        <v>1400</v>
      </c>
      <c r="H54" s="775">
        <v>45398</v>
      </c>
      <c r="I54" s="775">
        <f t="shared" si="37"/>
        <v>45432</v>
      </c>
      <c r="J54" s="775">
        <f t="shared" si="38"/>
        <v>45433</v>
      </c>
      <c r="K54" s="775">
        <f t="shared" si="39"/>
        <v>45435</v>
      </c>
    </row>
    <row r="55" spans="2:11" s="14" customFormat="1" ht="18.75" customHeight="1" x14ac:dyDescent="0.2">
      <c r="B55" s="900" t="s">
        <v>1425</v>
      </c>
      <c r="C55" s="900" t="s">
        <v>1426</v>
      </c>
      <c r="D55" s="819">
        <f t="shared" si="40"/>
        <v>45392</v>
      </c>
      <c r="E55" s="775">
        <f t="shared" si="36"/>
        <v>45403</v>
      </c>
      <c r="F55" s="775" t="s">
        <v>1388</v>
      </c>
      <c r="G55" s="775" t="s">
        <v>1427</v>
      </c>
      <c r="H55" s="775">
        <v>45405</v>
      </c>
      <c r="I55" s="775">
        <f t="shared" si="37"/>
        <v>45439</v>
      </c>
      <c r="J55" s="775">
        <f t="shared" si="38"/>
        <v>45440</v>
      </c>
      <c r="K55" s="775">
        <f t="shared" si="39"/>
        <v>45442</v>
      </c>
    </row>
    <row r="56" spans="2:11" s="14" customFormat="1" ht="18.75" customHeight="1" x14ac:dyDescent="0.2">
      <c r="B56" s="900" t="s">
        <v>1428</v>
      </c>
      <c r="C56" s="900" t="s">
        <v>1429</v>
      </c>
      <c r="D56" s="819">
        <f t="shared" si="40"/>
        <v>45399</v>
      </c>
      <c r="E56" s="775">
        <f t="shared" si="36"/>
        <v>45410</v>
      </c>
      <c r="F56" s="775" t="s">
        <v>1364</v>
      </c>
      <c r="G56" s="775" t="s">
        <v>1430</v>
      </c>
      <c r="H56" s="775">
        <f t="shared" ref="H56" si="41">H55+7</f>
        <v>45412</v>
      </c>
      <c r="I56" s="775">
        <f t="shared" si="37"/>
        <v>45446</v>
      </c>
      <c r="J56" s="775">
        <f t="shared" si="38"/>
        <v>45447</v>
      </c>
      <c r="K56" s="775">
        <f t="shared" si="39"/>
        <v>45449</v>
      </c>
    </row>
    <row r="57" spans="2:11" s="14" customFormat="1" ht="18.75" customHeight="1" x14ac:dyDescent="0.2">
      <c r="B57" s="498"/>
      <c r="C57" s="555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88"/>
      <c r="C59" s="789"/>
      <c r="D59" s="790"/>
      <c r="E59" s="791"/>
      <c r="F59" s="792"/>
      <c r="G59" s="793"/>
      <c r="H59" s="794"/>
      <c r="I59" s="197"/>
      <c r="J59" s="193"/>
      <c r="K59" s="2"/>
    </row>
    <row r="60" spans="2:11" s="14" customFormat="1" ht="18.75" customHeight="1" x14ac:dyDescent="0.2">
      <c r="B60" s="795" t="s">
        <v>555</v>
      </c>
      <c r="C60" s="145"/>
      <c r="D60" s="147" t="s">
        <v>556</v>
      </c>
      <c r="E60" s="147"/>
      <c r="F60" s="147"/>
      <c r="G60" s="147" t="s">
        <v>557</v>
      </c>
      <c r="H60" s="796"/>
      <c r="I60" s="201"/>
      <c r="J60" s="203"/>
      <c r="K60" s="203"/>
    </row>
    <row r="61" spans="2:11" s="12" customFormat="1" ht="18.75" customHeight="1" x14ac:dyDescent="0.2">
      <c r="B61" s="797" t="s">
        <v>558</v>
      </c>
      <c r="C61" s="798" t="s">
        <v>559</v>
      </c>
      <c r="D61" s="133" t="s">
        <v>560</v>
      </c>
      <c r="E61" s="147"/>
      <c r="F61" s="798" t="s">
        <v>561</v>
      </c>
      <c r="G61" s="145" t="s">
        <v>562</v>
      </c>
      <c r="H61" s="799" t="s">
        <v>563</v>
      </c>
      <c r="I61" s="201"/>
      <c r="J61" s="203"/>
      <c r="K61" s="203"/>
    </row>
    <row r="62" spans="2:11" s="12" customFormat="1" ht="18.75" customHeight="1" x14ac:dyDescent="0.2">
      <c r="B62" s="800" t="s">
        <v>564</v>
      </c>
      <c r="C62" s="801" t="s">
        <v>565</v>
      </c>
      <c r="D62" s="133" t="s">
        <v>566</v>
      </c>
      <c r="E62" s="148" t="s">
        <v>567</v>
      </c>
      <c r="F62" s="802" t="s">
        <v>568</v>
      </c>
      <c r="G62" s="602" t="s">
        <v>569</v>
      </c>
      <c r="H62" s="803" t="s">
        <v>570</v>
      </c>
      <c r="I62" s="424"/>
      <c r="J62" s="584"/>
      <c r="K62" s="584"/>
    </row>
    <row r="63" spans="2:11" s="14" customFormat="1" ht="18.75" customHeight="1" x14ac:dyDescent="0.2">
      <c r="B63" s="800" t="s">
        <v>571</v>
      </c>
      <c r="C63" s="801" t="s">
        <v>572</v>
      </c>
      <c r="D63" s="133" t="s">
        <v>573</v>
      </c>
      <c r="E63" s="148" t="s">
        <v>574</v>
      </c>
      <c r="F63" s="802" t="s">
        <v>575</v>
      </c>
      <c r="G63" s="602" t="s">
        <v>576</v>
      </c>
      <c r="H63" s="803" t="s">
        <v>577</v>
      </c>
      <c r="I63" s="201"/>
      <c r="J63" s="203"/>
      <c r="K63" s="203"/>
    </row>
    <row r="64" spans="2:11" s="14" customFormat="1" ht="18.75" customHeight="1" x14ac:dyDescent="0.2">
      <c r="B64" s="800" t="s">
        <v>578</v>
      </c>
      <c r="C64" s="801" t="s">
        <v>579</v>
      </c>
      <c r="D64" s="133" t="s">
        <v>580</v>
      </c>
      <c r="E64" s="148" t="s">
        <v>581</v>
      </c>
      <c r="F64" s="802" t="s">
        <v>582</v>
      </c>
      <c r="G64" s="602" t="s">
        <v>583</v>
      </c>
      <c r="H64" s="803" t="s">
        <v>584</v>
      </c>
      <c r="I64" s="201"/>
      <c r="J64" s="203"/>
      <c r="K64" s="203"/>
    </row>
    <row r="65" spans="2:8" s="14" customFormat="1" ht="18.75" customHeight="1" x14ac:dyDescent="0.2">
      <c r="B65" s="800" t="s">
        <v>585</v>
      </c>
      <c r="C65" s="801" t="s">
        <v>586</v>
      </c>
      <c r="D65" s="133" t="s">
        <v>587</v>
      </c>
      <c r="E65" s="148" t="s">
        <v>588</v>
      </c>
      <c r="F65" s="802" t="s">
        <v>589</v>
      </c>
      <c r="G65" s="602" t="s">
        <v>590</v>
      </c>
      <c r="H65" s="803" t="s">
        <v>591</v>
      </c>
    </row>
    <row r="66" spans="2:8" s="14" customFormat="1" ht="18.75" customHeight="1" x14ac:dyDescent="0.2">
      <c r="B66" s="800" t="s">
        <v>592</v>
      </c>
      <c r="C66" s="801" t="s">
        <v>593</v>
      </c>
      <c r="D66" s="133" t="s">
        <v>594</v>
      </c>
      <c r="E66" s="148" t="s">
        <v>595</v>
      </c>
      <c r="F66" s="802" t="s">
        <v>596</v>
      </c>
      <c r="G66" s="602" t="s">
        <v>597</v>
      </c>
      <c r="H66" s="803" t="s">
        <v>598</v>
      </c>
    </row>
    <row r="67" spans="2:8" s="14" customFormat="1" ht="18.75" customHeight="1" x14ac:dyDescent="0.2">
      <c r="B67" s="800" t="s">
        <v>1274</v>
      </c>
      <c r="C67" s="801" t="s">
        <v>1275</v>
      </c>
      <c r="D67" s="133"/>
      <c r="E67" s="186"/>
      <c r="F67" s="148"/>
      <c r="G67" s="602" t="s">
        <v>1276</v>
      </c>
      <c r="H67" s="803" t="s">
        <v>1278</v>
      </c>
    </row>
    <row r="68" spans="2:8" s="14" customFormat="1" ht="18.75" customHeight="1" x14ac:dyDescent="0.2">
      <c r="B68" s="800" t="s">
        <v>599</v>
      </c>
      <c r="C68" s="801" t="s">
        <v>600</v>
      </c>
      <c r="D68" s="133"/>
      <c r="E68" s="145"/>
      <c r="F68" s="602"/>
      <c r="G68" s="602" t="s">
        <v>604</v>
      </c>
      <c r="H68" s="804" t="s">
        <v>605</v>
      </c>
    </row>
    <row r="69" spans="2:8" s="14" customFormat="1" ht="18.75" customHeight="1" x14ac:dyDescent="0.2">
      <c r="B69" s="800" t="s">
        <v>606</v>
      </c>
      <c r="C69" s="801" t="s">
        <v>607</v>
      </c>
      <c r="D69" s="145"/>
      <c r="E69" s="145"/>
      <c r="F69" s="145"/>
      <c r="G69" s="145"/>
      <c r="H69" s="805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48" orientation="landscape" r:id="rId23"/>
  <headerFooter>
    <oddFooter>&amp;L_x000D_&amp;1#&amp;"Calibri"&amp;10&amp;K000000 Sensitivity: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L129"/>
  <sheetViews>
    <sheetView showGridLines="0" topLeftCell="A8" zoomScale="115" zoomScaleNormal="115" zoomScaleSheetLayoutView="85" workbookViewId="0">
      <selection activeCell="E102" sqref="E102"/>
    </sheetView>
  </sheetViews>
  <sheetFormatPr defaultColWidth="9.140625" defaultRowHeight="18" customHeight="1" x14ac:dyDescent="0.2"/>
  <cols>
    <col min="1" max="1" width="23.140625" style="882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thickBot="1" x14ac:dyDescent="0.25">
      <c r="A1" s="882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thickBot="1" x14ac:dyDescent="0.25">
      <c r="A2" s="882"/>
      <c r="B2" s="1146" t="s">
        <v>116</v>
      </c>
      <c r="C2" s="1146"/>
      <c r="D2" s="1146"/>
      <c r="E2" s="1146"/>
      <c r="F2" s="1146"/>
      <c r="G2" s="122"/>
      <c r="H2" s="990" t="s">
        <v>378</v>
      </c>
      <c r="I2" s="122"/>
      <c r="J2" s="122"/>
    </row>
    <row r="3" spans="1:12" s="124" customFormat="1" ht="18" customHeight="1" thickBot="1" x14ac:dyDescent="0.25">
      <c r="A3" s="882"/>
      <c r="B3" s="123"/>
      <c r="C3" s="122"/>
      <c r="D3" s="122"/>
      <c r="E3" s="122"/>
      <c r="F3" s="122"/>
      <c r="G3" s="122"/>
      <c r="H3" s="122"/>
      <c r="I3" s="122"/>
      <c r="J3" s="122"/>
    </row>
    <row r="4" spans="1:12" s="149" customFormat="1" ht="30" customHeight="1" thickBot="1" x14ac:dyDescent="0.25">
      <c r="A4" s="881"/>
      <c r="B4" s="1167" t="s">
        <v>120</v>
      </c>
      <c r="C4" s="1168"/>
      <c r="D4" s="1168"/>
      <c r="E4" s="1168"/>
      <c r="F4" s="1169"/>
      <c r="G4" s="405"/>
      <c r="J4" s="964"/>
    </row>
    <row r="6" spans="1:12" s="149" customFormat="1" ht="18" customHeight="1" x14ac:dyDescent="0.2">
      <c r="A6" s="882"/>
      <c r="B6" s="1170" t="s">
        <v>1431</v>
      </c>
      <c r="C6" s="1170"/>
      <c r="D6" s="1170"/>
      <c r="E6" s="1170"/>
      <c r="F6" s="1170"/>
      <c r="G6" s="148"/>
    </row>
    <row r="7" spans="1:12" s="149" customFormat="1" ht="18" customHeight="1" x14ac:dyDescent="0.2">
      <c r="A7" s="882"/>
      <c r="B7" s="631"/>
      <c r="C7" s="631"/>
      <c r="D7" s="631"/>
      <c r="E7" s="631"/>
      <c r="F7" s="631"/>
      <c r="G7" s="148"/>
    </row>
    <row r="8" spans="1:12" s="146" customFormat="1" ht="30" customHeight="1" x14ac:dyDescent="0.2">
      <c r="A8" s="148"/>
      <c r="B8" s="1152" t="s">
        <v>120</v>
      </c>
      <c r="C8" s="1153"/>
      <c r="D8" s="1150" t="s">
        <v>379</v>
      </c>
      <c r="E8" s="977" t="s">
        <v>311</v>
      </c>
      <c r="F8" s="977" t="s">
        <v>335</v>
      </c>
      <c r="G8" s="781"/>
      <c r="H8" s="902" t="s">
        <v>1432</v>
      </c>
      <c r="I8" s="468"/>
      <c r="J8" s="145"/>
      <c r="K8" s="145"/>
      <c r="L8" s="145"/>
    </row>
    <row r="9" spans="1:12" s="146" customFormat="1" ht="20.100000000000001" customHeight="1" x14ac:dyDescent="0.2">
      <c r="A9" s="903"/>
      <c r="B9" s="977" t="s">
        <v>381</v>
      </c>
      <c r="C9" s="977" t="s">
        <v>382</v>
      </c>
      <c r="D9" s="1151"/>
      <c r="E9" s="973" t="s">
        <v>1433</v>
      </c>
      <c r="F9" s="973" t="s">
        <v>157</v>
      </c>
      <c r="G9" s="781"/>
      <c r="H9" s="1088" t="s">
        <v>383</v>
      </c>
      <c r="I9" s="468"/>
      <c r="J9" s="145"/>
      <c r="K9" s="145"/>
      <c r="L9" s="145"/>
    </row>
    <row r="10" spans="1:12" s="146" customFormat="1" ht="20.100000000000001" hidden="1" customHeight="1" x14ac:dyDescent="0.2">
      <c r="A10" s="903"/>
      <c r="B10" s="989" t="s">
        <v>467</v>
      </c>
      <c r="C10" s="989" t="s">
        <v>1434</v>
      </c>
      <c r="D10" s="989">
        <v>45372</v>
      </c>
      <c r="E10" s="775">
        <f t="shared" ref="E10:E11" si="0">D10+4</f>
        <v>45376</v>
      </c>
      <c r="F10" s="775">
        <f t="shared" ref="F10:F11" si="1">D10+6</f>
        <v>45378</v>
      </c>
      <c r="G10" s="781"/>
      <c r="H10" s="775" t="e">
        <f>#REF!+7</f>
        <v>#REF!</v>
      </c>
      <c r="I10" s="162"/>
      <c r="J10" s="145"/>
      <c r="K10" s="145"/>
      <c r="L10" s="145"/>
    </row>
    <row r="11" spans="1:12" s="146" customFormat="1" ht="20.100000000000001" hidden="1" customHeight="1" x14ac:dyDescent="0.2">
      <c r="A11" s="903"/>
      <c r="B11" s="989" t="s">
        <v>470</v>
      </c>
      <c r="C11" s="989" t="s">
        <v>1435</v>
      </c>
      <c r="D11" s="989">
        <v>45372</v>
      </c>
      <c r="E11" s="775">
        <f t="shared" si="0"/>
        <v>45376</v>
      </c>
      <c r="F11" s="775">
        <f t="shared" si="1"/>
        <v>45378</v>
      </c>
      <c r="G11" s="781"/>
      <c r="H11" s="775" t="e">
        <f t="shared" ref="H11:H52" si="2">H10+7</f>
        <v>#REF!</v>
      </c>
      <c r="I11" s="162"/>
      <c r="J11" s="145"/>
      <c r="K11" s="145"/>
      <c r="L11" s="145"/>
    </row>
    <row r="12" spans="1:12" s="146" customFormat="1" ht="20.100000000000001" hidden="1" customHeight="1" x14ac:dyDescent="0.2">
      <c r="A12" s="903"/>
      <c r="B12" s="989" t="s">
        <v>472</v>
      </c>
      <c r="C12" s="989" t="s">
        <v>1436</v>
      </c>
      <c r="D12" s="989">
        <v>45379</v>
      </c>
      <c r="E12" s="775">
        <f t="shared" ref="E12" si="3">D12+4</f>
        <v>45383</v>
      </c>
      <c r="F12" s="775">
        <f t="shared" ref="F12" si="4">D12+6</f>
        <v>45385</v>
      </c>
      <c r="G12" s="781"/>
      <c r="H12" s="775" t="e">
        <f t="shared" si="2"/>
        <v>#REF!</v>
      </c>
      <c r="I12" s="162"/>
      <c r="J12" s="145"/>
      <c r="K12" s="145"/>
      <c r="L12" s="145"/>
    </row>
    <row r="13" spans="1:12" s="146" customFormat="1" ht="20.100000000000001" hidden="1" customHeight="1" x14ac:dyDescent="0.2">
      <c r="A13" s="903" t="s">
        <v>484</v>
      </c>
      <c r="B13" s="989" t="s">
        <v>463</v>
      </c>
      <c r="C13" s="989" t="s">
        <v>1437</v>
      </c>
      <c r="D13" s="989">
        <v>45386</v>
      </c>
      <c r="E13" s="775">
        <f t="shared" ref="E13:E17" si="5">D13+4</f>
        <v>45390</v>
      </c>
      <c r="F13" s="775">
        <f t="shared" ref="F13:F17" si="6">D13+6</f>
        <v>45392</v>
      </c>
      <c r="G13" s="781"/>
      <c r="H13" s="775">
        <v>45387</v>
      </c>
      <c r="I13" s="162"/>
      <c r="J13" s="145"/>
      <c r="K13" s="145"/>
      <c r="L13" s="145"/>
    </row>
    <row r="14" spans="1:12" s="146" customFormat="1" ht="20.100000000000001" hidden="1" customHeight="1" x14ac:dyDescent="0.2">
      <c r="A14" s="903" t="s">
        <v>486</v>
      </c>
      <c r="B14" s="989" t="s">
        <v>474</v>
      </c>
      <c r="C14" s="989" t="s">
        <v>1438</v>
      </c>
      <c r="D14" s="989">
        <v>45405</v>
      </c>
      <c r="E14" s="775">
        <f t="shared" si="5"/>
        <v>45409</v>
      </c>
      <c r="F14" s="1068" t="s">
        <v>495</v>
      </c>
      <c r="G14" s="781"/>
      <c r="H14" s="775">
        <f t="shared" si="2"/>
        <v>45394</v>
      </c>
      <c r="I14" s="162"/>
      <c r="J14" s="145"/>
      <c r="K14" s="145"/>
      <c r="L14" s="145"/>
    </row>
    <row r="15" spans="1:12" s="146" customFormat="1" ht="20.100000000000001" hidden="1" customHeight="1" x14ac:dyDescent="0.2">
      <c r="A15" s="903" t="s">
        <v>488</v>
      </c>
      <c r="B15" s="1067" t="s">
        <v>477</v>
      </c>
      <c r="C15" s="989" t="s">
        <v>1439</v>
      </c>
      <c r="D15" s="989">
        <v>45406</v>
      </c>
      <c r="E15" s="1171" t="s">
        <v>495</v>
      </c>
      <c r="F15" s="1172"/>
      <c r="G15" s="781"/>
      <c r="H15" s="775">
        <f t="shared" si="2"/>
        <v>45401</v>
      </c>
      <c r="I15" s="162"/>
      <c r="J15" s="145"/>
      <c r="K15" s="145"/>
      <c r="L15" s="145"/>
    </row>
    <row r="16" spans="1:12" s="146" customFormat="1" ht="20.100000000000001" hidden="1" customHeight="1" x14ac:dyDescent="0.2">
      <c r="A16" s="903" t="s">
        <v>1440</v>
      </c>
      <c r="B16" s="989" t="s">
        <v>465</v>
      </c>
      <c r="C16" s="989" t="s">
        <v>1441</v>
      </c>
      <c r="D16" s="989">
        <v>45408</v>
      </c>
      <c r="E16" s="775">
        <v>45416</v>
      </c>
      <c r="F16" s="775">
        <v>45414</v>
      </c>
      <c r="G16" s="781"/>
      <c r="H16" s="775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903" t="s">
        <v>467</v>
      </c>
      <c r="B17" s="989" t="s">
        <v>470</v>
      </c>
      <c r="C17" s="989" t="s">
        <v>1442</v>
      </c>
      <c r="D17" s="989">
        <v>45413</v>
      </c>
      <c r="E17" s="775">
        <f t="shared" si="5"/>
        <v>45417</v>
      </c>
      <c r="F17" s="775">
        <f t="shared" si="6"/>
        <v>45419</v>
      </c>
      <c r="G17" s="781"/>
      <c r="H17" s="775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903" t="s">
        <v>470</v>
      </c>
      <c r="B18" s="989" t="s">
        <v>467</v>
      </c>
      <c r="C18" s="989" t="s">
        <v>1443</v>
      </c>
      <c r="D18" s="989">
        <v>45421</v>
      </c>
      <c r="E18" s="775">
        <f t="shared" ref="E18:E20" si="7">D18+4</f>
        <v>45425</v>
      </c>
      <c r="F18" s="775">
        <f t="shared" ref="F18:F20" si="8">D18+6</f>
        <v>45427</v>
      </c>
      <c r="G18" s="781"/>
      <c r="H18" s="775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903"/>
      <c r="B19" s="989" t="s">
        <v>472</v>
      </c>
      <c r="C19" s="989" t="s">
        <v>1444</v>
      </c>
      <c r="D19" s="989">
        <v>45428</v>
      </c>
      <c r="E19" s="775">
        <f t="shared" si="7"/>
        <v>45432</v>
      </c>
      <c r="F19" s="775">
        <f t="shared" si="8"/>
        <v>45434</v>
      </c>
      <c r="G19" s="781"/>
      <c r="H19" s="775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903" t="s">
        <v>463</v>
      </c>
      <c r="B20" s="989" t="s">
        <v>503</v>
      </c>
      <c r="C20" s="989" t="s">
        <v>1445</v>
      </c>
      <c r="D20" s="989">
        <v>45442</v>
      </c>
      <c r="E20" s="775">
        <f t="shared" si="7"/>
        <v>45446</v>
      </c>
      <c r="F20" s="775">
        <f t="shared" si="8"/>
        <v>45448</v>
      </c>
      <c r="G20" s="781"/>
      <c r="H20" s="775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903"/>
      <c r="B21" s="989" t="s">
        <v>477</v>
      </c>
      <c r="C21" s="989" t="s">
        <v>1446</v>
      </c>
      <c r="D21" s="901" t="s">
        <v>495</v>
      </c>
      <c r="E21" s="817" t="e">
        <f t="shared" ref="E21" si="9">D21+4</f>
        <v>#VALUE!</v>
      </c>
      <c r="F21" s="817" t="e">
        <f t="shared" ref="F21" si="10">D21+6</f>
        <v>#VALUE!</v>
      </c>
      <c r="G21" s="781"/>
      <c r="H21" s="775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903" t="s">
        <v>474</v>
      </c>
      <c r="B22" s="989" t="s">
        <v>465</v>
      </c>
      <c r="C22" s="989" t="s">
        <v>1447</v>
      </c>
      <c r="D22" s="901" t="s">
        <v>495</v>
      </c>
      <c r="E22" s="816" t="s">
        <v>495</v>
      </c>
      <c r="F22" s="816" t="s">
        <v>495</v>
      </c>
      <c r="G22" s="781"/>
      <c r="H22" s="775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903" t="s">
        <v>1448</v>
      </c>
      <c r="B23" s="989" t="s">
        <v>474</v>
      </c>
      <c r="C23" s="989" t="s">
        <v>1449</v>
      </c>
      <c r="D23" s="989">
        <v>45466</v>
      </c>
      <c r="E23" s="775">
        <f t="shared" ref="E23" si="11">D23+4</f>
        <v>45470</v>
      </c>
      <c r="F23" s="775">
        <f t="shared" ref="F23" si="12">D23+6</f>
        <v>45472</v>
      </c>
      <c r="G23" s="781"/>
      <c r="H23" s="775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903" t="s">
        <v>474</v>
      </c>
      <c r="B24" s="989" t="s">
        <v>470</v>
      </c>
      <c r="C24" s="989" t="s">
        <v>1450</v>
      </c>
      <c r="D24" s="901" t="s">
        <v>495</v>
      </c>
      <c r="E24" s="817" t="e">
        <f t="shared" ref="E24" si="13">D24+4</f>
        <v>#VALUE!</v>
      </c>
      <c r="F24" s="817" t="e">
        <f t="shared" ref="F24" si="14">D24+6</f>
        <v>#VALUE!</v>
      </c>
      <c r="G24" s="781"/>
      <c r="H24" s="775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903"/>
      <c r="B25" s="989" t="s">
        <v>1451</v>
      </c>
      <c r="C25" s="989" t="s">
        <v>1452</v>
      </c>
      <c r="D25" s="901" t="s">
        <v>495</v>
      </c>
      <c r="E25" s="817" t="e">
        <f t="shared" ref="E25" si="15">D25+4</f>
        <v>#VALUE!</v>
      </c>
      <c r="F25" s="817" t="e">
        <f t="shared" ref="F25" si="16">D25+6</f>
        <v>#VALUE!</v>
      </c>
      <c r="G25" s="781"/>
      <c r="H25" s="775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903" t="s">
        <v>472</v>
      </c>
      <c r="B26" s="989" t="s">
        <v>467</v>
      </c>
      <c r="C26" s="989" t="s">
        <v>1453</v>
      </c>
      <c r="D26" s="989">
        <v>45481</v>
      </c>
      <c r="E26" s="775">
        <f t="shared" ref="E26:E28" si="17">D26+4</f>
        <v>45485</v>
      </c>
      <c r="F26" s="901" t="s">
        <v>495</v>
      </c>
      <c r="G26" s="781"/>
      <c r="H26" s="775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903" t="s">
        <v>472</v>
      </c>
      <c r="B27" s="989" t="s">
        <v>1454</v>
      </c>
      <c r="C27" s="989" t="s">
        <v>1455</v>
      </c>
      <c r="D27" s="989">
        <v>45496</v>
      </c>
      <c r="E27" s="775">
        <f t="shared" ref="E27" si="18">D27+4</f>
        <v>45500</v>
      </c>
      <c r="F27" s="775">
        <f t="shared" ref="F27" si="19">D27+6</f>
        <v>45502</v>
      </c>
      <c r="G27" s="781"/>
      <c r="H27" s="775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903" t="s">
        <v>465</v>
      </c>
      <c r="B28" s="989" t="s">
        <v>472</v>
      </c>
      <c r="C28" s="989" t="s">
        <v>1456</v>
      </c>
      <c r="D28" s="989">
        <v>45488</v>
      </c>
      <c r="E28" s="775">
        <f t="shared" si="17"/>
        <v>45492</v>
      </c>
      <c r="F28" s="775">
        <f t="shared" ref="F28" si="20">D28+6</f>
        <v>45494</v>
      </c>
      <c r="G28" s="781"/>
      <c r="H28" s="775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903"/>
      <c r="B29" s="989" t="s">
        <v>477</v>
      </c>
      <c r="C29" s="989" t="s">
        <v>1457</v>
      </c>
      <c r="D29" s="989">
        <v>45504</v>
      </c>
      <c r="E29" s="775">
        <f t="shared" ref="E29:E31" si="21">D29+4</f>
        <v>45508</v>
      </c>
      <c r="F29" s="775">
        <f t="shared" ref="F29:F31" si="22">D29+6</f>
        <v>45510</v>
      </c>
      <c r="G29" s="781"/>
      <c r="H29" s="775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903"/>
      <c r="B30" s="989" t="s">
        <v>470</v>
      </c>
      <c r="C30" s="989" t="s">
        <v>1458</v>
      </c>
      <c r="D30" s="989">
        <v>45507</v>
      </c>
      <c r="E30" s="775">
        <f t="shared" si="21"/>
        <v>45511</v>
      </c>
      <c r="F30" s="775">
        <f t="shared" si="22"/>
        <v>45513</v>
      </c>
      <c r="G30" s="781"/>
      <c r="H30" s="775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903"/>
      <c r="B31" s="989" t="s">
        <v>474</v>
      </c>
      <c r="C31" s="989" t="s">
        <v>1459</v>
      </c>
      <c r="D31" s="989">
        <v>45516</v>
      </c>
      <c r="E31" s="775">
        <f t="shared" si="21"/>
        <v>45520</v>
      </c>
      <c r="F31" s="775">
        <f t="shared" si="22"/>
        <v>45522</v>
      </c>
      <c r="G31" s="781"/>
      <c r="H31" s="775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903"/>
      <c r="B32" s="989" t="s">
        <v>1451</v>
      </c>
      <c r="C32" s="989" t="s">
        <v>1460</v>
      </c>
      <c r="D32" s="989">
        <v>45527</v>
      </c>
      <c r="E32" s="775">
        <f t="shared" ref="E32:E33" si="23">D32+4</f>
        <v>45531</v>
      </c>
      <c r="F32" s="775">
        <f t="shared" ref="F32:F33" si="24">D32+6</f>
        <v>45533</v>
      </c>
      <c r="G32" s="781"/>
      <c r="H32" s="775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903"/>
      <c r="B33" s="989" t="s">
        <v>467</v>
      </c>
      <c r="C33" s="989" t="s">
        <v>1461</v>
      </c>
      <c r="D33" s="989">
        <v>45529</v>
      </c>
      <c r="E33" s="775">
        <f t="shared" si="23"/>
        <v>45533</v>
      </c>
      <c r="F33" s="775">
        <f t="shared" si="24"/>
        <v>45535</v>
      </c>
      <c r="G33" s="781"/>
      <c r="H33" s="775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903"/>
      <c r="B34" s="989" t="s">
        <v>465</v>
      </c>
      <c r="C34" s="989" t="s">
        <v>1462</v>
      </c>
      <c r="D34" s="989">
        <v>45536</v>
      </c>
      <c r="E34" s="775">
        <f t="shared" ref="E34:E39" si="25">D34+4</f>
        <v>45540</v>
      </c>
      <c r="F34" s="775">
        <f t="shared" ref="F34:F39" si="26">D34+6</f>
        <v>45542</v>
      </c>
      <c r="G34" s="781"/>
      <c r="H34" s="775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903"/>
      <c r="B35" s="989" t="s">
        <v>472</v>
      </c>
      <c r="C35" s="989" t="s">
        <v>1463</v>
      </c>
      <c r="D35" s="989">
        <v>45540</v>
      </c>
      <c r="E35" s="775">
        <f t="shared" si="25"/>
        <v>45544</v>
      </c>
      <c r="F35" s="775">
        <f t="shared" si="26"/>
        <v>45546</v>
      </c>
      <c r="G35" s="781"/>
      <c r="H35" s="775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903" t="s">
        <v>477</v>
      </c>
      <c r="B36" s="989" t="s">
        <v>477</v>
      </c>
      <c r="C36" s="989" t="s">
        <v>1464</v>
      </c>
      <c r="D36" s="989">
        <v>45559</v>
      </c>
      <c r="E36" s="775">
        <f t="shared" si="25"/>
        <v>45563</v>
      </c>
      <c r="F36" s="775">
        <f t="shared" si="26"/>
        <v>45565</v>
      </c>
      <c r="G36" s="781"/>
      <c r="H36" s="775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903"/>
      <c r="B37" s="989" t="s">
        <v>470</v>
      </c>
      <c r="C37" s="989" t="s">
        <v>1465</v>
      </c>
      <c r="D37" s="989">
        <v>45560</v>
      </c>
      <c r="E37" s="775">
        <f t="shared" si="25"/>
        <v>45564</v>
      </c>
      <c r="F37" s="775">
        <f t="shared" si="26"/>
        <v>45566</v>
      </c>
      <c r="G37" s="781"/>
      <c r="H37" s="775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903" t="s">
        <v>474</v>
      </c>
      <c r="B38" s="989" t="s">
        <v>1451</v>
      </c>
      <c r="C38" s="989" t="s">
        <v>1466</v>
      </c>
      <c r="D38" s="989">
        <v>45566</v>
      </c>
      <c r="E38" s="775">
        <f t="shared" si="25"/>
        <v>45570</v>
      </c>
      <c r="F38" s="775">
        <f t="shared" si="26"/>
        <v>45572</v>
      </c>
      <c r="G38" s="781"/>
      <c r="H38" s="775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903" t="s">
        <v>474</v>
      </c>
      <c r="B39" s="989" t="s">
        <v>472</v>
      </c>
      <c r="C39" s="989" t="s">
        <v>1467</v>
      </c>
      <c r="D39" s="989">
        <v>45575</v>
      </c>
      <c r="E39" s="775">
        <f t="shared" si="25"/>
        <v>45579</v>
      </c>
      <c r="F39" s="775">
        <f t="shared" si="26"/>
        <v>45581</v>
      </c>
      <c r="G39" s="781"/>
      <c r="H39" s="775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903" t="s">
        <v>467</v>
      </c>
      <c r="B40" s="989" t="s">
        <v>474</v>
      </c>
      <c r="C40" s="989" t="s">
        <v>1468</v>
      </c>
      <c r="D40" s="989">
        <v>45583</v>
      </c>
      <c r="E40" s="1171" t="s">
        <v>495</v>
      </c>
      <c r="F40" s="1172"/>
      <c r="G40" s="781"/>
      <c r="H40" s="775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903" t="s">
        <v>465</v>
      </c>
      <c r="B41" s="989" t="s">
        <v>467</v>
      </c>
      <c r="C41" s="989" t="s">
        <v>1469</v>
      </c>
      <c r="D41" s="989">
        <v>45584</v>
      </c>
      <c r="E41" s="775">
        <f t="shared" ref="E41:E47" si="27">D41+4</f>
        <v>45588</v>
      </c>
      <c r="F41" s="775">
        <f t="shared" ref="F41:F47" si="28">D41+6</f>
        <v>45590</v>
      </c>
      <c r="G41" s="781"/>
      <c r="H41" s="775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903" t="s">
        <v>472</v>
      </c>
      <c r="B42" s="989" t="s">
        <v>465</v>
      </c>
      <c r="C42" s="989" t="s">
        <v>1470</v>
      </c>
      <c r="D42" s="989">
        <v>45588</v>
      </c>
      <c r="E42" s="775">
        <f t="shared" si="27"/>
        <v>45592</v>
      </c>
      <c r="F42" s="775">
        <f t="shared" si="28"/>
        <v>45594</v>
      </c>
      <c r="G42" s="781"/>
      <c r="H42" s="775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903"/>
      <c r="B43" s="989" t="s">
        <v>477</v>
      </c>
      <c r="C43" s="989" t="s">
        <v>1471</v>
      </c>
      <c r="D43" s="989">
        <v>45594</v>
      </c>
      <c r="E43" s="775">
        <f t="shared" si="27"/>
        <v>45598</v>
      </c>
      <c r="F43" s="775">
        <f t="shared" si="28"/>
        <v>45600</v>
      </c>
      <c r="G43" s="781"/>
      <c r="H43" s="775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903"/>
      <c r="B44" s="989" t="s">
        <v>470</v>
      </c>
      <c r="C44" s="989" t="s">
        <v>1472</v>
      </c>
      <c r="D44" s="989">
        <v>45607</v>
      </c>
      <c r="E44" s="775">
        <f t="shared" si="27"/>
        <v>45611</v>
      </c>
      <c r="F44" s="775">
        <f t="shared" si="28"/>
        <v>45613</v>
      </c>
      <c r="G44" s="781"/>
      <c r="H44" s="775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903" t="s">
        <v>1451</v>
      </c>
      <c r="B45" s="989" t="s">
        <v>1473</v>
      </c>
      <c r="C45" s="989" t="s">
        <v>1474</v>
      </c>
      <c r="D45" s="989">
        <v>45614</v>
      </c>
      <c r="E45" s="775">
        <f t="shared" si="27"/>
        <v>45618</v>
      </c>
      <c r="F45" s="775">
        <f t="shared" si="28"/>
        <v>45620</v>
      </c>
      <c r="G45" s="781"/>
      <c r="H45" s="775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903" t="s">
        <v>1475</v>
      </c>
      <c r="B46" s="989" t="s">
        <v>1217</v>
      </c>
      <c r="C46" s="989" t="s">
        <v>1476</v>
      </c>
      <c r="D46" s="989">
        <v>45620</v>
      </c>
      <c r="E46" s="775">
        <f t="shared" si="27"/>
        <v>45624</v>
      </c>
      <c r="F46" s="775">
        <f t="shared" si="28"/>
        <v>45626</v>
      </c>
      <c r="G46" s="781"/>
      <c r="H46" s="775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903" t="s">
        <v>474</v>
      </c>
      <c r="B47" s="989" t="s">
        <v>1477</v>
      </c>
      <c r="C47" s="989" t="s">
        <v>1478</v>
      </c>
      <c r="D47" s="989">
        <v>45629</v>
      </c>
      <c r="E47" s="775">
        <f t="shared" si="27"/>
        <v>45633</v>
      </c>
      <c r="F47" s="775">
        <f t="shared" si="28"/>
        <v>45635</v>
      </c>
      <c r="G47" s="781"/>
      <c r="H47" s="775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903" t="s">
        <v>1479</v>
      </c>
      <c r="B48" s="989" t="s">
        <v>1425</v>
      </c>
      <c r="C48" s="989" t="s">
        <v>1480</v>
      </c>
      <c r="D48" s="989">
        <v>45635</v>
      </c>
      <c r="E48" s="775">
        <f t="shared" ref="E48:E54" si="29">D48+4</f>
        <v>45639</v>
      </c>
      <c r="F48" s="775">
        <f t="shared" ref="F48:F54" si="30">D48+6</f>
        <v>45641</v>
      </c>
      <c r="G48" s="781"/>
      <c r="H48" s="775">
        <f t="shared" si="2"/>
        <v>45632</v>
      </c>
      <c r="I48" s="162"/>
      <c r="J48" s="145"/>
      <c r="K48" s="145"/>
      <c r="L48" s="145"/>
    </row>
    <row r="49" spans="1:12" s="146" customFormat="1" ht="20.100000000000001" customHeight="1" x14ac:dyDescent="0.2">
      <c r="A49" s="903" t="s">
        <v>465</v>
      </c>
      <c r="B49" s="989" t="s">
        <v>1454</v>
      </c>
      <c r="C49" s="989" t="s">
        <v>1481</v>
      </c>
      <c r="D49" s="989">
        <v>45644</v>
      </c>
      <c r="E49" s="775">
        <f t="shared" si="29"/>
        <v>45648</v>
      </c>
      <c r="F49" s="775">
        <f t="shared" si="30"/>
        <v>45650</v>
      </c>
      <c r="G49" s="781"/>
      <c r="H49" s="775">
        <f t="shared" si="2"/>
        <v>45639</v>
      </c>
      <c r="I49" s="162"/>
      <c r="J49" s="145"/>
      <c r="K49" s="145"/>
      <c r="L49" s="145"/>
    </row>
    <row r="50" spans="1:12" s="146" customFormat="1" ht="20.100000000000001" customHeight="1" x14ac:dyDescent="0.2">
      <c r="A50" s="903"/>
      <c r="B50" s="989" t="s">
        <v>477</v>
      </c>
      <c r="C50" s="989" t="s">
        <v>1482</v>
      </c>
      <c r="D50" s="989">
        <v>45646</v>
      </c>
      <c r="E50" s="775">
        <f t="shared" si="29"/>
        <v>45650</v>
      </c>
      <c r="F50" s="775">
        <f t="shared" si="30"/>
        <v>45652</v>
      </c>
      <c r="G50" s="781"/>
      <c r="H50" s="775">
        <f t="shared" si="2"/>
        <v>45646</v>
      </c>
      <c r="I50" s="162"/>
      <c r="J50" s="145"/>
      <c r="K50" s="145"/>
      <c r="L50" s="145"/>
    </row>
    <row r="51" spans="1:12" s="146" customFormat="1" ht="20.100000000000001" customHeight="1" x14ac:dyDescent="0.2">
      <c r="A51" s="903"/>
      <c r="B51" s="989" t="s">
        <v>470</v>
      </c>
      <c r="C51" s="989" t="s">
        <v>1483</v>
      </c>
      <c r="D51" s="989">
        <v>45652</v>
      </c>
      <c r="E51" s="775">
        <f t="shared" si="29"/>
        <v>45656</v>
      </c>
      <c r="F51" s="775">
        <f t="shared" si="30"/>
        <v>45658</v>
      </c>
      <c r="G51" s="781"/>
      <c r="H51" s="775">
        <f t="shared" si="2"/>
        <v>45653</v>
      </c>
      <c r="I51" s="162"/>
      <c r="J51" s="145"/>
      <c r="K51" s="145"/>
      <c r="L51" s="145"/>
    </row>
    <row r="52" spans="1:12" s="146" customFormat="1" ht="20.100000000000001" customHeight="1" x14ac:dyDescent="0.2">
      <c r="A52" s="903"/>
      <c r="B52" s="989" t="s">
        <v>1473</v>
      </c>
      <c r="C52" s="989" t="s">
        <v>1484</v>
      </c>
      <c r="D52" s="989">
        <v>45293</v>
      </c>
      <c r="E52" s="775">
        <f t="shared" si="29"/>
        <v>45297</v>
      </c>
      <c r="F52" s="775">
        <f t="shared" si="30"/>
        <v>45299</v>
      </c>
      <c r="G52" s="781"/>
      <c r="H52" s="775">
        <f t="shared" si="2"/>
        <v>45660</v>
      </c>
      <c r="I52" s="162"/>
      <c r="J52" s="145"/>
      <c r="K52" s="145"/>
      <c r="L52" s="145"/>
    </row>
    <row r="53" spans="1:12" s="146" customFormat="1" ht="20.100000000000001" customHeight="1" x14ac:dyDescent="0.2">
      <c r="A53" s="903" t="s">
        <v>1217</v>
      </c>
      <c r="B53" s="989" t="s">
        <v>1485</v>
      </c>
      <c r="C53" s="989" t="s">
        <v>1486</v>
      </c>
      <c r="D53" s="989">
        <v>45300</v>
      </c>
      <c r="E53" s="775">
        <f t="shared" si="29"/>
        <v>45304</v>
      </c>
      <c r="F53" s="775">
        <f t="shared" si="30"/>
        <v>45306</v>
      </c>
      <c r="G53" s="781"/>
      <c r="H53" s="775">
        <f t="shared" ref="H53:H60" si="31">H52+7</f>
        <v>45667</v>
      </c>
      <c r="I53" s="162"/>
      <c r="J53" s="145"/>
      <c r="K53" s="145"/>
      <c r="L53" s="145"/>
    </row>
    <row r="54" spans="1:12" s="146" customFormat="1" ht="20.100000000000001" customHeight="1" x14ac:dyDescent="0.2">
      <c r="A54" s="903"/>
      <c r="B54" s="989" t="s">
        <v>1477</v>
      </c>
      <c r="C54" s="989" t="s">
        <v>1487</v>
      </c>
      <c r="D54" s="989">
        <v>45307</v>
      </c>
      <c r="E54" s="775">
        <f t="shared" si="29"/>
        <v>45311</v>
      </c>
      <c r="F54" s="775">
        <f t="shared" si="30"/>
        <v>45313</v>
      </c>
      <c r="G54" s="781"/>
      <c r="H54" s="775">
        <f t="shared" si="31"/>
        <v>45674</v>
      </c>
      <c r="I54" s="162"/>
      <c r="J54" s="145"/>
      <c r="K54" s="145"/>
      <c r="L54" s="145"/>
    </row>
    <row r="55" spans="1:12" s="146" customFormat="1" ht="20.100000000000001" customHeight="1" x14ac:dyDescent="0.2">
      <c r="A55" s="903"/>
      <c r="B55" s="989" t="s">
        <v>1425</v>
      </c>
      <c r="C55" s="989" t="s">
        <v>1488</v>
      </c>
      <c r="D55" s="989">
        <v>45314</v>
      </c>
      <c r="E55" s="775">
        <f t="shared" ref="E55:E60" si="32">D55+4</f>
        <v>45318</v>
      </c>
      <c r="F55" s="775">
        <f t="shared" ref="F55:F60" si="33">D55+6</f>
        <v>45320</v>
      </c>
      <c r="G55" s="781"/>
      <c r="H55" s="775">
        <f t="shared" si="31"/>
        <v>45681</v>
      </c>
      <c r="I55" s="162"/>
      <c r="J55" s="145"/>
      <c r="K55" s="145"/>
      <c r="L55" s="145"/>
    </row>
    <row r="56" spans="1:12" s="146" customFormat="1" ht="20.100000000000001" customHeight="1" x14ac:dyDescent="0.2">
      <c r="A56" s="903" t="s">
        <v>465</v>
      </c>
      <c r="B56" s="989" t="s">
        <v>1454</v>
      </c>
      <c r="C56" s="989" t="s">
        <v>1489</v>
      </c>
      <c r="D56" s="989">
        <v>45321</v>
      </c>
      <c r="E56" s="775">
        <f t="shared" si="32"/>
        <v>45325</v>
      </c>
      <c r="F56" s="775">
        <f t="shared" si="33"/>
        <v>45327</v>
      </c>
      <c r="G56" s="781"/>
      <c r="H56" s="775">
        <f t="shared" si="31"/>
        <v>45688</v>
      </c>
      <c r="I56" s="162"/>
      <c r="J56" s="145"/>
      <c r="K56" s="145"/>
      <c r="L56" s="145"/>
    </row>
    <row r="57" spans="1:12" s="146" customFormat="1" ht="20.100000000000001" customHeight="1" x14ac:dyDescent="0.2">
      <c r="A57" s="903"/>
      <c r="B57" s="989" t="s">
        <v>477</v>
      </c>
      <c r="C57" s="989" t="s">
        <v>1490</v>
      </c>
      <c r="D57" s="989">
        <v>45328</v>
      </c>
      <c r="E57" s="775">
        <f t="shared" si="32"/>
        <v>45332</v>
      </c>
      <c r="F57" s="775">
        <f t="shared" si="33"/>
        <v>45334</v>
      </c>
      <c r="G57" s="781"/>
      <c r="H57" s="775">
        <f t="shared" si="31"/>
        <v>45695</v>
      </c>
      <c r="I57" s="162"/>
      <c r="J57" s="145"/>
      <c r="K57" s="145"/>
      <c r="L57" s="145"/>
    </row>
    <row r="58" spans="1:12" s="146" customFormat="1" ht="20.100000000000001" customHeight="1" x14ac:dyDescent="0.2">
      <c r="A58" s="903"/>
      <c r="B58" s="989" t="s">
        <v>470</v>
      </c>
      <c r="C58" s="989" t="s">
        <v>1491</v>
      </c>
      <c r="D58" s="989">
        <v>45335</v>
      </c>
      <c r="E58" s="775">
        <f t="shared" si="32"/>
        <v>45339</v>
      </c>
      <c r="F58" s="775">
        <f t="shared" si="33"/>
        <v>45341</v>
      </c>
      <c r="G58" s="781"/>
      <c r="H58" s="775">
        <f t="shared" si="31"/>
        <v>45702</v>
      </c>
      <c r="I58" s="162"/>
      <c r="J58" s="145"/>
      <c r="K58" s="145"/>
      <c r="L58" s="145"/>
    </row>
    <row r="59" spans="1:12" s="146" customFormat="1" ht="20.100000000000001" customHeight="1" x14ac:dyDescent="0.2">
      <c r="A59" s="903"/>
      <c r="B59" s="989" t="s">
        <v>1473</v>
      </c>
      <c r="C59" s="989" t="s">
        <v>1492</v>
      </c>
      <c r="D59" s="989">
        <v>45342</v>
      </c>
      <c r="E59" s="775">
        <f t="shared" si="32"/>
        <v>45346</v>
      </c>
      <c r="F59" s="775">
        <f t="shared" si="33"/>
        <v>45348</v>
      </c>
      <c r="G59" s="781"/>
      <c r="H59" s="775">
        <f t="shared" si="31"/>
        <v>45709</v>
      </c>
      <c r="I59" s="162"/>
      <c r="J59" s="145"/>
      <c r="K59" s="145"/>
      <c r="L59" s="145"/>
    </row>
    <row r="60" spans="1:12" s="146" customFormat="1" ht="20.100000000000001" customHeight="1" x14ac:dyDescent="0.2">
      <c r="A60" s="903"/>
      <c r="B60" s="989" t="s">
        <v>1485</v>
      </c>
      <c r="C60" s="989" t="s">
        <v>1493</v>
      </c>
      <c r="D60" s="989">
        <v>45349</v>
      </c>
      <c r="E60" s="775">
        <f t="shared" si="32"/>
        <v>45353</v>
      </c>
      <c r="F60" s="775">
        <f t="shared" si="33"/>
        <v>45355</v>
      </c>
      <c r="G60" s="781"/>
      <c r="H60" s="775">
        <f t="shared" si="31"/>
        <v>45716</v>
      </c>
      <c r="I60" s="162"/>
      <c r="J60" s="145"/>
      <c r="K60" s="145"/>
      <c r="L60" s="145"/>
    </row>
    <row r="63" spans="1:12" s="193" customFormat="1" ht="21" customHeight="1" x14ac:dyDescent="0.2">
      <c r="A63" s="822"/>
      <c r="B63" s="1170" t="s">
        <v>1494</v>
      </c>
      <c r="C63" s="1170"/>
      <c r="D63" s="1170"/>
      <c r="E63" s="1170"/>
      <c r="F63" s="1170"/>
      <c r="G63" s="818"/>
      <c r="H63" s="818"/>
      <c r="I63" s="769"/>
      <c r="J63" s="786"/>
    </row>
    <row r="64" spans="1:12" s="193" customFormat="1" ht="21" customHeight="1" x14ac:dyDescent="0.2">
      <c r="A64" s="822"/>
      <c r="C64" s="769"/>
      <c r="D64" s="769"/>
      <c r="E64" s="769"/>
      <c r="F64" s="769"/>
      <c r="G64" s="818"/>
      <c r="H64" s="818"/>
      <c r="I64" s="769"/>
      <c r="J64" s="786"/>
    </row>
    <row r="65" spans="1:11" s="193" customFormat="1" ht="33" customHeight="1" x14ac:dyDescent="0.2">
      <c r="A65" s="822"/>
      <c r="B65" s="1152" t="s">
        <v>120</v>
      </c>
      <c r="C65" s="1153"/>
      <c r="D65" s="1150" t="s">
        <v>379</v>
      </c>
      <c r="E65" s="974" t="s">
        <v>462</v>
      </c>
      <c r="F65" s="984" t="s">
        <v>142</v>
      </c>
      <c r="G65" s="974" t="s">
        <v>1495</v>
      </c>
      <c r="H65" s="974" t="s">
        <v>169</v>
      </c>
      <c r="I65" s="974" t="s">
        <v>306</v>
      </c>
      <c r="J65" s="786"/>
      <c r="K65" s="902" t="s">
        <v>1496</v>
      </c>
    </row>
    <row r="66" spans="1:11" s="193" customFormat="1" ht="20.100000000000001" customHeight="1" x14ac:dyDescent="0.2">
      <c r="A66" s="822"/>
      <c r="B66" s="977" t="s">
        <v>381</v>
      </c>
      <c r="C66" s="977" t="s">
        <v>382</v>
      </c>
      <c r="D66" s="1151"/>
      <c r="E66" s="973" t="s">
        <v>240</v>
      </c>
      <c r="F66" s="1012" t="s">
        <v>260</v>
      </c>
      <c r="G66" s="1012" t="s">
        <v>214</v>
      </c>
      <c r="H66" s="1012" t="s">
        <v>318</v>
      </c>
      <c r="I66" s="1012" t="s">
        <v>1497</v>
      </c>
      <c r="J66" s="786"/>
      <c r="K66" s="1088" t="s">
        <v>383</v>
      </c>
    </row>
    <row r="67" spans="1:11" s="193" customFormat="1" ht="20.100000000000001" hidden="1" customHeight="1" x14ac:dyDescent="0.2">
      <c r="A67" s="822" t="s">
        <v>484</v>
      </c>
      <c r="B67" s="1013" t="s">
        <v>463</v>
      </c>
      <c r="C67" s="989" t="s">
        <v>494</v>
      </c>
      <c r="D67" s="989">
        <v>45394</v>
      </c>
      <c r="E67" s="819">
        <f t="shared" ref="E67:E71" si="34">D67+2</f>
        <v>45396</v>
      </c>
      <c r="F67" s="819">
        <f t="shared" ref="F67:F71" si="35">D67+5</f>
        <v>45399</v>
      </c>
      <c r="G67" s="819">
        <f t="shared" ref="G67:G71" si="36">D67+10</f>
        <v>45404</v>
      </c>
      <c r="H67" s="819">
        <f t="shared" ref="H67:H71" si="37">D67+16</f>
        <v>45410</v>
      </c>
      <c r="I67" s="819">
        <f t="shared" ref="I67:I71" si="38">D67+21</f>
        <v>45415</v>
      </c>
      <c r="K67" s="775" t="e">
        <f>#REF!+7</f>
        <v>#REF!</v>
      </c>
    </row>
    <row r="68" spans="1:11" s="193" customFormat="1" ht="20.100000000000001" hidden="1" customHeight="1" x14ac:dyDescent="0.2">
      <c r="A68" s="822" t="s">
        <v>474</v>
      </c>
      <c r="B68" s="1068" t="s">
        <v>495</v>
      </c>
      <c r="C68" s="989" t="s">
        <v>496</v>
      </c>
      <c r="D68" s="817">
        <v>45406</v>
      </c>
      <c r="E68" s="874">
        <f t="shared" si="34"/>
        <v>45408</v>
      </c>
      <c r="F68" s="874">
        <f t="shared" si="35"/>
        <v>45411</v>
      </c>
      <c r="G68" s="874">
        <f t="shared" si="36"/>
        <v>45416</v>
      </c>
      <c r="H68" s="874">
        <f t="shared" si="37"/>
        <v>45422</v>
      </c>
      <c r="I68" s="874">
        <f t="shared" si="38"/>
        <v>45427</v>
      </c>
      <c r="K68" s="775">
        <v>45403</v>
      </c>
    </row>
    <row r="69" spans="1:11" s="193" customFormat="1" ht="20.100000000000001" hidden="1" customHeight="1" x14ac:dyDescent="0.2">
      <c r="A69" s="822" t="s">
        <v>477</v>
      </c>
      <c r="B69" s="1013" t="s">
        <v>474</v>
      </c>
      <c r="C69" s="989" t="s">
        <v>497</v>
      </c>
      <c r="D69" s="989">
        <v>45419</v>
      </c>
      <c r="E69" s="819">
        <f t="shared" si="34"/>
        <v>45421</v>
      </c>
      <c r="F69" s="819">
        <f t="shared" si="35"/>
        <v>45424</v>
      </c>
      <c r="G69" s="819">
        <f t="shared" si="36"/>
        <v>45429</v>
      </c>
      <c r="H69" s="819">
        <f t="shared" si="37"/>
        <v>45435</v>
      </c>
      <c r="I69" s="819">
        <f t="shared" si="38"/>
        <v>45440</v>
      </c>
      <c r="K69" s="775">
        <f t="shared" ref="K69:K112" si="39">K68+7</f>
        <v>45410</v>
      </c>
    </row>
    <row r="70" spans="1:11" s="193" customFormat="1" ht="20.100000000000001" hidden="1" customHeight="1" x14ac:dyDescent="0.2">
      <c r="A70" s="822" t="s">
        <v>498</v>
      </c>
      <c r="B70" s="989" t="s">
        <v>465</v>
      </c>
      <c r="C70" s="989" t="s">
        <v>499</v>
      </c>
      <c r="D70" s="989">
        <v>45426</v>
      </c>
      <c r="E70" s="819">
        <v>45423</v>
      </c>
      <c r="F70" s="819">
        <f t="shared" si="35"/>
        <v>45431</v>
      </c>
      <c r="G70" s="819">
        <f t="shared" si="36"/>
        <v>45436</v>
      </c>
      <c r="H70" s="819">
        <f t="shared" si="37"/>
        <v>45442</v>
      </c>
      <c r="I70" s="819">
        <f t="shared" si="38"/>
        <v>45447</v>
      </c>
      <c r="K70" s="775">
        <f t="shared" si="39"/>
        <v>45417</v>
      </c>
    </row>
    <row r="71" spans="1:11" s="193" customFormat="1" ht="20.100000000000001" hidden="1" customHeight="1" x14ac:dyDescent="0.2">
      <c r="A71" s="822" t="s">
        <v>467</v>
      </c>
      <c r="B71" s="989" t="s">
        <v>470</v>
      </c>
      <c r="C71" s="989" t="s">
        <v>500</v>
      </c>
      <c r="D71" s="989">
        <v>45423</v>
      </c>
      <c r="E71" s="819">
        <f t="shared" si="34"/>
        <v>45425</v>
      </c>
      <c r="F71" s="819">
        <f t="shared" si="35"/>
        <v>45428</v>
      </c>
      <c r="G71" s="819">
        <f t="shared" si="36"/>
        <v>45433</v>
      </c>
      <c r="H71" s="819">
        <f t="shared" si="37"/>
        <v>45439</v>
      </c>
      <c r="I71" s="819">
        <f t="shared" si="38"/>
        <v>45444</v>
      </c>
      <c r="K71" s="775">
        <f t="shared" si="39"/>
        <v>45424</v>
      </c>
    </row>
    <row r="72" spans="1:11" s="193" customFormat="1" ht="20.100000000000001" hidden="1" customHeight="1" x14ac:dyDescent="0.2">
      <c r="A72" s="822" t="s">
        <v>470</v>
      </c>
      <c r="B72" s="989" t="s">
        <v>467</v>
      </c>
      <c r="C72" s="989" t="s">
        <v>501</v>
      </c>
      <c r="D72" s="989">
        <f t="shared" ref="D72" si="40">D71+7</f>
        <v>45430</v>
      </c>
      <c r="E72" s="901" t="s">
        <v>495</v>
      </c>
      <c r="F72" s="901" t="s">
        <v>495</v>
      </c>
      <c r="G72" s="819">
        <f t="shared" ref="G72:G78" si="41">D72+10</f>
        <v>45440</v>
      </c>
      <c r="H72" s="819">
        <f t="shared" ref="H72:H78" si="42">D72+16</f>
        <v>45446</v>
      </c>
      <c r="I72" s="819">
        <f t="shared" ref="I72:I78" si="43">D72+21</f>
        <v>45451</v>
      </c>
      <c r="K72" s="775">
        <f t="shared" si="39"/>
        <v>45431</v>
      </c>
    </row>
    <row r="73" spans="1:11" s="193" customFormat="1" ht="20.100000000000001" hidden="1" customHeight="1" x14ac:dyDescent="0.2">
      <c r="A73" s="822"/>
      <c r="B73" s="989" t="s">
        <v>472</v>
      </c>
      <c r="C73" s="989" t="s">
        <v>502</v>
      </c>
      <c r="D73" s="989">
        <v>45441</v>
      </c>
      <c r="E73" s="819">
        <f t="shared" ref="E73:E78" si="44">D73+2</f>
        <v>45443</v>
      </c>
      <c r="F73" s="819">
        <f t="shared" ref="F73:F77" si="45">D73+5</f>
        <v>45446</v>
      </c>
      <c r="G73" s="819">
        <f t="shared" si="41"/>
        <v>45451</v>
      </c>
      <c r="H73" s="819">
        <f t="shared" si="42"/>
        <v>45457</v>
      </c>
      <c r="I73" s="819">
        <f t="shared" si="43"/>
        <v>45462</v>
      </c>
      <c r="K73" s="775">
        <f t="shared" si="39"/>
        <v>45438</v>
      </c>
    </row>
    <row r="74" spans="1:11" s="193" customFormat="1" ht="20.100000000000001" hidden="1" customHeight="1" x14ac:dyDescent="0.2">
      <c r="A74" s="822" t="s">
        <v>463</v>
      </c>
      <c r="B74" s="989" t="s">
        <v>503</v>
      </c>
      <c r="C74" s="989" t="s">
        <v>504</v>
      </c>
      <c r="D74" s="989">
        <v>45454</v>
      </c>
      <c r="E74" s="819">
        <f t="shared" si="44"/>
        <v>45456</v>
      </c>
      <c r="F74" s="901" t="s">
        <v>495</v>
      </c>
      <c r="G74" s="819">
        <f t="shared" si="41"/>
        <v>45464</v>
      </c>
      <c r="H74" s="819">
        <f t="shared" si="42"/>
        <v>45470</v>
      </c>
      <c r="I74" s="901" t="s">
        <v>495</v>
      </c>
      <c r="K74" s="775">
        <f t="shared" si="39"/>
        <v>45445</v>
      </c>
    </row>
    <row r="75" spans="1:11" s="193" customFormat="1" ht="20.100000000000001" hidden="1" customHeight="1" x14ac:dyDescent="0.2">
      <c r="A75" s="822" t="s">
        <v>505</v>
      </c>
      <c r="B75" s="989" t="s">
        <v>465</v>
      </c>
      <c r="C75" s="989" t="s">
        <v>506</v>
      </c>
      <c r="D75" s="989">
        <v>45457</v>
      </c>
      <c r="E75" s="901" t="s">
        <v>495</v>
      </c>
      <c r="F75" s="901" t="s">
        <v>495</v>
      </c>
      <c r="G75" s="819">
        <f t="shared" si="41"/>
        <v>45467</v>
      </c>
      <c r="H75" s="819">
        <f t="shared" si="42"/>
        <v>45473</v>
      </c>
      <c r="I75" s="819">
        <f t="shared" si="43"/>
        <v>45478</v>
      </c>
      <c r="K75" s="775">
        <f t="shared" si="39"/>
        <v>45452</v>
      </c>
    </row>
    <row r="76" spans="1:11" s="193" customFormat="1" ht="20.100000000000001" hidden="1" customHeight="1" x14ac:dyDescent="0.2">
      <c r="A76" s="822" t="s">
        <v>507</v>
      </c>
      <c r="B76" s="989" t="s">
        <v>477</v>
      </c>
      <c r="C76" s="989" t="s">
        <v>508</v>
      </c>
      <c r="D76" s="989">
        <v>45461</v>
      </c>
      <c r="E76" s="819">
        <f t="shared" ref="E76" si="46">D76+2</f>
        <v>45463</v>
      </c>
      <c r="F76" s="819">
        <f t="shared" ref="F76" si="47">D76+5</f>
        <v>45466</v>
      </c>
      <c r="G76" s="819">
        <f t="shared" ref="G76" si="48">D76+10</f>
        <v>45471</v>
      </c>
      <c r="H76" s="819">
        <f t="shared" ref="H76" si="49">D76+16</f>
        <v>45477</v>
      </c>
      <c r="I76" s="819">
        <f t="shared" ref="I76" si="50">D76+21</f>
        <v>45482</v>
      </c>
      <c r="K76" s="775">
        <f t="shared" si="39"/>
        <v>45459</v>
      </c>
    </row>
    <row r="77" spans="1:11" s="193" customFormat="1" ht="20.100000000000001" hidden="1" customHeight="1" x14ac:dyDescent="0.2">
      <c r="A77" s="822" t="s">
        <v>1448</v>
      </c>
      <c r="B77" s="989" t="s">
        <v>470</v>
      </c>
      <c r="C77" s="989" t="s">
        <v>1498</v>
      </c>
      <c r="D77" s="989">
        <v>45470</v>
      </c>
      <c r="E77" s="819">
        <f t="shared" si="44"/>
        <v>45472</v>
      </c>
      <c r="F77" s="819">
        <f t="shared" si="45"/>
        <v>45475</v>
      </c>
      <c r="G77" s="819">
        <f t="shared" si="41"/>
        <v>45480</v>
      </c>
      <c r="H77" s="819">
        <f t="shared" si="42"/>
        <v>45486</v>
      </c>
      <c r="I77" s="819">
        <f t="shared" si="43"/>
        <v>45491</v>
      </c>
      <c r="K77" s="775">
        <f t="shared" si="39"/>
        <v>45466</v>
      </c>
    </row>
    <row r="78" spans="1:11" s="193" customFormat="1" ht="20.100000000000001" hidden="1" customHeight="1" x14ac:dyDescent="0.2">
      <c r="A78" s="822" t="s">
        <v>470</v>
      </c>
      <c r="B78" s="989" t="s">
        <v>474</v>
      </c>
      <c r="C78" s="989" t="s">
        <v>1499</v>
      </c>
      <c r="D78" s="989">
        <v>45478</v>
      </c>
      <c r="E78" s="819">
        <f t="shared" si="44"/>
        <v>45480</v>
      </c>
      <c r="F78" s="901" t="s">
        <v>495</v>
      </c>
      <c r="G78" s="819">
        <f t="shared" si="41"/>
        <v>45488</v>
      </c>
      <c r="H78" s="819">
        <f t="shared" si="42"/>
        <v>45494</v>
      </c>
      <c r="I78" s="819">
        <f t="shared" si="43"/>
        <v>45499</v>
      </c>
      <c r="K78" s="775">
        <f t="shared" si="39"/>
        <v>45473</v>
      </c>
    </row>
    <row r="79" spans="1:11" s="193" customFormat="1" ht="20.100000000000001" hidden="1" customHeight="1" x14ac:dyDescent="0.2">
      <c r="A79" s="822" t="s">
        <v>467</v>
      </c>
      <c r="B79" s="989" t="s">
        <v>1451</v>
      </c>
      <c r="C79" s="989" t="s">
        <v>1500</v>
      </c>
      <c r="D79" s="989">
        <v>45488</v>
      </c>
      <c r="E79" s="901" t="s">
        <v>495</v>
      </c>
      <c r="F79" s="901" t="s">
        <v>495</v>
      </c>
      <c r="G79" s="819">
        <f t="shared" ref="G79:G80" si="51">D79+10</f>
        <v>45498</v>
      </c>
      <c r="H79" s="819">
        <f t="shared" ref="H79:H80" si="52">D79+16</f>
        <v>45504</v>
      </c>
      <c r="I79" s="819">
        <f t="shared" ref="I79:I80" si="53">D79+21</f>
        <v>45509</v>
      </c>
      <c r="K79" s="775">
        <f t="shared" si="39"/>
        <v>45480</v>
      </c>
    </row>
    <row r="80" spans="1:11" s="193" customFormat="1" ht="20.100000000000001" hidden="1" customHeight="1" x14ac:dyDescent="0.2">
      <c r="A80" s="822" t="s">
        <v>472</v>
      </c>
      <c r="B80" s="989" t="s">
        <v>467</v>
      </c>
      <c r="C80" s="989" t="s">
        <v>1501</v>
      </c>
      <c r="D80" s="989">
        <v>45492</v>
      </c>
      <c r="E80" s="901" t="s">
        <v>495</v>
      </c>
      <c r="F80" s="901" t="s">
        <v>495</v>
      </c>
      <c r="G80" s="819">
        <f t="shared" si="51"/>
        <v>45502</v>
      </c>
      <c r="H80" s="819">
        <f t="shared" si="52"/>
        <v>45508</v>
      </c>
      <c r="I80" s="819">
        <f t="shared" si="53"/>
        <v>45513</v>
      </c>
      <c r="K80" s="775">
        <f t="shared" si="39"/>
        <v>45487</v>
      </c>
    </row>
    <row r="81" spans="1:11" s="193" customFormat="1" ht="20.100000000000001" hidden="1" customHeight="1" x14ac:dyDescent="0.2">
      <c r="A81" s="822"/>
      <c r="B81" s="989" t="s">
        <v>465</v>
      </c>
      <c r="C81" s="989" t="s">
        <v>1502</v>
      </c>
      <c r="D81" s="989">
        <v>45493</v>
      </c>
      <c r="E81" s="819">
        <f t="shared" ref="E81" si="54">D81+2</f>
        <v>45495</v>
      </c>
      <c r="F81" s="819">
        <f t="shared" ref="F81" si="55">D81+5</f>
        <v>45498</v>
      </c>
      <c r="G81" s="819">
        <f t="shared" ref="G81" si="56">D81+10</f>
        <v>45503</v>
      </c>
      <c r="H81" s="819">
        <f t="shared" ref="H81" si="57">D81+16</f>
        <v>45509</v>
      </c>
      <c r="I81" s="819">
        <f t="shared" ref="I81" si="58">D81+21</f>
        <v>45514</v>
      </c>
      <c r="K81" s="775">
        <f t="shared" si="39"/>
        <v>45494</v>
      </c>
    </row>
    <row r="82" spans="1:11" s="193" customFormat="1" ht="20.100000000000001" hidden="1" customHeight="1" x14ac:dyDescent="0.2">
      <c r="A82" s="822" t="s">
        <v>465</v>
      </c>
      <c r="B82" s="989" t="s">
        <v>472</v>
      </c>
      <c r="C82" s="989" t="s">
        <v>1503</v>
      </c>
      <c r="D82" s="989">
        <v>45502</v>
      </c>
      <c r="E82" s="819">
        <f t="shared" ref="E82:E83" si="59">D82+2</f>
        <v>45504</v>
      </c>
      <c r="F82" s="901" t="s">
        <v>495</v>
      </c>
      <c r="G82" s="819">
        <f t="shared" ref="G82:G83" si="60">D82+10</f>
        <v>45512</v>
      </c>
      <c r="H82" s="819">
        <f t="shared" ref="H82:H83" si="61">D82+16</f>
        <v>45518</v>
      </c>
      <c r="I82" s="819">
        <f t="shared" ref="I82:I83" si="62">D82+21</f>
        <v>45523</v>
      </c>
      <c r="K82" s="775">
        <f t="shared" si="39"/>
        <v>45501</v>
      </c>
    </row>
    <row r="83" spans="1:11" s="193" customFormat="1" ht="20.100000000000001" hidden="1" customHeight="1" x14ac:dyDescent="0.2">
      <c r="A83" s="822"/>
      <c r="B83" s="989" t="s">
        <v>477</v>
      </c>
      <c r="C83" s="989" t="s">
        <v>1504</v>
      </c>
      <c r="D83" s="989">
        <v>45515</v>
      </c>
      <c r="E83" s="819">
        <f t="shared" si="59"/>
        <v>45517</v>
      </c>
      <c r="F83" s="901" t="s">
        <v>495</v>
      </c>
      <c r="G83" s="819">
        <f t="shared" si="60"/>
        <v>45525</v>
      </c>
      <c r="H83" s="819">
        <f t="shared" si="61"/>
        <v>45531</v>
      </c>
      <c r="I83" s="819">
        <f t="shared" si="62"/>
        <v>45536</v>
      </c>
      <c r="K83" s="775">
        <f t="shared" si="39"/>
        <v>45508</v>
      </c>
    </row>
    <row r="84" spans="1:11" s="193" customFormat="1" ht="20.100000000000001" hidden="1" customHeight="1" x14ac:dyDescent="0.2">
      <c r="A84" s="822"/>
      <c r="B84" s="989" t="s">
        <v>470</v>
      </c>
      <c r="C84" s="989" t="s">
        <v>1505</v>
      </c>
      <c r="D84" s="989">
        <v>45519</v>
      </c>
      <c r="E84" s="819">
        <f t="shared" ref="E84" si="63">D84+2</f>
        <v>45521</v>
      </c>
      <c r="F84" s="901" t="s">
        <v>495</v>
      </c>
      <c r="G84" s="819">
        <f t="shared" ref="G84" si="64">D84+10</f>
        <v>45529</v>
      </c>
      <c r="H84" s="819">
        <f t="shared" ref="H84" si="65">D84+16</f>
        <v>45535</v>
      </c>
      <c r="I84" s="819">
        <f t="shared" ref="I84" si="66">D84+21</f>
        <v>45540</v>
      </c>
      <c r="K84" s="775">
        <f t="shared" si="39"/>
        <v>45515</v>
      </c>
    </row>
    <row r="85" spans="1:11" s="193" customFormat="1" ht="20.100000000000001" hidden="1" customHeight="1" x14ac:dyDescent="0.2">
      <c r="A85" s="822"/>
      <c r="B85" s="989" t="s">
        <v>474</v>
      </c>
      <c r="C85" s="989" t="s">
        <v>1506</v>
      </c>
      <c r="D85" s="989">
        <v>45533</v>
      </c>
      <c r="E85" s="819">
        <f t="shared" ref="E85:E86" si="67">D85+2</f>
        <v>45535</v>
      </c>
      <c r="F85" s="901" t="s">
        <v>495</v>
      </c>
      <c r="G85" s="819">
        <f t="shared" ref="G85:G86" si="68">D85+10</f>
        <v>45543</v>
      </c>
      <c r="H85" s="819">
        <f t="shared" ref="H85:H86" si="69">D85+16</f>
        <v>45549</v>
      </c>
      <c r="I85" s="901" t="s">
        <v>495</v>
      </c>
      <c r="K85" s="775">
        <f t="shared" si="39"/>
        <v>45522</v>
      </c>
    </row>
    <row r="86" spans="1:11" s="193" customFormat="1" ht="20.100000000000001" hidden="1" customHeight="1" x14ac:dyDescent="0.2">
      <c r="A86" s="822"/>
      <c r="B86" s="989" t="s">
        <v>1451</v>
      </c>
      <c r="C86" s="989" t="s">
        <v>1507</v>
      </c>
      <c r="D86" s="989">
        <v>45538</v>
      </c>
      <c r="E86" s="819">
        <f t="shared" si="67"/>
        <v>45540</v>
      </c>
      <c r="F86" s="901" t="s">
        <v>495</v>
      </c>
      <c r="G86" s="819">
        <f t="shared" si="68"/>
        <v>45548</v>
      </c>
      <c r="H86" s="819">
        <f t="shared" si="69"/>
        <v>45554</v>
      </c>
      <c r="I86" s="819">
        <f t="shared" ref="I86" si="70">D86+21</f>
        <v>45559</v>
      </c>
      <c r="K86" s="775">
        <f t="shared" si="39"/>
        <v>45529</v>
      </c>
    </row>
    <row r="87" spans="1:11" s="193" customFormat="1" ht="20.100000000000001" hidden="1" customHeight="1" x14ac:dyDescent="0.2">
      <c r="A87" s="822"/>
      <c r="B87" s="989" t="s">
        <v>467</v>
      </c>
      <c r="C87" s="989" t="s">
        <v>1508</v>
      </c>
      <c r="D87" s="989">
        <v>45539</v>
      </c>
      <c r="E87" s="819">
        <f t="shared" ref="E87" si="71">D87+2</f>
        <v>45541</v>
      </c>
      <c r="F87" s="901" t="s">
        <v>495</v>
      </c>
      <c r="G87" s="819">
        <f t="shared" ref="G87" si="72">D87+10</f>
        <v>45549</v>
      </c>
      <c r="H87" s="819">
        <f t="shared" ref="H87" si="73">D87+16</f>
        <v>45555</v>
      </c>
      <c r="I87" s="819">
        <f t="shared" ref="I87" si="74">D87+21</f>
        <v>45560</v>
      </c>
      <c r="K87" s="775">
        <f t="shared" si="39"/>
        <v>45536</v>
      </c>
    </row>
    <row r="88" spans="1:11" s="193" customFormat="1" ht="20.100000000000001" hidden="1" customHeight="1" x14ac:dyDescent="0.2">
      <c r="A88" s="822"/>
      <c r="B88" s="989" t="s">
        <v>465</v>
      </c>
      <c r="C88" s="989" t="s">
        <v>1509</v>
      </c>
      <c r="D88" s="989">
        <v>45547</v>
      </c>
      <c r="E88" s="819">
        <f t="shared" ref="E88:E93" si="75">D88+2</f>
        <v>45549</v>
      </c>
      <c r="F88" s="901" t="s">
        <v>495</v>
      </c>
      <c r="G88" s="819">
        <f t="shared" ref="G88:G93" si="76">D88+10</f>
        <v>45557</v>
      </c>
      <c r="H88" s="819">
        <f t="shared" ref="H88:H93" si="77">D88+16</f>
        <v>45563</v>
      </c>
      <c r="I88" s="819">
        <f t="shared" ref="I88:I91" si="78">D88+21</f>
        <v>45568</v>
      </c>
      <c r="K88" s="775">
        <f t="shared" si="39"/>
        <v>45543</v>
      </c>
    </row>
    <row r="89" spans="1:11" s="193" customFormat="1" ht="20.100000000000001" hidden="1" customHeight="1" x14ac:dyDescent="0.2">
      <c r="A89" s="822"/>
      <c r="B89" s="989" t="s">
        <v>472</v>
      </c>
      <c r="C89" s="989" t="s">
        <v>1510</v>
      </c>
      <c r="D89" s="989">
        <v>45549</v>
      </c>
      <c r="E89" s="819">
        <f t="shared" si="75"/>
        <v>45551</v>
      </c>
      <c r="F89" s="901" t="s">
        <v>495</v>
      </c>
      <c r="G89" s="819">
        <f t="shared" si="76"/>
        <v>45559</v>
      </c>
      <c r="H89" s="819">
        <f t="shared" si="77"/>
        <v>45565</v>
      </c>
      <c r="I89" s="819">
        <f t="shared" si="78"/>
        <v>45570</v>
      </c>
      <c r="K89" s="775">
        <f t="shared" si="39"/>
        <v>45550</v>
      </c>
    </row>
    <row r="90" spans="1:11" s="193" customFormat="1" ht="20.100000000000001" hidden="1" customHeight="1" x14ac:dyDescent="0.2">
      <c r="A90" s="822"/>
      <c r="B90" s="989" t="s">
        <v>477</v>
      </c>
      <c r="C90" s="989" t="s">
        <v>1511</v>
      </c>
      <c r="D90" s="989">
        <v>45567</v>
      </c>
      <c r="E90" s="901" t="s">
        <v>495</v>
      </c>
      <c r="F90" s="901" t="s">
        <v>495</v>
      </c>
      <c r="G90" s="819">
        <f t="shared" si="76"/>
        <v>45577</v>
      </c>
      <c r="H90" s="901" t="s">
        <v>495</v>
      </c>
      <c r="I90" s="819">
        <f t="shared" si="78"/>
        <v>45588</v>
      </c>
      <c r="K90" s="775">
        <f t="shared" si="39"/>
        <v>45557</v>
      </c>
    </row>
    <row r="91" spans="1:11" s="193" customFormat="1" ht="20.100000000000001" hidden="1" customHeight="1" x14ac:dyDescent="0.2">
      <c r="A91" s="822"/>
      <c r="B91" s="989" t="s">
        <v>470</v>
      </c>
      <c r="C91" s="989" t="s">
        <v>1512</v>
      </c>
      <c r="D91" s="989">
        <v>45570</v>
      </c>
      <c r="E91" s="819">
        <f t="shared" si="75"/>
        <v>45572</v>
      </c>
      <c r="F91" s="901" t="s">
        <v>495</v>
      </c>
      <c r="G91" s="819">
        <f t="shared" si="76"/>
        <v>45580</v>
      </c>
      <c r="H91" s="819">
        <f t="shared" si="77"/>
        <v>45586</v>
      </c>
      <c r="I91" s="819">
        <f t="shared" si="78"/>
        <v>45591</v>
      </c>
      <c r="K91" s="775">
        <f t="shared" si="39"/>
        <v>45564</v>
      </c>
    </row>
    <row r="92" spans="1:11" s="193" customFormat="1" ht="20.100000000000001" hidden="1" customHeight="1" x14ac:dyDescent="0.2">
      <c r="A92" s="822" t="s">
        <v>1513</v>
      </c>
      <c r="B92" s="1067" t="s">
        <v>389</v>
      </c>
      <c r="C92" s="989" t="s">
        <v>1514</v>
      </c>
      <c r="D92" s="817"/>
      <c r="E92" s="874"/>
      <c r="F92" s="1019"/>
      <c r="G92" s="874"/>
      <c r="H92" s="874"/>
      <c r="I92" s="874"/>
      <c r="K92" s="775">
        <f t="shared" si="39"/>
        <v>45571</v>
      </c>
    </row>
    <row r="93" spans="1:11" s="193" customFormat="1" ht="20.100000000000001" hidden="1" customHeight="1" x14ac:dyDescent="0.2">
      <c r="A93" s="822" t="s">
        <v>1475</v>
      </c>
      <c r="B93" s="989" t="s">
        <v>1217</v>
      </c>
      <c r="C93" s="989" t="s">
        <v>1515</v>
      </c>
      <c r="D93" s="989">
        <v>45583</v>
      </c>
      <c r="E93" s="819">
        <f t="shared" si="75"/>
        <v>45585</v>
      </c>
      <c r="F93" s="901" t="s">
        <v>495</v>
      </c>
      <c r="G93" s="819">
        <f t="shared" si="76"/>
        <v>45593</v>
      </c>
      <c r="H93" s="819">
        <f t="shared" si="77"/>
        <v>45599</v>
      </c>
      <c r="I93" s="819">
        <f t="shared" ref="I93:I95" si="79">D93+21</f>
        <v>45604</v>
      </c>
      <c r="K93" s="775">
        <f t="shared" si="39"/>
        <v>45578</v>
      </c>
    </row>
    <row r="94" spans="1:11" s="193" customFormat="1" ht="20.100000000000001" hidden="1" customHeight="1" x14ac:dyDescent="0.2">
      <c r="A94" s="822" t="s">
        <v>1516</v>
      </c>
      <c r="B94" s="989" t="s">
        <v>1477</v>
      </c>
      <c r="C94" s="989" t="s">
        <v>1517</v>
      </c>
      <c r="D94" s="901" t="s">
        <v>495</v>
      </c>
      <c r="E94" s="1019"/>
      <c r="F94" s="1019"/>
      <c r="G94" s="874"/>
      <c r="H94" s="874"/>
      <c r="I94" s="874"/>
      <c r="K94" s="775">
        <f t="shared" si="39"/>
        <v>45585</v>
      </c>
    </row>
    <row r="95" spans="1:11" s="193" customFormat="1" ht="20.100000000000001" hidden="1" customHeight="1" x14ac:dyDescent="0.2">
      <c r="A95" s="822" t="s">
        <v>465</v>
      </c>
      <c r="B95" s="989" t="s">
        <v>467</v>
      </c>
      <c r="C95" s="989" t="s">
        <v>1518</v>
      </c>
      <c r="D95" s="989">
        <v>45594</v>
      </c>
      <c r="E95" s="819">
        <f t="shared" ref="E95" si="80">D95+2</f>
        <v>45596</v>
      </c>
      <c r="F95" s="901" t="s">
        <v>495</v>
      </c>
      <c r="G95" s="819">
        <f t="shared" ref="G95" si="81">D95+10</f>
        <v>45604</v>
      </c>
      <c r="H95" s="819">
        <f t="shared" ref="H95" si="82">D95+16</f>
        <v>45610</v>
      </c>
      <c r="I95" s="819">
        <f t="shared" si="79"/>
        <v>45615</v>
      </c>
      <c r="K95" s="775">
        <f t="shared" si="39"/>
        <v>45592</v>
      </c>
    </row>
    <row r="96" spans="1:11" s="193" customFormat="1" ht="20.100000000000001" hidden="1" customHeight="1" x14ac:dyDescent="0.2">
      <c r="A96" s="822" t="s">
        <v>472</v>
      </c>
      <c r="B96" s="989" t="s">
        <v>465</v>
      </c>
      <c r="C96" s="989" t="s">
        <v>1519</v>
      </c>
      <c r="D96" s="989">
        <v>45598</v>
      </c>
      <c r="E96" s="819">
        <f t="shared" ref="E96:E100" si="83">D96+2</f>
        <v>45600</v>
      </c>
      <c r="F96" s="901" t="s">
        <v>495</v>
      </c>
      <c r="G96" s="819">
        <f t="shared" ref="G96:G99" si="84">D96+10</f>
        <v>45608</v>
      </c>
      <c r="H96" s="819">
        <f t="shared" ref="H96:H99" si="85">D96+16</f>
        <v>45614</v>
      </c>
      <c r="I96" s="819">
        <f t="shared" ref="I96:I99" si="86">D96+21</f>
        <v>45619</v>
      </c>
      <c r="K96" s="775">
        <f t="shared" si="39"/>
        <v>45599</v>
      </c>
    </row>
    <row r="97" spans="1:11" s="193" customFormat="1" ht="20.100000000000001" hidden="1" customHeight="1" x14ac:dyDescent="0.2">
      <c r="A97" s="822"/>
      <c r="B97" s="989" t="s">
        <v>477</v>
      </c>
      <c r="C97" s="989" t="s">
        <v>1520</v>
      </c>
      <c r="D97" s="989">
        <v>45605</v>
      </c>
      <c r="E97" s="819">
        <f t="shared" si="83"/>
        <v>45607</v>
      </c>
      <c r="F97" s="901" t="s">
        <v>495</v>
      </c>
      <c r="G97" s="819">
        <f t="shared" si="84"/>
        <v>45615</v>
      </c>
      <c r="H97" s="819">
        <f t="shared" si="85"/>
        <v>45621</v>
      </c>
      <c r="I97" s="819">
        <f t="shared" si="86"/>
        <v>45626</v>
      </c>
      <c r="K97" s="775">
        <f t="shared" si="39"/>
        <v>45606</v>
      </c>
    </row>
    <row r="98" spans="1:11" s="193" customFormat="1" ht="20.100000000000001" hidden="1" customHeight="1" x14ac:dyDescent="0.2">
      <c r="A98" s="822"/>
      <c r="B98" s="989" t="s">
        <v>470</v>
      </c>
      <c r="C98" s="989" t="s">
        <v>1521</v>
      </c>
      <c r="D98" s="989">
        <v>45616</v>
      </c>
      <c r="E98" s="819">
        <f t="shared" si="83"/>
        <v>45618</v>
      </c>
      <c r="F98" s="901" t="s">
        <v>495</v>
      </c>
      <c r="G98" s="819">
        <f t="shared" si="84"/>
        <v>45626</v>
      </c>
      <c r="H98" s="819">
        <f t="shared" si="85"/>
        <v>45632</v>
      </c>
      <c r="I98" s="819">
        <f t="shared" si="86"/>
        <v>45637</v>
      </c>
      <c r="K98" s="775">
        <f t="shared" si="39"/>
        <v>45613</v>
      </c>
    </row>
    <row r="99" spans="1:11" s="193" customFormat="1" ht="20.100000000000001" hidden="1" customHeight="1" x14ac:dyDescent="0.2">
      <c r="A99" s="822" t="s">
        <v>1451</v>
      </c>
      <c r="B99" s="989" t="s">
        <v>1473</v>
      </c>
      <c r="C99" s="989" t="s">
        <v>1522</v>
      </c>
      <c r="D99" s="989">
        <v>45623</v>
      </c>
      <c r="E99" s="819">
        <f t="shared" si="83"/>
        <v>45625</v>
      </c>
      <c r="F99" s="901" t="s">
        <v>495</v>
      </c>
      <c r="G99" s="819">
        <f t="shared" si="84"/>
        <v>45633</v>
      </c>
      <c r="H99" s="819">
        <f t="shared" si="85"/>
        <v>45639</v>
      </c>
      <c r="I99" s="819">
        <f t="shared" si="86"/>
        <v>45644</v>
      </c>
      <c r="K99" s="775">
        <f t="shared" si="39"/>
        <v>45620</v>
      </c>
    </row>
    <row r="100" spans="1:11" s="193" customFormat="1" ht="20.100000000000001" hidden="1" customHeight="1" x14ac:dyDescent="0.2">
      <c r="A100" s="822" t="s">
        <v>1475</v>
      </c>
      <c r="B100" s="989" t="s">
        <v>1217</v>
      </c>
      <c r="C100" s="989" t="s">
        <v>1523</v>
      </c>
      <c r="D100" s="989">
        <v>45632</v>
      </c>
      <c r="E100" s="819">
        <f t="shared" si="83"/>
        <v>45634</v>
      </c>
      <c r="F100" s="901" t="s">
        <v>495</v>
      </c>
      <c r="G100" s="819">
        <v>45639</v>
      </c>
      <c r="H100" s="819">
        <v>45645</v>
      </c>
      <c r="I100" s="901" t="s">
        <v>495</v>
      </c>
      <c r="K100" s="775">
        <f t="shared" si="39"/>
        <v>45627</v>
      </c>
    </row>
    <row r="101" spans="1:11" s="193" customFormat="1" ht="20.100000000000001" hidden="1" customHeight="1" x14ac:dyDescent="0.2">
      <c r="A101" s="822"/>
      <c r="B101" s="989" t="s">
        <v>1477</v>
      </c>
      <c r="C101" s="989" t="s">
        <v>1524</v>
      </c>
      <c r="D101" s="989">
        <v>45639</v>
      </c>
      <c r="E101" s="819">
        <f t="shared" ref="E101:F107" si="87">D101+2</f>
        <v>45641</v>
      </c>
      <c r="F101" s="901" t="s">
        <v>495</v>
      </c>
      <c r="G101" s="819">
        <f t="shared" ref="G101:G107" si="88">D101+10</f>
        <v>45649</v>
      </c>
      <c r="H101" s="819">
        <f t="shared" ref="H101:H107" si="89">D101+16</f>
        <v>45655</v>
      </c>
      <c r="I101" s="819">
        <f t="shared" ref="I101:I107" si="90">D101+21</f>
        <v>45660</v>
      </c>
      <c r="K101" s="775">
        <f t="shared" si="39"/>
        <v>45634</v>
      </c>
    </row>
    <row r="102" spans="1:11" s="193" customFormat="1" ht="20.100000000000001" customHeight="1" x14ac:dyDescent="0.2">
      <c r="A102" s="822" t="s">
        <v>1479</v>
      </c>
      <c r="B102" s="989" t="s">
        <v>1425</v>
      </c>
      <c r="C102" s="989" t="s">
        <v>1525</v>
      </c>
      <c r="D102" s="989">
        <v>45646</v>
      </c>
      <c r="E102" s="819">
        <f t="shared" si="87"/>
        <v>45648</v>
      </c>
      <c r="F102" s="901" t="s">
        <v>495</v>
      </c>
      <c r="G102" s="819">
        <f t="shared" si="88"/>
        <v>45656</v>
      </c>
      <c r="H102" s="819">
        <f t="shared" si="89"/>
        <v>45662</v>
      </c>
      <c r="I102" s="819">
        <f t="shared" si="90"/>
        <v>45667</v>
      </c>
      <c r="K102" s="775">
        <f t="shared" si="39"/>
        <v>45641</v>
      </c>
    </row>
    <row r="103" spans="1:11" s="193" customFormat="1" ht="20.100000000000001" customHeight="1" x14ac:dyDescent="0.2">
      <c r="A103" s="822" t="s">
        <v>465</v>
      </c>
      <c r="B103" s="989" t="s">
        <v>1454</v>
      </c>
      <c r="C103" s="989" t="s">
        <v>1526</v>
      </c>
      <c r="D103" s="989">
        <v>45653</v>
      </c>
      <c r="E103" s="819">
        <f t="shared" si="87"/>
        <v>45655</v>
      </c>
      <c r="F103" s="901" t="s">
        <v>495</v>
      </c>
      <c r="G103" s="819">
        <f t="shared" si="88"/>
        <v>45663</v>
      </c>
      <c r="H103" s="819">
        <f t="shared" si="89"/>
        <v>45669</v>
      </c>
      <c r="I103" s="819">
        <f t="shared" si="90"/>
        <v>45674</v>
      </c>
      <c r="K103" s="775">
        <f t="shared" si="39"/>
        <v>45648</v>
      </c>
    </row>
    <row r="104" spans="1:11" s="193" customFormat="1" ht="20.100000000000001" customHeight="1" x14ac:dyDescent="0.2">
      <c r="A104" s="822"/>
      <c r="B104" s="989" t="s">
        <v>477</v>
      </c>
      <c r="C104" s="989" t="s">
        <v>1527</v>
      </c>
      <c r="D104" s="989">
        <v>45654</v>
      </c>
      <c r="E104" s="819">
        <f t="shared" si="87"/>
        <v>45656</v>
      </c>
      <c r="F104" s="901" t="s">
        <v>495</v>
      </c>
      <c r="G104" s="819">
        <f t="shared" si="88"/>
        <v>45664</v>
      </c>
      <c r="H104" s="819">
        <f t="shared" si="89"/>
        <v>45670</v>
      </c>
      <c r="I104" s="819">
        <f t="shared" si="90"/>
        <v>45675</v>
      </c>
      <c r="K104" s="775">
        <f t="shared" si="39"/>
        <v>45655</v>
      </c>
    </row>
    <row r="105" spans="1:11" s="193" customFormat="1" ht="20.100000000000001" customHeight="1" x14ac:dyDescent="0.2">
      <c r="A105" s="822"/>
      <c r="B105" s="989" t="s">
        <v>470</v>
      </c>
      <c r="C105" s="989" t="s">
        <v>1528</v>
      </c>
      <c r="D105" s="989">
        <v>45661</v>
      </c>
      <c r="E105" s="819">
        <f t="shared" si="87"/>
        <v>45663</v>
      </c>
      <c r="F105" s="901" t="s">
        <v>495</v>
      </c>
      <c r="G105" s="819">
        <f t="shared" si="88"/>
        <v>45671</v>
      </c>
      <c r="H105" s="819">
        <f t="shared" si="89"/>
        <v>45677</v>
      </c>
      <c r="I105" s="819">
        <f t="shared" si="90"/>
        <v>45682</v>
      </c>
      <c r="K105" s="775">
        <f t="shared" si="39"/>
        <v>45662</v>
      </c>
    </row>
    <row r="106" spans="1:11" s="193" customFormat="1" ht="20.100000000000001" customHeight="1" x14ac:dyDescent="0.2">
      <c r="A106" s="822"/>
      <c r="B106" s="989" t="s">
        <v>1473</v>
      </c>
      <c r="C106" s="989" t="s">
        <v>1529</v>
      </c>
      <c r="D106" s="989">
        <v>45668</v>
      </c>
      <c r="E106" s="819">
        <f t="shared" si="87"/>
        <v>45670</v>
      </c>
      <c r="F106" s="901" t="s">
        <v>495</v>
      </c>
      <c r="G106" s="819">
        <f t="shared" si="88"/>
        <v>45678</v>
      </c>
      <c r="H106" s="819">
        <f t="shared" si="89"/>
        <v>45684</v>
      </c>
      <c r="I106" s="819">
        <f t="shared" si="90"/>
        <v>45689</v>
      </c>
      <c r="K106" s="775">
        <f t="shared" si="39"/>
        <v>45669</v>
      </c>
    </row>
    <row r="107" spans="1:11" s="193" customFormat="1" ht="20.100000000000001" customHeight="1" x14ac:dyDescent="0.2">
      <c r="A107" s="822" t="s">
        <v>1217</v>
      </c>
      <c r="B107" s="989" t="s">
        <v>1485</v>
      </c>
      <c r="C107" s="989" t="s">
        <v>1530</v>
      </c>
      <c r="D107" s="989">
        <v>45675</v>
      </c>
      <c r="E107" s="819">
        <f t="shared" si="87"/>
        <v>45677</v>
      </c>
      <c r="F107" s="819">
        <f t="shared" si="87"/>
        <v>45679</v>
      </c>
      <c r="G107" s="819">
        <f t="shared" si="88"/>
        <v>45685</v>
      </c>
      <c r="H107" s="819">
        <f t="shared" si="89"/>
        <v>45691</v>
      </c>
      <c r="I107" s="819">
        <f t="shared" si="90"/>
        <v>45696</v>
      </c>
      <c r="K107" s="775">
        <f t="shared" si="39"/>
        <v>45676</v>
      </c>
    </row>
    <row r="108" spans="1:11" s="193" customFormat="1" ht="20.100000000000001" customHeight="1" x14ac:dyDescent="0.2">
      <c r="A108" s="822"/>
      <c r="B108" s="989" t="s">
        <v>1477</v>
      </c>
      <c r="C108" s="989" t="s">
        <v>1531</v>
      </c>
      <c r="D108" s="989">
        <v>45682</v>
      </c>
      <c r="E108" s="819">
        <f t="shared" ref="E108:F112" si="91">D108+2</f>
        <v>45684</v>
      </c>
      <c r="F108" s="901" t="s">
        <v>495</v>
      </c>
      <c r="G108" s="819">
        <f t="shared" ref="G108:G112" si="92">D108+10</f>
        <v>45692</v>
      </c>
      <c r="H108" s="819">
        <f t="shared" ref="H108:H112" si="93">D108+16</f>
        <v>45698</v>
      </c>
      <c r="I108" s="819">
        <f t="shared" ref="I108:I112" si="94">D108+21</f>
        <v>45703</v>
      </c>
      <c r="K108" s="775">
        <f t="shared" si="39"/>
        <v>45683</v>
      </c>
    </row>
    <row r="109" spans="1:11" s="193" customFormat="1" ht="20.100000000000001" customHeight="1" x14ac:dyDescent="0.2">
      <c r="A109" s="822"/>
      <c r="B109" s="989" t="s">
        <v>1425</v>
      </c>
      <c r="C109" s="989" t="s">
        <v>1532</v>
      </c>
      <c r="D109" s="989">
        <v>45323</v>
      </c>
      <c r="E109" s="819">
        <f t="shared" si="91"/>
        <v>45325</v>
      </c>
      <c r="F109" s="901" t="s">
        <v>495</v>
      </c>
      <c r="G109" s="819">
        <f t="shared" si="92"/>
        <v>45333</v>
      </c>
      <c r="H109" s="819">
        <f t="shared" si="93"/>
        <v>45339</v>
      </c>
      <c r="I109" s="819">
        <f t="shared" si="94"/>
        <v>45344</v>
      </c>
      <c r="K109" s="775">
        <f t="shared" si="39"/>
        <v>45690</v>
      </c>
    </row>
    <row r="110" spans="1:11" s="193" customFormat="1" ht="20.100000000000001" customHeight="1" x14ac:dyDescent="0.2">
      <c r="A110" s="822"/>
      <c r="B110" s="989" t="s">
        <v>1454</v>
      </c>
      <c r="C110" s="989" t="s">
        <v>1533</v>
      </c>
      <c r="D110" s="989">
        <v>45330</v>
      </c>
      <c r="E110" s="819">
        <f t="shared" si="91"/>
        <v>45332</v>
      </c>
      <c r="F110" s="901" t="s">
        <v>495</v>
      </c>
      <c r="G110" s="819">
        <f t="shared" si="92"/>
        <v>45340</v>
      </c>
      <c r="H110" s="819">
        <f t="shared" si="93"/>
        <v>45346</v>
      </c>
      <c r="I110" s="819">
        <f t="shared" si="94"/>
        <v>45351</v>
      </c>
      <c r="K110" s="775">
        <f t="shared" si="39"/>
        <v>45697</v>
      </c>
    </row>
    <row r="111" spans="1:11" s="193" customFormat="1" ht="20.100000000000001" customHeight="1" x14ac:dyDescent="0.2">
      <c r="A111" s="822"/>
      <c r="B111" s="989" t="s">
        <v>477</v>
      </c>
      <c r="C111" s="989" t="s">
        <v>1534</v>
      </c>
      <c r="D111" s="989">
        <v>45337</v>
      </c>
      <c r="E111" s="819">
        <f t="shared" si="91"/>
        <v>45339</v>
      </c>
      <c r="F111" s="819">
        <f t="shared" si="91"/>
        <v>45341</v>
      </c>
      <c r="G111" s="819">
        <f t="shared" si="92"/>
        <v>45347</v>
      </c>
      <c r="H111" s="819">
        <f t="shared" si="93"/>
        <v>45353</v>
      </c>
      <c r="I111" s="819">
        <f t="shared" si="94"/>
        <v>45358</v>
      </c>
      <c r="K111" s="775">
        <f t="shared" si="39"/>
        <v>45704</v>
      </c>
    </row>
    <row r="112" spans="1:11" s="193" customFormat="1" ht="20.100000000000001" customHeight="1" x14ac:dyDescent="0.2">
      <c r="A112" s="822"/>
      <c r="B112" s="989" t="s">
        <v>470</v>
      </c>
      <c r="C112" s="989" t="s">
        <v>1535</v>
      </c>
      <c r="D112" s="989">
        <v>45344</v>
      </c>
      <c r="E112" s="819">
        <f t="shared" si="91"/>
        <v>45346</v>
      </c>
      <c r="F112" s="901" t="s">
        <v>495</v>
      </c>
      <c r="G112" s="819">
        <f t="shared" si="92"/>
        <v>45354</v>
      </c>
      <c r="H112" s="819">
        <f t="shared" si="93"/>
        <v>45360</v>
      </c>
      <c r="I112" s="819">
        <f t="shared" si="94"/>
        <v>45365</v>
      </c>
      <c r="K112" s="775">
        <f t="shared" si="39"/>
        <v>45711</v>
      </c>
    </row>
    <row r="113" spans="1:12" s="193" customFormat="1" ht="18" customHeight="1" x14ac:dyDescent="0.2">
      <c r="A113" s="822"/>
      <c r="B113" s="971"/>
      <c r="C113" s="818"/>
      <c r="D113" s="769"/>
      <c r="E113" s="818"/>
      <c r="F113" s="818"/>
      <c r="G113" s="818"/>
      <c r="H113" s="818"/>
      <c r="I113" s="769"/>
      <c r="J113" s="786"/>
    </row>
    <row r="114" spans="1:12" s="193" customFormat="1" ht="18" customHeight="1" x14ac:dyDescent="0.2">
      <c r="A114" s="822"/>
      <c r="B114" s="195" t="s">
        <v>1244</v>
      </c>
      <c r="C114" s="818"/>
      <c r="D114" s="769"/>
      <c r="E114" s="818"/>
      <c r="F114" s="818"/>
      <c r="G114" s="818"/>
      <c r="H114" s="818"/>
      <c r="J114" s="786"/>
    </row>
    <row r="115" spans="1:12" s="149" customFormat="1" ht="18" customHeight="1" x14ac:dyDescent="0.2">
      <c r="A115" s="822"/>
      <c r="B115" s="433"/>
      <c r="C115" s="155"/>
      <c r="D115" s="162"/>
      <c r="E115" s="155"/>
      <c r="F115" s="155"/>
      <c r="G115" s="155"/>
      <c r="H115" s="155"/>
      <c r="J115" s="502"/>
    </row>
    <row r="116" spans="1:12" s="149" customFormat="1" ht="18" customHeight="1" x14ac:dyDescent="0.2">
      <c r="A116" s="822"/>
      <c r="B116" s="433"/>
      <c r="C116" s="155"/>
      <c r="D116" s="162"/>
      <c r="E116" s="155"/>
      <c r="F116" s="155"/>
      <c r="G116" s="155"/>
      <c r="H116" s="155"/>
      <c r="J116" s="502"/>
    </row>
    <row r="117" spans="1:12" ht="18" customHeight="1" thickBot="1" x14ac:dyDescent="0.25">
      <c r="B117" s="3"/>
      <c r="C117" s="9"/>
      <c r="D117" s="9"/>
      <c r="E117" s="9"/>
    </row>
    <row r="118" spans="1:12" s="147" customFormat="1" ht="18.75" customHeight="1" x14ac:dyDescent="0.2">
      <c r="A118" s="884"/>
      <c r="B118" s="788"/>
      <c r="C118" s="789"/>
      <c r="D118" s="790"/>
      <c r="E118" s="791"/>
      <c r="F118" s="792"/>
      <c r="G118" s="793"/>
      <c r="H118" s="794"/>
      <c r="I118" s="769"/>
      <c r="J118" s="145"/>
      <c r="K118" s="145"/>
      <c r="L118" s="145"/>
    </row>
    <row r="119" spans="1:12" s="147" customFormat="1" ht="18.75" customHeight="1" x14ac:dyDescent="0.2">
      <c r="A119" s="884"/>
      <c r="B119" s="795" t="s">
        <v>555</v>
      </c>
      <c r="C119" s="145"/>
      <c r="D119" s="147" t="s">
        <v>556</v>
      </c>
      <c r="G119" s="147" t="s">
        <v>557</v>
      </c>
      <c r="H119" s="796"/>
      <c r="J119" s="145"/>
      <c r="K119" s="145"/>
      <c r="L119" s="145"/>
    </row>
    <row r="120" spans="1:12" s="147" customFormat="1" ht="18.75" customHeight="1" x14ac:dyDescent="0.2">
      <c r="A120" s="884"/>
      <c r="B120" s="797" t="s">
        <v>558</v>
      </c>
      <c r="C120" s="798" t="s">
        <v>559</v>
      </c>
      <c r="D120" s="133" t="s">
        <v>560</v>
      </c>
      <c r="F120" s="798" t="s">
        <v>561</v>
      </c>
      <c r="G120" s="145" t="s">
        <v>562</v>
      </c>
      <c r="H120" s="799" t="s">
        <v>563</v>
      </c>
      <c r="J120" s="145"/>
      <c r="K120" s="145"/>
      <c r="L120" s="145"/>
    </row>
    <row r="121" spans="1:12" s="147" customFormat="1" ht="18.75" customHeight="1" x14ac:dyDescent="0.2">
      <c r="A121" s="884"/>
      <c r="B121" s="797" t="s">
        <v>564</v>
      </c>
      <c r="C121" s="798" t="s">
        <v>565</v>
      </c>
      <c r="D121" s="133" t="s">
        <v>566</v>
      </c>
      <c r="E121" s="148" t="s">
        <v>567</v>
      </c>
      <c r="F121" s="802" t="s">
        <v>568</v>
      </c>
      <c r="G121" s="145" t="s">
        <v>569</v>
      </c>
      <c r="H121" s="799" t="s">
        <v>570</v>
      </c>
      <c r="J121" s="145"/>
      <c r="K121" s="145"/>
      <c r="L121" s="145"/>
    </row>
    <row r="122" spans="1:12" s="147" customFormat="1" ht="18.75" customHeight="1" x14ac:dyDescent="0.2">
      <c r="A122" s="884"/>
      <c r="B122" s="800" t="s">
        <v>571</v>
      </c>
      <c r="C122" s="801" t="s">
        <v>572</v>
      </c>
      <c r="D122" s="133" t="s">
        <v>573</v>
      </c>
      <c r="E122" s="148" t="s">
        <v>574</v>
      </c>
      <c r="F122" s="802" t="s">
        <v>575</v>
      </c>
      <c r="G122" s="602" t="s">
        <v>576</v>
      </c>
      <c r="H122" s="803" t="s">
        <v>577</v>
      </c>
      <c r="J122" s="145"/>
      <c r="K122" s="145"/>
      <c r="L122" s="145"/>
    </row>
    <row r="123" spans="1:12" s="147" customFormat="1" ht="18.75" customHeight="1" x14ac:dyDescent="0.2">
      <c r="A123" s="884"/>
      <c r="B123" s="800" t="s">
        <v>578</v>
      </c>
      <c r="C123" s="801" t="s">
        <v>579</v>
      </c>
      <c r="D123" s="133" t="s">
        <v>580</v>
      </c>
      <c r="E123" s="148" t="s">
        <v>581</v>
      </c>
      <c r="F123" s="802" t="s">
        <v>582</v>
      </c>
      <c r="G123" s="602" t="s">
        <v>583</v>
      </c>
      <c r="H123" s="803" t="s">
        <v>584</v>
      </c>
      <c r="J123" s="145"/>
      <c r="K123" s="145"/>
      <c r="L123" s="145"/>
    </row>
    <row r="124" spans="1:12" s="147" customFormat="1" ht="18.75" customHeight="1" x14ac:dyDescent="0.2">
      <c r="A124" s="884"/>
      <c r="B124" s="800" t="s">
        <v>585</v>
      </c>
      <c r="C124" s="801" t="s">
        <v>586</v>
      </c>
      <c r="D124" s="133" t="s">
        <v>587</v>
      </c>
      <c r="E124" s="148" t="s">
        <v>588</v>
      </c>
      <c r="F124" s="802" t="s">
        <v>589</v>
      </c>
      <c r="G124" s="602" t="s">
        <v>590</v>
      </c>
      <c r="H124" s="803" t="s">
        <v>591</v>
      </c>
      <c r="J124" s="145"/>
      <c r="K124" s="145"/>
      <c r="L124" s="145"/>
    </row>
    <row r="125" spans="1:12" s="147" customFormat="1" ht="18.75" customHeight="1" x14ac:dyDescent="0.2">
      <c r="A125" s="884"/>
      <c r="B125" s="800" t="s">
        <v>592</v>
      </c>
      <c r="C125" s="801" t="s">
        <v>593</v>
      </c>
      <c r="D125" s="133" t="s">
        <v>594</v>
      </c>
      <c r="E125" s="148" t="s">
        <v>595</v>
      </c>
      <c r="F125" s="802" t="s">
        <v>596</v>
      </c>
      <c r="G125" s="602" t="s">
        <v>597</v>
      </c>
      <c r="H125" s="803" t="s">
        <v>598</v>
      </c>
      <c r="J125" s="145"/>
      <c r="K125" s="145"/>
      <c r="L125" s="145"/>
    </row>
    <row r="126" spans="1:12" s="147" customFormat="1" ht="18.75" customHeight="1" x14ac:dyDescent="0.2">
      <c r="A126" s="884"/>
      <c r="B126" s="800" t="s">
        <v>599</v>
      </c>
      <c r="C126" s="801" t="s">
        <v>600</v>
      </c>
      <c r="D126" s="133" t="s">
        <v>601</v>
      </c>
      <c r="E126" s="148" t="s">
        <v>602</v>
      </c>
      <c r="F126" s="756" t="s">
        <v>603</v>
      </c>
      <c r="G126" s="602" t="s">
        <v>604</v>
      </c>
      <c r="H126" s="804" t="s">
        <v>605</v>
      </c>
      <c r="J126" s="145"/>
      <c r="K126" s="145"/>
      <c r="L126" s="145"/>
    </row>
    <row r="127" spans="1:12" s="147" customFormat="1" ht="18.75" customHeight="1" x14ac:dyDescent="0.2">
      <c r="A127" s="884"/>
      <c r="B127" s="800" t="s">
        <v>606</v>
      </c>
      <c r="C127" s="801" t="s">
        <v>607</v>
      </c>
      <c r="D127" s="133"/>
      <c r="E127" s="145"/>
      <c r="F127" s="602"/>
      <c r="H127" s="805"/>
      <c r="J127" s="145"/>
      <c r="K127" s="145"/>
      <c r="L127" s="145"/>
    </row>
    <row r="128" spans="1:12" s="147" customFormat="1" ht="18.75" customHeight="1" thickBot="1" x14ac:dyDescent="0.25">
      <c r="A128" s="884"/>
      <c r="B128" s="806"/>
      <c r="C128" s="807"/>
      <c r="D128" s="807"/>
      <c r="E128" s="808"/>
      <c r="F128" s="808"/>
      <c r="G128" s="808"/>
      <c r="H128" s="809"/>
      <c r="I128" s="145"/>
      <c r="J128" s="145"/>
      <c r="K128" s="145"/>
      <c r="L128" s="145"/>
    </row>
    <row r="129" spans="1:12" s="147" customFormat="1" ht="18.75" customHeight="1" x14ac:dyDescent="0.2">
      <c r="A129" s="884"/>
      <c r="B129" s="11"/>
      <c r="C129" s="11"/>
      <c r="D129" s="11"/>
      <c r="E129" s="145"/>
      <c r="F129" s="145"/>
      <c r="G129" s="145"/>
      <c r="H129" s="11"/>
      <c r="I129" s="145"/>
      <c r="J129" s="145"/>
      <c r="K129" s="145"/>
      <c r="L129" s="145"/>
    </row>
  </sheetData>
  <mergeCells count="10">
    <mergeCell ref="D65:D66"/>
    <mergeCell ref="B4:F4"/>
    <mergeCell ref="B2:F2"/>
    <mergeCell ref="B6:F6"/>
    <mergeCell ref="B63:F63"/>
    <mergeCell ref="E15:F15"/>
    <mergeCell ref="D8:D9"/>
    <mergeCell ref="B65:C65"/>
    <mergeCell ref="B8:C8"/>
    <mergeCell ref="E40:F40"/>
  </mergeCells>
  <phoneticPr fontId="81" type="noConversion"/>
  <hyperlinks>
    <hyperlink ref="H2" location="HOME!Print_Area" display="HOME" xr:uid="{FF8ECA58-D7DD-4971-A407-55A1ECF132D5}"/>
    <hyperlink ref="H120" r:id="rId1" xr:uid="{690A476B-BCFA-4E83-94B0-8C7E1526E5A6}"/>
    <hyperlink ref="C120" r:id="rId2" xr:uid="{80717582-CA24-494C-903D-4AA65D649028}"/>
    <hyperlink ref="H125" r:id="rId3" xr:uid="{7C670505-6ACD-44AA-9A9F-2132EA11CB73}"/>
    <hyperlink ref="H124" r:id="rId4" xr:uid="{53D2AAE1-F003-45CE-A554-6E861DF4CAFA}"/>
    <hyperlink ref="C124" r:id="rId5" xr:uid="{CAE20415-E937-4E24-A859-3229AD2135CF}"/>
    <hyperlink ref="C125" r:id="rId6" xr:uid="{C2780B14-3FBA-43FF-8387-96DE610FF699}"/>
    <hyperlink ref="C122" r:id="rId7" xr:uid="{693C520D-F700-418B-BF58-CC34F3488979}"/>
    <hyperlink ref="C121" r:id="rId8" xr:uid="{156C8258-24FA-4C60-98C8-BE6DBB05046E}"/>
    <hyperlink ref="C127" r:id="rId9" xr:uid="{D993A32B-CFC7-42B4-95B5-A993BCD3D367}"/>
    <hyperlink ref="H123" r:id="rId10" xr:uid="{66DA5C9E-3EFD-45AF-81E5-496FBDB1C90A}"/>
    <hyperlink ref="H126" r:id="rId11" xr:uid="{E0945944-DF06-491C-A4BF-AF0296E2B94E}"/>
    <hyperlink ref="C123" r:id="rId12" xr:uid="{3EED6EBF-8EE7-4D4D-91D6-2F2A27A9B4C8}"/>
    <hyperlink ref="F120" r:id="rId13" xr:uid="{006D9EDD-2C69-46E5-854A-302AC0221111}"/>
    <hyperlink ref="F125" r:id="rId14" xr:uid="{B4572574-F0B9-414E-9052-4900534D9330}"/>
    <hyperlink ref="F121" r:id="rId15" xr:uid="{74DB461B-8DBF-43EB-AAEC-58C41C44B4B2}"/>
    <hyperlink ref="F122" r:id="rId16" xr:uid="{4D831325-5118-41F2-8E7D-D0EA6FE074C1}"/>
    <hyperlink ref="F123" r:id="rId17" xr:uid="{3D557FA6-A8B8-4632-9FB0-D6B6BCBA4905}"/>
    <hyperlink ref="F124" r:id="rId18" xr:uid="{9E115E78-C5BC-4777-A9D9-FC52C158DF1B}"/>
    <hyperlink ref="H121" r:id="rId19" xr:uid="{32E348C7-8E81-48D4-AD6B-5C78827D8BAE}"/>
    <hyperlink ref="H122" r:id="rId20" xr:uid="{AC1984EA-5309-45CC-8D06-A8A1E87E449E}"/>
    <hyperlink ref="F126" r:id="rId21" xr:uid="{B00741DB-4EED-44DB-AAE8-071134108E32}"/>
  </hyperlinks>
  <pageMargins left="0.35433070866141736" right="0.70866141732283472" top="0.74803149606299213" bottom="0.74803149606299213" header="0.31496062992125984" footer="0.31496062992125984"/>
  <pageSetup paperSize="9" scale="41" orientation="landscape" r:id="rId22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35"/>
  <sheetViews>
    <sheetView showGridLines="0" topLeftCell="A58" zoomScale="130" zoomScaleNormal="130" zoomScaleSheetLayoutView="80" workbookViewId="0">
      <selection activeCell="G112" sqref="G112"/>
    </sheetView>
  </sheetViews>
  <sheetFormatPr defaultColWidth="9.140625" defaultRowHeight="13.5" x14ac:dyDescent="0.2"/>
  <cols>
    <col min="1" max="1" width="24.140625" style="1074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79" t="s">
        <v>116</v>
      </c>
      <c r="C2" s="1179"/>
      <c r="D2" s="1179"/>
      <c r="E2" s="1179"/>
      <c r="F2" s="1179"/>
      <c r="H2" s="1015" t="s">
        <v>378</v>
      </c>
    </row>
    <row r="3" spans="1:9" ht="15.75" customHeight="1" thickBot="1" x14ac:dyDescent="0.25"/>
    <row r="4" spans="1:9" ht="30" customHeight="1" thickBot="1" x14ac:dyDescent="0.25">
      <c r="B4" s="1147" t="s">
        <v>121</v>
      </c>
      <c r="C4" s="1148"/>
      <c r="D4" s="1148"/>
      <c r="E4" s="1148"/>
      <c r="F4" s="1149"/>
    </row>
    <row r="5" spans="1:9" ht="20.100000000000001" customHeight="1" x14ac:dyDescent="0.2">
      <c r="B5" s="1180"/>
      <c r="C5" s="1180"/>
      <c r="D5" s="1180"/>
      <c r="E5" s="1180"/>
      <c r="F5" s="1180"/>
    </row>
    <row r="6" spans="1:9" ht="20.100000000000001" customHeight="1" x14ac:dyDescent="0.2">
      <c r="B6" s="1175" t="s">
        <v>1431</v>
      </c>
      <c r="C6" s="1175"/>
      <c r="D6" s="1175"/>
      <c r="E6" s="1175"/>
      <c r="F6" s="1175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36"/>
      <c r="B8" s="1152" t="s">
        <v>1536</v>
      </c>
      <c r="C8" s="1153"/>
      <c r="D8" s="1150" t="s">
        <v>379</v>
      </c>
      <c r="E8" s="974" t="s">
        <v>462</v>
      </c>
      <c r="F8" s="977" t="s">
        <v>1537</v>
      </c>
      <c r="G8" s="331"/>
      <c r="H8" s="904" t="s">
        <v>1496</v>
      </c>
      <c r="I8" s="1"/>
    </row>
    <row r="9" spans="1:9" ht="20.100000000000001" customHeight="1" x14ac:dyDescent="0.2">
      <c r="A9" s="836"/>
      <c r="B9" s="977" t="s">
        <v>381</v>
      </c>
      <c r="C9" s="977" t="s">
        <v>382</v>
      </c>
      <c r="D9" s="1151"/>
      <c r="E9" s="973" t="s">
        <v>240</v>
      </c>
      <c r="F9" s="973" t="s">
        <v>165</v>
      </c>
      <c r="G9" s="331"/>
      <c r="H9" s="976" t="s">
        <v>383</v>
      </c>
      <c r="I9" s="976" t="s">
        <v>384</v>
      </c>
    </row>
    <row r="10" spans="1:9" ht="15.75" hidden="1" customHeight="1" x14ac:dyDescent="0.2">
      <c r="A10" s="836"/>
      <c r="B10" s="827" t="s">
        <v>524</v>
      </c>
      <c r="C10" s="834" t="s">
        <v>1538</v>
      </c>
      <c r="D10" s="775">
        <v>45309</v>
      </c>
      <c r="E10" s="835"/>
      <c r="F10" s="775">
        <f t="shared" ref="F10:F15" si="0">D10+3</f>
        <v>45312</v>
      </c>
      <c r="G10" s="331"/>
      <c r="H10" s="775">
        <v>45305</v>
      </c>
      <c r="I10" s="155"/>
    </row>
    <row r="11" spans="1:9" ht="15.75" hidden="1" customHeight="1" x14ac:dyDescent="0.2">
      <c r="A11" s="836"/>
      <c r="B11" s="827" t="s">
        <v>1539</v>
      </c>
      <c r="C11" s="834" t="s">
        <v>1540</v>
      </c>
      <c r="D11" s="775">
        <v>45313</v>
      </c>
      <c r="E11" s="835"/>
      <c r="F11" s="775">
        <f t="shared" si="0"/>
        <v>45316</v>
      </c>
      <c r="G11" s="331"/>
      <c r="H11" s="775">
        <f t="shared" ref="H11:H67" si="1">H10+7</f>
        <v>45312</v>
      </c>
      <c r="I11" s="155"/>
    </row>
    <row r="12" spans="1:9" ht="15.75" hidden="1" customHeight="1" x14ac:dyDescent="0.2">
      <c r="A12" s="836"/>
      <c r="B12" s="827" t="s">
        <v>1541</v>
      </c>
      <c r="C12" s="834" t="s">
        <v>1542</v>
      </c>
      <c r="D12" s="775">
        <v>45318</v>
      </c>
      <c r="E12" s="775">
        <f>D12+2</f>
        <v>45320</v>
      </c>
      <c r="F12" s="775">
        <f t="shared" si="0"/>
        <v>45321</v>
      </c>
      <c r="G12" s="331"/>
      <c r="H12" s="775">
        <f t="shared" si="1"/>
        <v>45319</v>
      </c>
      <c r="I12" s="155"/>
    </row>
    <row r="13" spans="1:9" ht="17.25" hidden="1" customHeight="1" x14ac:dyDescent="0.2">
      <c r="A13" s="836"/>
      <c r="B13" s="827" t="s">
        <v>1543</v>
      </c>
      <c r="C13" s="834" t="s">
        <v>1544</v>
      </c>
      <c r="D13" s="775">
        <v>45327</v>
      </c>
      <c r="E13" s="775">
        <f t="shared" ref="E13:E25" si="2">D13+2</f>
        <v>45329</v>
      </c>
      <c r="F13" s="775">
        <f t="shared" si="0"/>
        <v>45330</v>
      </c>
      <c r="G13" s="331"/>
      <c r="H13" s="775">
        <v>45326</v>
      </c>
      <c r="I13" s="155"/>
    </row>
    <row r="14" spans="1:9" ht="17.25" hidden="1" customHeight="1" x14ac:dyDescent="0.2">
      <c r="A14" s="836"/>
      <c r="B14" s="827" t="s">
        <v>1545</v>
      </c>
      <c r="C14" s="834" t="s">
        <v>1546</v>
      </c>
      <c r="D14" s="775">
        <v>45334</v>
      </c>
      <c r="E14" s="775">
        <f t="shared" si="2"/>
        <v>45336</v>
      </c>
      <c r="F14" s="775">
        <f t="shared" si="0"/>
        <v>45337</v>
      </c>
      <c r="G14" s="331"/>
      <c r="H14" s="775">
        <f t="shared" si="1"/>
        <v>45333</v>
      </c>
      <c r="I14" s="155"/>
    </row>
    <row r="15" spans="1:9" ht="17.25" hidden="1" customHeight="1" x14ac:dyDescent="0.2">
      <c r="A15" s="836" t="s">
        <v>1547</v>
      </c>
      <c r="B15" s="827" t="s">
        <v>1548</v>
      </c>
      <c r="C15" s="834" t="s">
        <v>1549</v>
      </c>
      <c r="D15" s="775">
        <v>45339</v>
      </c>
      <c r="E15" s="775">
        <f t="shared" si="2"/>
        <v>45341</v>
      </c>
      <c r="F15" s="775">
        <f t="shared" si="0"/>
        <v>45342</v>
      </c>
      <c r="G15" s="331"/>
      <c r="H15" s="775">
        <f t="shared" si="1"/>
        <v>45340</v>
      </c>
      <c r="I15" s="155"/>
    </row>
    <row r="16" spans="1:9" ht="17.25" hidden="1" customHeight="1" x14ac:dyDescent="0.2">
      <c r="A16" s="836" t="s">
        <v>1550</v>
      </c>
      <c r="B16" s="827" t="s">
        <v>1551</v>
      </c>
      <c r="C16" s="834" t="s">
        <v>1552</v>
      </c>
      <c r="D16" s="775">
        <v>45346</v>
      </c>
      <c r="E16" s="775">
        <f t="shared" si="2"/>
        <v>45348</v>
      </c>
      <c r="F16" s="775">
        <f t="shared" ref="F16" si="3">D16+3</f>
        <v>45349</v>
      </c>
      <c r="G16" s="331"/>
      <c r="H16" s="775">
        <f t="shared" si="1"/>
        <v>45347</v>
      </c>
      <c r="I16" s="155"/>
    </row>
    <row r="17" spans="1:9" ht="17.25" hidden="1" customHeight="1" x14ac:dyDescent="0.2">
      <c r="A17" s="836"/>
      <c r="B17" s="827" t="s">
        <v>1539</v>
      </c>
      <c r="C17" s="834" t="s">
        <v>1553</v>
      </c>
      <c r="D17" s="775">
        <v>45354</v>
      </c>
      <c r="E17" s="775">
        <f t="shared" si="2"/>
        <v>45356</v>
      </c>
      <c r="F17" s="775">
        <f t="shared" ref="F17" si="4">D17+3</f>
        <v>45357</v>
      </c>
      <c r="G17" s="331"/>
      <c r="H17" s="775">
        <f t="shared" si="1"/>
        <v>45354</v>
      </c>
      <c r="I17" s="155"/>
    </row>
    <row r="18" spans="1:9" ht="17.25" hidden="1" customHeight="1" x14ac:dyDescent="0.2">
      <c r="A18" s="836"/>
      <c r="B18" s="827" t="s">
        <v>1541</v>
      </c>
      <c r="C18" s="834" t="s">
        <v>1554</v>
      </c>
      <c r="D18" s="775">
        <v>45361</v>
      </c>
      <c r="E18" s="775">
        <f t="shared" si="2"/>
        <v>45363</v>
      </c>
      <c r="F18" s="775">
        <f t="shared" ref="F18" si="5">D18+3</f>
        <v>45364</v>
      </c>
      <c r="G18" s="331"/>
      <c r="H18" s="775">
        <f t="shared" si="1"/>
        <v>45361</v>
      </c>
      <c r="I18" s="155"/>
    </row>
    <row r="19" spans="1:9" ht="17.25" hidden="1" customHeight="1" x14ac:dyDescent="0.2">
      <c r="A19" s="836"/>
      <c r="B19" s="926" t="s">
        <v>1543</v>
      </c>
      <c r="C19" s="925" t="s">
        <v>1555</v>
      </c>
      <c r="D19" s="775">
        <v>45369</v>
      </c>
      <c r="E19" s="775">
        <f t="shared" si="2"/>
        <v>45371</v>
      </c>
      <c r="F19" s="775">
        <f t="shared" ref="F19" si="6">D19+3</f>
        <v>45372</v>
      </c>
      <c r="G19" s="331"/>
      <c r="H19" s="775">
        <f t="shared" si="1"/>
        <v>45368</v>
      </c>
      <c r="I19" s="155"/>
    </row>
    <row r="20" spans="1:9" ht="17.25" hidden="1" customHeight="1" x14ac:dyDescent="0.2">
      <c r="A20" s="836"/>
      <c r="B20" s="926" t="s">
        <v>1545</v>
      </c>
      <c r="C20" s="925" t="s">
        <v>1556</v>
      </c>
      <c r="D20" s="775">
        <v>45377</v>
      </c>
      <c r="E20" s="775">
        <f t="shared" si="2"/>
        <v>45379</v>
      </c>
      <c r="F20" s="775">
        <f t="shared" ref="F20" si="7">D20+3</f>
        <v>45380</v>
      </c>
      <c r="G20" s="331"/>
      <c r="H20" s="775">
        <f t="shared" si="1"/>
        <v>45375</v>
      </c>
      <c r="I20" s="155"/>
    </row>
    <row r="21" spans="1:9" ht="17.25" hidden="1" customHeight="1" x14ac:dyDescent="0.2">
      <c r="A21" s="836"/>
      <c r="B21" s="926" t="s">
        <v>1557</v>
      </c>
      <c r="C21" s="925" t="s">
        <v>1558</v>
      </c>
      <c r="D21" s="775">
        <v>45382</v>
      </c>
      <c r="E21" s="775">
        <f t="shared" si="2"/>
        <v>45384</v>
      </c>
      <c r="F21" s="775">
        <f t="shared" ref="F21" si="8">D21+3</f>
        <v>45385</v>
      </c>
      <c r="G21" s="331"/>
      <c r="H21" s="775">
        <f t="shared" si="1"/>
        <v>45382</v>
      </c>
      <c r="I21" s="155"/>
    </row>
    <row r="22" spans="1:9" ht="17.25" hidden="1" customHeight="1" x14ac:dyDescent="0.2">
      <c r="A22" s="836"/>
      <c r="B22" s="996" t="s">
        <v>1551</v>
      </c>
      <c r="C22" s="989" t="s">
        <v>1559</v>
      </c>
      <c r="D22" s="989">
        <v>45390</v>
      </c>
      <c r="E22" s="775">
        <f t="shared" si="2"/>
        <v>45392</v>
      </c>
      <c r="F22" s="775">
        <f t="shared" ref="F22:F23" si="9">D22+3</f>
        <v>45393</v>
      </c>
      <c r="G22" s="331"/>
      <c r="H22" s="775">
        <f t="shared" si="1"/>
        <v>45389</v>
      </c>
      <c r="I22" s="155"/>
    </row>
    <row r="23" spans="1:9" ht="17.25" hidden="1" customHeight="1" x14ac:dyDescent="0.2">
      <c r="A23" s="836"/>
      <c r="B23" s="996" t="s">
        <v>1539</v>
      </c>
      <c r="C23" s="989" t="s">
        <v>1560</v>
      </c>
      <c r="D23" s="989">
        <v>45396</v>
      </c>
      <c r="E23" s="775">
        <f t="shared" si="2"/>
        <v>45398</v>
      </c>
      <c r="F23" s="775">
        <f t="shared" si="9"/>
        <v>45399</v>
      </c>
      <c r="G23" s="331"/>
      <c r="H23" s="775">
        <f t="shared" si="1"/>
        <v>45396</v>
      </c>
      <c r="I23" s="155"/>
    </row>
    <row r="24" spans="1:9" ht="17.25" hidden="1" customHeight="1" x14ac:dyDescent="0.2">
      <c r="A24" s="836"/>
      <c r="B24" s="996" t="s">
        <v>1541</v>
      </c>
      <c r="C24" s="989" t="s">
        <v>1561</v>
      </c>
      <c r="D24" s="989">
        <v>45408</v>
      </c>
      <c r="E24" s="775">
        <f t="shared" si="2"/>
        <v>45410</v>
      </c>
      <c r="F24" s="775">
        <f t="shared" ref="F24" si="10">D24+3</f>
        <v>45411</v>
      </c>
      <c r="G24" s="331"/>
      <c r="H24" s="775">
        <f t="shared" si="1"/>
        <v>45403</v>
      </c>
      <c r="I24" s="155"/>
    </row>
    <row r="25" spans="1:9" ht="17.25" hidden="1" customHeight="1" x14ac:dyDescent="0.2">
      <c r="A25" s="836"/>
      <c r="B25" s="996" t="s">
        <v>1543</v>
      </c>
      <c r="C25" s="989" t="s">
        <v>1562</v>
      </c>
      <c r="D25" s="989">
        <v>45415</v>
      </c>
      <c r="E25" s="775">
        <f t="shared" si="2"/>
        <v>45417</v>
      </c>
      <c r="F25" s="775">
        <f t="shared" ref="F25" si="11">D25+3</f>
        <v>45418</v>
      </c>
      <c r="G25" s="331"/>
      <c r="H25" s="775">
        <f t="shared" si="1"/>
        <v>45410</v>
      </c>
      <c r="I25" s="762"/>
    </row>
    <row r="26" spans="1:9" ht="17.25" hidden="1" customHeight="1" x14ac:dyDescent="0.2">
      <c r="A26" s="836" t="s">
        <v>1563</v>
      </c>
      <c r="B26" s="996" t="s">
        <v>1557</v>
      </c>
      <c r="C26" s="989" t="s">
        <v>1564</v>
      </c>
      <c r="D26" s="989">
        <v>45420</v>
      </c>
      <c r="E26" s="775">
        <f>D26+2</f>
        <v>45422</v>
      </c>
      <c r="F26" s="775">
        <f>D26+3</f>
        <v>45423</v>
      </c>
      <c r="G26" s="331"/>
      <c r="H26" s="775">
        <f t="shared" si="1"/>
        <v>45417</v>
      </c>
      <c r="I26" s="155"/>
    </row>
    <row r="27" spans="1:9" ht="17.25" hidden="1" customHeight="1" x14ac:dyDescent="0.2">
      <c r="A27" s="836"/>
      <c r="B27" s="996" t="s">
        <v>1545</v>
      </c>
      <c r="C27" s="989" t="s">
        <v>1565</v>
      </c>
      <c r="D27" s="989">
        <v>45426</v>
      </c>
      <c r="E27" s="775">
        <f t="shared" ref="E27:E31" si="12">D27+2</f>
        <v>45428</v>
      </c>
      <c r="F27" s="775">
        <f t="shared" ref="F27:F30" si="13">D27+3</f>
        <v>45429</v>
      </c>
      <c r="G27" s="331"/>
      <c r="H27" s="775">
        <f t="shared" si="1"/>
        <v>45424</v>
      </c>
      <c r="I27" s="762"/>
    </row>
    <row r="28" spans="1:9" ht="17.25" hidden="1" customHeight="1" x14ac:dyDescent="0.2">
      <c r="A28" s="836"/>
      <c r="B28" s="1067" t="s">
        <v>1551</v>
      </c>
      <c r="C28" s="989" t="s">
        <v>1566</v>
      </c>
      <c r="D28" s="989">
        <v>45436</v>
      </c>
      <c r="E28" s="775">
        <f t="shared" si="12"/>
        <v>45438</v>
      </c>
      <c r="F28" s="901" t="s">
        <v>495</v>
      </c>
      <c r="G28" s="331"/>
      <c r="H28" s="775">
        <f t="shared" si="1"/>
        <v>45431</v>
      </c>
      <c r="I28" s="155"/>
    </row>
    <row r="29" spans="1:9" ht="17.25" hidden="1" customHeight="1" x14ac:dyDescent="0.2">
      <c r="A29" s="836" t="s">
        <v>1567</v>
      </c>
      <c r="B29" s="989" t="s">
        <v>1557</v>
      </c>
      <c r="C29" s="989" t="s">
        <v>1568</v>
      </c>
      <c r="D29" s="989">
        <v>45446</v>
      </c>
      <c r="E29" s="775">
        <f t="shared" si="12"/>
        <v>45448</v>
      </c>
      <c r="F29" s="901" t="s">
        <v>495</v>
      </c>
      <c r="G29" s="331"/>
      <c r="H29" s="775">
        <f t="shared" si="1"/>
        <v>45438</v>
      </c>
      <c r="I29" s="155"/>
    </row>
    <row r="30" spans="1:9" ht="17.25" hidden="1" customHeight="1" x14ac:dyDescent="0.2">
      <c r="A30" s="836" t="s">
        <v>1569</v>
      </c>
      <c r="B30" s="989" t="s">
        <v>1539</v>
      </c>
      <c r="C30" s="989" t="s">
        <v>1570</v>
      </c>
      <c r="D30" s="989">
        <v>45450</v>
      </c>
      <c r="E30" s="775">
        <f t="shared" si="12"/>
        <v>45452</v>
      </c>
      <c r="F30" s="775">
        <f t="shared" si="13"/>
        <v>45453</v>
      </c>
      <c r="G30" s="331"/>
      <c r="H30" s="775">
        <f t="shared" si="1"/>
        <v>45445</v>
      </c>
      <c r="I30" s="155"/>
    </row>
    <row r="31" spans="1:9" ht="17.25" hidden="1" customHeight="1" x14ac:dyDescent="0.2">
      <c r="A31" s="836" t="s">
        <v>1543</v>
      </c>
      <c r="B31" s="989" t="s">
        <v>701</v>
      </c>
      <c r="C31" s="989" t="s">
        <v>1571</v>
      </c>
      <c r="D31" s="989">
        <v>45460</v>
      </c>
      <c r="E31" s="775">
        <f t="shared" si="12"/>
        <v>45462</v>
      </c>
      <c r="F31" s="901" t="s">
        <v>495</v>
      </c>
      <c r="G31" s="331"/>
      <c r="H31" s="775">
        <f t="shared" si="1"/>
        <v>45452</v>
      </c>
      <c r="I31" s="762"/>
    </row>
    <row r="32" spans="1:9" ht="17.25" hidden="1" customHeight="1" x14ac:dyDescent="0.2">
      <c r="A32" s="836" t="s">
        <v>1572</v>
      </c>
      <c r="B32" s="1104" t="s">
        <v>1543</v>
      </c>
      <c r="C32" s="989" t="s">
        <v>1573</v>
      </c>
      <c r="D32" s="989">
        <v>45464</v>
      </c>
      <c r="E32" s="775">
        <f>D32+2</f>
        <v>45466</v>
      </c>
      <c r="F32" s="901" t="s">
        <v>495</v>
      </c>
      <c r="G32" s="331"/>
      <c r="H32" s="775">
        <f t="shared" si="1"/>
        <v>45459</v>
      </c>
      <c r="I32" s="155"/>
    </row>
    <row r="33" spans="1:9" ht="17.25" hidden="1" customHeight="1" x14ac:dyDescent="0.2">
      <c r="A33" s="836" t="s">
        <v>1545</v>
      </c>
      <c r="B33" s="1104" t="s">
        <v>1551</v>
      </c>
      <c r="C33" s="989" t="s">
        <v>1574</v>
      </c>
      <c r="D33" s="989">
        <v>45473</v>
      </c>
      <c r="E33" s="775">
        <f t="shared" ref="E33:E37" si="14">D33+2</f>
        <v>45475</v>
      </c>
      <c r="F33" s="901" t="s">
        <v>495</v>
      </c>
      <c r="G33" s="331"/>
      <c r="H33" s="775">
        <f t="shared" si="1"/>
        <v>45466</v>
      </c>
      <c r="I33" s="1046">
        <f>WEEKNUM(H33)</f>
        <v>26</v>
      </c>
    </row>
    <row r="34" spans="1:9" ht="17.25" hidden="1" customHeight="1" x14ac:dyDescent="0.2">
      <c r="A34" s="836" t="s">
        <v>1551</v>
      </c>
      <c r="B34" s="989" t="s">
        <v>1545</v>
      </c>
      <c r="C34" s="989" t="s">
        <v>1575</v>
      </c>
      <c r="D34" s="989">
        <v>45475</v>
      </c>
      <c r="E34" s="775">
        <f t="shared" si="14"/>
        <v>45477</v>
      </c>
      <c r="F34" s="775">
        <f t="shared" ref="F34:F38" si="15">D34+3</f>
        <v>45478</v>
      </c>
      <c r="G34" s="331"/>
      <c r="H34" s="775">
        <f t="shared" si="1"/>
        <v>45473</v>
      </c>
      <c r="I34" s="1046">
        <f t="shared" ref="I34:I41" si="16">WEEKNUM(H34)</f>
        <v>27</v>
      </c>
    </row>
    <row r="35" spans="1:9" ht="17.25" hidden="1" customHeight="1" x14ac:dyDescent="0.2">
      <c r="A35" s="836"/>
      <c r="B35" s="989" t="s">
        <v>1557</v>
      </c>
      <c r="C35" s="989" t="s">
        <v>1576</v>
      </c>
      <c r="D35" s="989">
        <v>45484</v>
      </c>
      <c r="E35" s="775">
        <f t="shared" si="14"/>
        <v>45486</v>
      </c>
      <c r="F35" s="775">
        <f t="shared" si="15"/>
        <v>45487</v>
      </c>
      <c r="G35" s="331"/>
      <c r="H35" s="775">
        <f t="shared" si="1"/>
        <v>45480</v>
      </c>
      <c r="I35" s="1046">
        <f t="shared" si="16"/>
        <v>28</v>
      </c>
    </row>
    <row r="36" spans="1:9" ht="17.25" hidden="1" customHeight="1" x14ac:dyDescent="0.2">
      <c r="A36" s="836"/>
      <c r="B36" s="989" t="s">
        <v>1388</v>
      </c>
      <c r="C36" s="989" t="s">
        <v>1577</v>
      </c>
      <c r="D36" s="989">
        <v>45489</v>
      </c>
      <c r="E36" s="775">
        <f t="shared" si="14"/>
        <v>45491</v>
      </c>
      <c r="F36" s="775">
        <f t="shared" si="15"/>
        <v>45492</v>
      </c>
      <c r="G36" s="331"/>
      <c r="H36" s="775">
        <f t="shared" si="1"/>
        <v>45487</v>
      </c>
      <c r="I36" s="1046">
        <f t="shared" si="16"/>
        <v>29</v>
      </c>
    </row>
    <row r="37" spans="1:9" ht="17.25" hidden="1" customHeight="1" x14ac:dyDescent="0.2">
      <c r="A37" s="836"/>
      <c r="B37" s="989" t="s">
        <v>701</v>
      </c>
      <c r="C37" s="989" t="s">
        <v>1578</v>
      </c>
      <c r="D37" s="989">
        <v>45493</v>
      </c>
      <c r="E37" s="775">
        <f t="shared" si="14"/>
        <v>45495</v>
      </c>
      <c r="F37" s="775">
        <f t="shared" si="15"/>
        <v>45496</v>
      </c>
      <c r="G37" s="331"/>
      <c r="H37" s="775">
        <f t="shared" si="1"/>
        <v>45494</v>
      </c>
      <c r="I37" s="1046">
        <f t="shared" si="16"/>
        <v>30</v>
      </c>
    </row>
    <row r="38" spans="1:9" ht="17.25" hidden="1" customHeight="1" x14ac:dyDescent="0.2">
      <c r="A38" s="836"/>
      <c r="B38" s="989" t="s">
        <v>1543</v>
      </c>
      <c r="C38" s="989" t="s">
        <v>1579</v>
      </c>
      <c r="D38" s="989">
        <v>45506</v>
      </c>
      <c r="E38" s="775">
        <f>D38+2</f>
        <v>45508</v>
      </c>
      <c r="F38" s="775">
        <f t="shared" si="15"/>
        <v>45509</v>
      </c>
      <c r="G38" s="331"/>
      <c r="H38" s="775">
        <f t="shared" si="1"/>
        <v>45501</v>
      </c>
      <c r="I38" s="1046">
        <f t="shared" si="16"/>
        <v>31</v>
      </c>
    </row>
    <row r="39" spans="1:9" ht="17.25" hidden="1" customHeight="1" x14ac:dyDescent="0.2">
      <c r="A39" s="836"/>
      <c r="B39" s="989" t="s">
        <v>1376</v>
      </c>
      <c r="C39" s="989" t="s">
        <v>1580</v>
      </c>
      <c r="D39" s="989">
        <v>45510</v>
      </c>
      <c r="E39" s="775">
        <f t="shared" ref="E39:E40" si="17">D39+2</f>
        <v>45512</v>
      </c>
      <c r="F39" s="775">
        <f t="shared" ref="F39:F44" si="18">D39+3</f>
        <v>45513</v>
      </c>
      <c r="G39" s="331"/>
      <c r="H39" s="775">
        <f t="shared" si="1"/>
        <v>45508</v>
      </c>
      <c r="I39" s="1046">
        <f t="shared" si="16"/>
        <v>32</v>
      </c>
    </row>
    <row r="40" spans="1:9" ht="17.25" hidden="1" customHeight="1" x14ac:dyDescent="0.2">
      <c r="A40" s="836"/>
      <c r="B40" s="989" t="s">
        <v>1557</v>
      </c>
      <c r="C40" s="989" t="s">
        <v>1581</v>
      </c>
      <c r="D40" s="989">
        <v>45515</v>
      </c>
      <c r="E40" s="775">
        <f t="shared" si="17"/>
        <v>45517</v>
      </c>
      <c r="F40" s="775">
        <f t="shared" si="18"/>
        <v>45518</v>
      </c>
      <c r="G40" s="331"/>
      <c r="H40" s="775">
        <f t="shared" si="1"/>
        <v>45515</v>
      </c>
      <c r="I40" s="1046">
        <f t="shared" si="16"/>
        <v>33</v>
      </c>
    </row>
    <row r="41" spans="1:9" ht="17.25" hidden="1" customHeight="1" x14ac:dyDescent="0.2">
      <c r="A41" s="836" t="s">
        <v>1545</v>
      </c>
      <c r="B41" s="989" t="s">
        <v>1545</v>
      </c>
      <c r="C41" s="989" t="s">
        <v>1582</v>
      </c>
      <c r="D41" s="989">
        <v>45531</v>
      </c>
      <c r="E41" s="775">
        <f>D41+2</f>
        <v>45533</v>
      </c>
      <c r="F41" s="901" t="s">
        <v>495</v>
      </c>
      <c r="G41" s="331"/>
      <c r="H41" s="775">
        <f t="shared" si="1"/>
        <v>45522</v>
      </c>
      <c r="I41" s="1046">
        <f t="shared" si="16"/>
        <v>34</v>
      </c>
    </row>
    <row r="42" spans="1:9" ht="17.25" hidden="1" customHeight="1" x14ac:dyDescent="0.2">
      <c r="A42" s="836" t="s">
        <v>1388</v>
      </c>
      <c r="B42" s="989" t="s">
        <v>701</v>
      </c>
      <c r="C42" s="989" t="s">
        <v>1583</v>
      </c>
      <c r="D42" s="989">
        <v>45533</v>
      </c>
      <c r="E42" s="775">
        <f t="shared" ref="E42:E43" si="19">D42+2</f>
        <v>45535</v>
      </c>
      <c r="F42" s="775">
        <f t="shared" si="18"/>
        <v>45536</v>
      </c>
      <c r="G42" s="331"/>
      <c r="H42" s="775">
        <f t="shared" si="1"/>
        <v>45529</v>
      </c>
      <c r="I42" s="1046">
        <f t="shared" ref="I42:I47" si="20">WEEKNUM(H42)</f>
        <v>35</v>
      </c>
    </row>
    <row r="43" spans="1:9" ht="17.25" hidden="1" customHeight="1" x14ac:dyDescent="0.2">
      <c r="A43" s="836" t="s">
        <v>701</v>
      </c>
      <c r="B43" s="989" t="s">
        <v>1388</v>
      </c>
      <c r="C43" s="989" t="s">
        <v>1584</v>
      </c>
      <c r="D43" s="989">
        <v>45536</v>
      </c>
      <c r="E43" s="775">
        <f t="shared" si="19"/>
        <v>45538</v>
      </c>
      <c r="F43" s="775">
        <f t="shared" si="18"/>
        <v>45539</v>
      </c>
      <c r="G43" s="331"/>
      <c r="H43" s="775">
        <f t="shared" si="1"/>
        <v>45536</v>
      </c>
      <c r="I43" s="1046">
        <f t="shared" si="20"/>
        <v>36</v>
      </c>
    </row>
    <row r="44" spans="1:9" ht="17.25" hidden="1" customHeight="1" x14ac:dyDescent="0.2">
      <c r="A44" s="836"/>
      <c r="B44" s="989" t="s">
        <v>1543</v>
      </c>
      <c r="C44" s="989" t="s">
        <v>1585</v>
      </c>
      <c r="D44" s="989">
        <v>45557</v>
      </c>
      <c r="E44" s="775">
        <f>D44+2</f>
        <v>45559</v>
      </c>
      <c r="F44" s="775">
        <f t="shared" si="18"/>
        <v>45560</v>
      </c>
      <c r="G44" s="331"/>
      <c r="H44" s="775">
        <f t="shared" si="1"/>
        <v>45543</v>
      </c>
      <c r="I44" s="1046">
        <f t="shared" si="20"/>
        <v>37</v>
      </c>
    </row>
    <row r="45" spans="1:9" ht="17.25" hidden="1" customHeight="1" x14ac:dyDescent="0.2">
      <c r="A45" s="836"/>
      <c r="B45" s="989" t="s">
        <v>1376</v>
      </c>
      <c r="C45" s="989" t="s">
        <v>1586</v>
      </c>
      <c r="D45" s="989">
        <v>45553</v>
      </c>
      <c r="E45" s="775">
        <f t="shared" ref="E45" si="21">D45+2</f>
        <v>45555</v>
      </c>
      <c r="F45" s="775">
        <f t="shared" ref="F45:F50" si="22">D45+3</f>
        <v>45556</v>
      </c>
      <c r="G45" s="331"/>
      <c r="H45" s="775">
        <f t="shared" si="1"/>
        <v>45550</v>
      </c>
      <c r="I45" s="1046">
        <f t="shared" si="20"/>
        <v>38</v>
      </c>
    </row>
    <row r="46" spans="1:9" ht="17.25" hidden="1" customHeight="1" x14ac:dyDescent="0.2">
      <c r="A46" s="836" t="s">
        <v>1557</v>
      </c>
      <c r="B46" s="1067" t="s">
        <v>389</v>
      </c>
      <c r="C46" s="989" t="s">
        <v>1587</v>
      </c>
      <c r="D46" s="817"/>
      <c r="E46" s="817"/>
      <c r="F46" s="817"/>
      <c r="G46" s="331"/>
      <c r="H46" s="775">
        <f t="shared" si="1"/>
        <v>45557</v>
      </c>
      <c r="I46" s="1046">
        <f t="shared" si="20"/>
        <v>39</v>
      </c>
    </row>
    <row r="47" spans="1:9" ht="17.25" hidden="1" customHeight="1" x14ac:dyDescent="0.2">
      <c r="A47" s="836"/>
      <c r="B47" s="989" t="s">
        <v>1545</v>
      </c>
      <c r="C47" s="989" t="s">
        <v>1588</v>
      </c>
      <c r="D47" s="989">
        <v>45572</v>
      </c>
      <c r="E47" s="775">
        <f>D47+2</f>
        <v>45574</v>
      </c>
      <c r="F47" s="901" t="s">
        <v>495</v>
      </c>
      <c r="G47" s="331"/>
      <c r="H47" s="775">
        <v>45564</v>
      </c>
      <c r="I47" s="1046">
        <f t="shared" si="20"/>
        <v>40</v>
      </c>
    </row>
    <row r="48" spans="1:9" ht="17.25" hidden="1" customHeight="1" x14ac:dyDescent="0.2">
      <c r="A48" s="836"/>
      <c r="B48" s="1067" t="s">
        <v>389</v>
      </c>
      <c r="C48" s="989" t="s">
        <v>1589</v>
      </c>
      <c r="D48" s="817">
        <v>45575</v>
      </c>
      <c r="E48" s="817">
        <f t="shared" ref="E48:E49" si="23">D48+2</f>
        <v>45577</v>
      </c>
      <c r="F48" s="817">
        <f t="shared" si="22"/>
        <v>45578</v>
      </c>
      <c r="G48" s="331"/>
      <c r="H48" s="775">
        <f t="shared" si="1"/>
        <v>45571</v>
      </c>
      <c r="I48" s="1046">
        <f t="shared" ref="I48:I53" si="24">WEEKNUM(H48)</f>
        <v>41</v>
      </c>
    </row>
    <row r="49" spans="1:9" ht="17.25" hidden="1" customHeight="1" x14ac:dyDescent="0.2">
      <c r="A49" s="836" t="s">
        <v>1590</v>
      </c>
      <c r="B49" s="989" t="s">
        <v>1543</v>
      </c>
      <c r="C49" s="989" t="s">
        <v>1591</v>
      </c>
      <c r="D49" s="989">
        <v>45577</v>
      </c>
      <c r="E49" s="775">
        <f t="shared" si="23"/>
        <v>45579</v>
      </c>
      <c r="F49" s="775">
        <f t="shared" si="22"/>
        <v>45580</v>
      </c>
      <c r="G49" s="331"/>
      <c r="H49" s="775">
        <f t="shared" si="1"/>
        <v>45578</v>
      </c>
      <c r="I49" s="1046">
        <f t="shared" si="24"/>
        <v>42</v>
      </c>
    </row>
    <row r="50" spans="1:9" ht="17.25" hidden="1" customHeight="1" x14ac:dyDescent="0.2">
      <c r="A50" s="836" t="s">
        <v>1543</v>
      </c>
      <c r="B50" s="989" t="s">
        <v>1590</v>
      </c>
      <c r="C50" s="989" t="s">
        <v>1592</v>
      </c>
      <c r="D50" s="989">
        <v>45588</v>
      </c>
      <c r="E50" s="775">
        <f>D50+2</f>
        <v>45590</v>
      </c>
      <c r="F50" s="775">
        <f t="shared" si="22"/>
        <v>45591</v>
      </c>
      <c r="G50" s="331"/>
      <c r="H50" s="775">
        <f t="shared" si="1"/>
        <v>45585</v>
      </c>
      <c r="I50" s="1046">
        <f t="shared" si="24"/>
        <v>43</v>
      </c>
    </row>
    <row r="51" spans="1:9" ht="17.25" hidden="1" customHeight="1" x14ac:dyDescent="0.2">
      <c r="A51" s="836" t="s">
        <v>1593</v>
      </c>
      <c r="B51" s="989" t="s">
        <v>1545</v>
      </c>
      <c r="C51" s="989" t="s">
        <v>1594</v>
      </c>
      <c r="D51" s="989">
        <v>45594</v>
      </c>
      <c r="E51" s="901" t="s">
        <v>495</v>
      </c>
      <c r="F51" s="775">
        <v>45595</v>
      </c>
      <c r="G51" s="331"/>
      <c r="H51" s="775">
        <f t="shared" si="1"/>
        <v>45592</v>
      </c>
      <c r="I51" s="1046">
        <f t="shared" si="24"/>
        <v>44</v>
      </c>
    </row>
    <row r="52" spans="1:9" ht="17.25" hidden="1" customHeight="1" x14ac:dyDescent="0.2">
      <c r="A52" s="836" t="s">
        <v>1595</v>
      </c>
      <c r="B52" s="989" t="s">
        <v>1376</v>
      </c>
      <c r="C52" s="989" t="s">
        <v>1596</v>
      </c>
      <c r="D52" s="989">
        <v>45604</v>
      </c>
      <c r="E52" s="775">
        <f t="shared" ref="E52" si="25">D52+2</f>
        <v>45606</v>
      </c>
      <c r="F52" s="775">
        <f t="shared" ref="F52:F56" si="26">D52+3</f>
        <v>45607</v>
      </c>
      <c r="G52" s="331"/>
      <c r="H52" s="775">
        <f t="shared" si="1"/>
        <v>45599</v>
      </c>
      <c r="I52" s="1046">
        <f t="shared" si="24"/>
        <v>45</v>
      </c>
    </row>
    <row r="53" spans="1:9" ht="17.25" hidden="1" customHeight="1" x14ac:dyDescent="0.2">
      <c r="A53" s="836" t="s">
        <v>701</v>
      </c>
      <c r="B53" s="989" t="s">
        <v>1539</v>
      </c>
      <c r="C53" s="989" t="s">
        <v>1597</v>
      </c>
      <c r="D53" s="989">
        <v>45605</v>
      </c>
      <c r="E53" s="775">
        <f>D53+2</f>
        <v>45607</v>
      </c>
      <c r="F53" s="775">
        <f t="shared" si="26"/>
        <v>45608</v>
      </c>
      <c r="G53" s="331"/>
      <c r="H53" s="775">
        <f t="shared" si="1"/>
        <v>45606</v>
      </c>
      <c r="I53" s="1046">
        <f t="shared" si="24"/>
        <v>46</v>
      </c>
    </row>
    <row r="54" spans="1:9" ht="20.100000000000001" hidden="1" customHeight="1" x14ac:dyDescent="0.2">
      <c r="A54" s="836" t="s">
        <v>1598</v>
      </c>
      <c r="B54" s="989" t="s">
        <v>1420</v>
      </c>
      <c r="C54" s="989" t="s">
        <v>1599</v>
      </c>
      <c r="D54" s="989">
        <v>45619</v>
      </c>
      <c r="E54" s="775">
        <f t="shared" ref="E54" si="27">D54+2</f>
        <v>45621</v>
      </c>
      <c r="F54" s="775">
        <f t="shared" si="26"/>
        <v>45622</v>
      </c>
      <c r="G54" s="331"/>
      <c r="H54" s="775">
        <f t="shared" si="1"/>
        <v>45613</v>
      </c>
      <c r="I54" s="1046">
        <f t="shared" ref="I54:I56" si="28">WEEKNUM(H54)</f>
        <v>47</v>
      </c>
    </row>
    <row r="55" spans="1:9" ht="20.100000000000001" hidden="1" customHeight="1" x14ac:dyDescent="0.2">
      <c r="A55" s="836" t="s">
        <v>1590</v>
      </c>
      <c r="B55" s="989" t="s">
        <v>1543</v>
      </c>
      <c r="C55" s="989" t="s">
        <v>1600</v>
      </c>
      <c r="D55" s="901" t="s">
        <v>495</v>
      </c>
      <c r="E55" s="817"/>
      <c r="F55" s="817"/>
      <c r="G55" s="331"/>
      <c r="H55" s="775">
        <f t="shared" si="1"/>
        <v>45620</v>
      </c>
      <c r="I55" s="1046">
        <f t="shared" si="28"/>
        <v>48</v>
      </c>
    </row>
    <row r="56" spans="1:9" ht="20.100000000000001" hidden="1" customHeight="1" x14ac:dyDescent="0.2">
      <c r="A56" s="836" t="s">
        <v>1543</v>
      </c>
      <c r="B56" s="989" t="s">
        <v>1590</v>
      </c>
      <c r="C56" s="989" t="s">
        <v>1601</v>
      </c>
      <c r="D56" s="989">
        <v>45632</v>
      </c>
      <c r="E56" s="775">
        <f>D56+2</f>
        <v>45634</v>
      </c>
      <c r="F56" s="775">
        <f t="shared" si="26"/>
        <v>45635</v>
      </c>
      <c r="G56" s="331"/>
      <c r="H56" s="775">
        <f t="shared" si="1"/>
        <v>45627</v>
      </c>
      <c r="I56" s="1046">
        <f t="shared" si="28"/>
        <v>49</v>
      </c>
    </row>
    <row r="57" spans="1:9" ht="20.100000000000001" hidden="1" customHeight="1" x14ac:dyDescent="0.2">
      <c r="A57" s="836" t="s">
        <v>1545</v>
      </c>
      <c r="B57" s="989" t="s">
        <v>1376</v>
      </c>
      <c r="C57" s="989" t="s">
        <v>1602</v>
      </c>
      <c r="D57" s="901" t="s">
        <v>495</v>
      </c>
      <c r="E57" s="817"/>
      <c r="F57" s="817"/>
      <c r="G57" s="331"/>
      <c r="H57" s="775">
        <f t="shared" si="1"/>
        <v>45634</v>
      </c>
      <c r="I57" s="1046">
        <f t="shared" ref="I57:I62" si="29">WEEKNUM(H57)</f>
        <v>50</v>
      </c>
    </row>
    <row r="58" spans="1:9" ht="20.100000000000001" customHeight="1" x14ac:dyDescent="0.2">
      <c r="A58" s="836" t="s">
        <v>1376</v>
      </c>
      <c r="B58" s="989" t="s">
        <v>1545</v>
      </c>
      <c r="C58" s="989" t="s">
        <v>1603</v>
      </c>
      <c r="D58" s="989">
        <v>45643</v>
      </c>
      <c r="E58" s="775">
        <f t="shared" ref="E58" si="30">D58+2</f>
        <v>45645</v>
      </c>
      <c r="F58" s="775">
        <f t="shared" ref="F58:F62" si="31">D58+3</f>
        <v>45646</v>
      </c>
      <c r="G58" s="331"/>
      <c r="H58" s="775">
        <f t="shared" si="1"/>
        <v>45641</v>
      </c>
      <c r="I58" s="1046">
        <f t="shared" si="29"/>
        <v>51</v>
      </c>
    </row>
    <row r="59" spans="1:9" ht="20.100000000000001" customHeight="1" x14ac:dyDescent="0.2">
      <c r="A59" s="836"/>
      <c r="B59" s="989" t="s">
        <v>1539</v>
      </c>
      <c r="C59" s="989" t="s">
        <v>1604</v>
      </c>
      <c r="D59" s="989">
        <v>45653</v>
      </c>
      <c r="E59" s="775">
        <f>D59+2</f>
        <v>45655</v>
      </c>
      <c r="F59" s="775">
        <f t="shared" si="31"/>
        <v>45656</v>
      </c>
      <c r="G59" s="331"/>
      <c r="H59" s="775">
        <f t="shared" si="1"/>
        <v>45648</v>
      </c>
      <c r="I59" s="1046">
        <f t="shared" si="29"/>
        <v>52</v>
      </c>
    </row>
    <row r="60" spans="1:9" ht="20.100000000000001" customHeight="1" x14ac:dyDescent="0.2">
      <c r="A60" s="836" t="s">
        <v>1420</v>
      </c>
      <c r="B60" s="989" t="s">
        <v>1543</v>
      </c>
      <c r="C60" s="989" t="s">
        <v>1605</v>
      </c>
      <c r="D60" s="989">
        <v>45654</v>
      </c>
      <c r="E60" s="775">
        <f t="shared" ref="E60:E61" si="32">D60+2</f>
        <v>45656</v>
      </c>
      <c r="F60" s="775">
        <f t="shared" si="31"/>
        <v>45657</v>
      </c>
      <c r="G60" s="331"/>
      <c r="H60" s="775">
        <f t="shared" si="1"/>
        <v>45655</v>
      </c>
      <c r="I60" s="1046">
        <f t="shared" si="29"/>
        <v>53</v>
      </c>
    </row>
    <row r="61" spans="1:9" ht="20.100000000000001" customHeight="1" x14ac:dyDescent="0.2">
      <c r="A61" s="836"/>
      <c r="B61" s="989" t="s">
        <v>1420</v>
      </c>
      <c r="C61" s="989" t="s">
        <v>1606</v>
      </c>
      <c r="D61" s="989">
        <v>45295</v>
      </c>
      <c r="E61" s="775">
        <f t="shared" si="32"/>
        <v>45297</v>
      </c>
      <c r="F61" s="775">
        <f t="shared" si="31"/>
        <v>45298</v>
      </c>
      <c r="G61" s="331"/>
      <c r="H61" s="775">
        <f t="shared" si="1"/>
        <v>45662</v>
      </c>
      <c r="I61" s="1046">
        <f t="shared" si="29"/>
        <v>2</v>
      </c>
    </row>
    <row r="62" spans="1:9" ht="20.100000000000001" customHeight="1" x14ac:dyDescent="0.2">
      <c r="A62" s="836"/>
      <c r="B62" s="989" t="s">
        <v>1590</v>
      </c>
      <c r="C62" s="989" t="s">
        <v>1607</v>
      </c>
      <c r="D62" s="989">
        <v>45302</v>
      </c>
      <c r="E62" s="775">
        <f>D62+2</f>
        <v>45304</v>
      </c>
      <c r="F62" s="775">
        <f t="shared" si="31"/>
        <v>45305</v>
      </c>
      <c r="G62" s="331"/>
      <c r="H62" s="775">
        <f t="shared" si="1"/>
        <v>45669</v>
      </c>
      <c r="I62" s="1046">
        <f t="shared" si="29"/>
        <v>3</v>
      </c>
    </row>
    <row r="63" spans="1:9" ht="20.100000000000001" customHeight="1" x14ac:dyDescent="0.2">
      <c r="A63" s="836"/>
      <c r="B63" s="989" t="s">
        <v>1376</v>
      </c>
      <c r="C63" s="989" t="s">
        <v>1608</v>
      </c>
      <c r="D63" s="989">
        <v>45309</v>
      </c>
      <c r="E63" s="775">
        <f>D63+2</f>
        <v>45311</v>
      </c>
      <c r="F63" s="775">
        <f t="shared" ref="F63:F67" si="33">D63+3</f>
        <v>45312</v>
      </c>
      <c r="G63" s="331"/>
      <c r="H63" s="775">
        <f t="shared" si="1"/>
        <v>45676</v>
      </c>
      <c r="I63" s="1046">
        <f t="shared" ref="I63:I67" si="34">WEEKNUM(H63)</f>
        <v>4</v>
      </c>
    </row>
    <row r="64" spans="1:9" ht="20.100000000000001" customHeight="1" x14ac:dyDescent="0.2">
      <c r="A64" s="836"/>
      <c r="B64" s="989" t="s">
        <v>1545</v>
      </c>
      <c r="C64" s="989" t="s">
        <v>1609</v>
      </c>
      <c r="D64" s="989">
        <v>45316</v>
      </c>
      <c r="E64" s="775">
        <f t="shared" ref="E64" si="35">D64+2</f>
        <v>45318</v>
      </c>
      <c r="F64" s="775">
        <f t="shared" si="33"/>
        <v>45319</v>
      </c>
      <c r="G64" s="331"/>
      <c r="H64" s="775">
        <f t="shared" si="1"/>
        <v>45683</v>
      </c>
      <c r="I64" s="1046">
        <f t="shared" si="34"/>
        <v>5</v>
      </c>
    </row>
    <row r="65" spans="1:17" ht="20.100000000000001" customHeight="1" x14ac:dyDescent="0.2">
      <c r="A65" s="836"/>
      <c r="B65" s="989" t="s">
        <v>1539</v>
      </c>
      <c r="C65" s="989" t="s">
        <v>1610</v>
      </c>
      <c r="D65" s="989">
        <v>45323</v>
      </c>
      <c r="E65" s="775">
        <f>D65+2</f>
        <v>45325</v>
      </c>
      <c r="F65" s="775">
        <f t="shared" si="33"/>
        <v>45326</v>
      </c>
      <c r="G65" s="331"/>
      <c r="H65" s="775">
        <f t="shared" si="1"/>
        <v>45690</v>
      </c>
      <c r="I65" s="1046">
        <f t="shared" si="34"/>
        <v>6</v>
      </c>
    </row>
    <row r="66" spans="1:17" ht="20.100000000000001" customHeight="1" x14ac:dyDescent="0.2">
      <c r="A66" s="836"/>
      <c r="B66" s="989" t="s">
        <v>1543</v>
      </c>
      <c r="C66" s="989" t="s">
        <v>1611</v>
      </c>
      <c r="D66" s="989">
        <v>45330</v>
      </c>
      <c r="E66" s="775">
        <f t="shared" ref="E66:E67" si="36">D66+2</f>
        <v>45332</v>
      </c>
      <c r="F66" s="775">
        <f t="shared" si="33"/>
        <v>45333</v>
      </c>
      <c r="G66" s="331"/>
      <c r="H66" s="775">
        <f t="shared" si="1"/>
        <v>45697</v>
      </c>
      <c r="I66" s="1046">
        <f t="shared" si="34"/>
        <v>7</v>
      </c>
    </row>
    <row r="67" spans="1:17" ht="20.100000000000001" customHeight="1" x14ac:dyDescent="0.2">
      <c r="A67" s="836"/>
      <c r="B67" s="989" t="s">
        <v>1420</v>
      </c>
      <c r="C67" s="989" t="s">
        <v>1612</v>
      </c>
      <c r="D67" s="989">
        <v>45337</v>
      </c>
      <c r="E67" s="775">
        <f t="shared" si="36"/>
        <v>45339</v>
      </c>
      <c r="F67" s="775">
        <f t="shared" si="33"/>
        <v>45340</v>
      </c>
      <c r="G67" s="331"/>
      <c r="H67" s="775">
        <f t="shared" si="1"/>
        <v>45704</v>
      </c>
      <c r="I67" s="1046">
        <f t="shared" si="34"/>
        <v>8</v>
      </c>
    </row>
    <row r="68" spans="1:17" ht="15.75" customHeight="1" x14ac:dyDescent="0.25">
      <c r="B68" s="164"/>
      <c r="C68" s="155"/>
      <c r="D68" s="750"/>
      <c r="E68" s="751"/>
      <c r="F68" s="155"/>
      <c r="G68" s="155"/>
      <c r="H68" s="155"/>
      <c r="I68" s="155"/>
    </row>
    <row r="69" spans="1:17" ht="15.75" customHeight="1" x14ac:dyDescent="0.2">
      <c r="B69" s="149"/>
      <c r="C69" s="155"/>
      <c r="D69" s="155"/>
      <c r="E69" s="155"/>
      <c r="F69" s="155"/>
      <c r="G69" s="155"/>
      <c r="H69" s="155"/>
      <c r="I69" s="155"/>
    </row>
    <row r="70" spans="1:17" ht="15.75" customHeight="1" x14ac:dyDescent="0.2">
      <c r="B70" s="1175" t="s">
        <v>1613</v>
      </c>
      <c r="C70" s="1175"/>
      <c r="D70" s="1175"/>
      <c r="E70" s="1175"/>
      <c r="F70" s="1175"/>
      <c r="G70" s="217"/>
      <c r="H70" s="217"/>
      <c r="I70" s="217"/>
    </row>
    <row r="71" spans="1:17" ht="15.75" customHeight="1" x14ac:dyDescent="0.2">
      <c r="B71" s="164"/>
      <c r="C71" s="155"/>
      <c r="D71" s="1178"/>
      <c r="E71" s="1178"/>
      <c r="F71" s="1178"/>
      <c r="G71" s="1178"/>
      <c r="H71" s="1178"/>
      <c r="I71" s="1178"/>
      <c r="J71" s="1178"/>
      <c r="K71" s="1178"/>
      <c r="L71" s="1178"/>
      <c r="M71" s="1178"/>
      <c r="N71" s="762"/>
    </row>
    <row r="72" spans="1:17" ht="30" customHeight="1" x14ac:dyDescent="0.2">
      <c r="A72" s="836"/>
      <c r="B72" s="1152" t="s">
        <v>121</v>
      </c>
      <c r="C72" s="1153"/>
      <c r="D72" s="1150" t="s">
        <v>379</v>
      </c>
      <c r="E72" s="984" t="s">
        <v>236</v>
      </c>
      <c r="F72" s="977" t="s">
        <v>158</v>
      </c>
      <c r="G72" s="977" t="s">
        <v>269</v>
      </c>
      <c r="H72" s="974" t="s">
        <v>197</v>
      </c>
      <c r="I72" s="977" t="s">
        <v>206</v>
      </c>
      <c r="J72" s="977" t="s">
        <v>367</v>
      </c>
      <c r="K72" s="977" t="s">
        <v>226</v>
      </c>
      <c r="L72" s="977" t="s">
        <v>281</v>
      </c>
      <c r="M72" s="977" t="s">
        <v>1614</v>
      </c>
      <c r="N72" s="977" t="s">
        <v>192</v>
      </c>
      <c r="O72" s="331"/>
      <c r="P72" s="904" t="s">
        <v>1432</v>
      </c>
    </row>
    <row r="73" spans="1:17" ht="20.100000000000001" customHeight="1" x14ac:dyDescent="0.2">
      <c r="A73" s="836"/>
      <c r="B73" s="977" t="s">
        <v>381</v>
      </c>
      <c r="C73" s="977" t="s">
        <v>382</v>
      </c>
      <c r="D73" s="1151"/>
      <c r="E73" s="973" t="s">
        <v>165</v>
      </c>
      <c r="F73" s="973" t="s">
        <v>160</v>
      </c>
      <c r="G73" s="973" t="s">
        <v>1615</v>
      </c>
      <c r="H73" s="973" t="s">
        <v>233</v>
      </c>
      <c r="I73" s="973" t="s">
        <v>199</v>
      </c>
      <c r="J73" s="973" t="s">
        <v>1497</v>
      </c>
      <c r="K73" s="973" t="s">
        <v>372</v>
      </c>
      <c r="L73" s="973" t="s">
        <v>279</v>
      </c>
      <c r="M73" s="973" t="s">
        <v>188</v>
      </c>
      <c r="N73" s="973" t="s">
        <v>194</v>
      </c>
      <c r="O73" s="331"/>
      <c r="P73" s="976" t="s">
        <v>383</v>
      </c>
      <c r="Q73" s="976" t="s">
        <v>1616</v>
      </c>
    </row>
    <row r="74" spans="1:17" ht="17.25" hidden="1" customHeight="1" x14ac:dyDescent="0.2">
      <c r="A74" s="836"/>
      <c r="B74" s="996" t="s">
        <v>1557</v>
      </c>
      <c r="C74" s="989" t="s">
        <v>1617</v>
      </c>
      <c r="D74" s="989">
        <v>45393</v>
      </c>
      <c r="E74" s="1171" t="s">
        <v>495</v>
      </c>
      <c r="F74" s="1177"/>
      <c r="G74" s="1177"/>
      <c r="H74" s="1177"/>
      <c r="I74" s="1177"/>
      <c r="J74" s="1177"/>
      <c r="K74" s="1177"/>
      <c r="L74" s="1172"/>
      <c r="M74" s="775">
        <f t="shared" ref="M74:N74" si="37">D74+25</f>
        <v>45418</v>
      </c>
      <c r="N74" s="775" t="e">
        <f t="shared" si="37"/>
        <v>#VALUE!</v>
      </c>
      <c r="O74" s="331"/>
      <c r="P74" s="775">
        <v>45387</v>
      </c>
    </row>
    <row r="75" spans="1:17" ht="17.25" hidden="1" customHeight="1" x14ac:dyDescent="0.2">
      <c r="A75" s="836"/>
      <c r="B75" s="996" t="s">
        <v>1551</v>
      </c>
      <c r="C75" s="989" t="s">
        <v>1618</v>
      </c>
      <c r="D75" s="989">
        <v>45400</v>
      </c>
      <c r="E75" s="775">
        <f t="shared" ref="E75:E77" si="38">D75+3</f>
        <v>45403</v>
      </c>
      <c r="F75" s="1171" t="s">
        <v>495</v>
      </c>
      <c r="G75" s="1177"/>
      <c r="H75" s="1177"/>
      <c r="I75" s="1177"/>
      <c r="J75" s="1177"/>
      <c r="K75" s="1172"/>
      <c r="L75" s="775">
        <f t="shared" ref="L75:L77" si="39">D75+23</f>
        <v>45423</v>
      </c>
      <c r="M75" s="775">
        <f t="shared" ref="M75:N77" si="40">D75+25</f>
        <v>45425</v>
      </c>
      <c r="N75" s="775">
        <f t="shared" si="40"/>
        <v>45428</v>
      </c>
      <c r="O75" s="331"/>
      <c r="P75" s="775">
        <f t="shared" ref="P75:P120" si="41">P74+7</f>
        <v>45394</v>
      </c>
    </row>
    <row r="76" spans="1:17" ht="17.25" hidden="1" customHeight="1" x14ac:dyDescent="0.2">
      <c r="A76" s="836"/>
      <c r="B76" s="996" t="s">
        <v>1539</v>
      </c>
      <c r="C76" s="989" t="s">
        <v>1619</v>
      </c>
      <c r="D76" s="989">
        <v>45406</v>
      </c>
      <c r="E76" s="775">
        <f t="shared" si="38"/>
        <v>45409</v>
      </c>
      <c r="F76" s="775">
        <f t="shared" ref="F76:F77" si="42">D76+9</f>
        <v>45415</v>
      </c>
      <c r="G76" s="775">
        <f t="shared" ref="G76:G77" si="43">D76+12</f>
        <v>45418</v>
      </c>
      <c r="H76" s="775">
        <f t="shared" ref="H76:H77" si="44">D76+14</f>
        <v>45420</v>
      </c>
      <c r="I76" s="775">
        <f t="shared" ref="I76:I77" si="45">D76+20</f>
        <v>45426</v>
      </c>
      <c r="J76" s="775">
        <f t="shared" ref="J76:J77" si="46">D76+21</f>
        <v>45427</v>
      </c>
      <c r="K76" s="775">
        <f t="shared" ref="K76:K77" si="47">D76+22</f>
        <v>45428</v>
      </c>
      <c r="L76" s="775">
        <f t="shared" si="39"/>
        <v>45429</v>
      </c>
      <c r="M76" s="775">
        <f t="shared" si="40"/>
        <v>45431</v>
      </c>
      <c r="N76" s="775">
        <f t="shared" si="40"/>
        <v>45434</v>
      </c>
      <c r="O76" s="331"/>
      <c r="P76" s="775">
        <f t="shared" si="41"/>
        <v>45401</v>
      </c>
    </row>
    <row r="77" spans="1:17" ht="17.25" hidden="1" customHeight="1" x14ac:dyDescent="0.2">
      <c r="A77" s="836" t="s">
        <v>1541</v>
      </c>
      <c r="B77" s="996" t="s">
        <v>701</v>
      </c>
      <c r="C77" s="989" t="s">
        <v>1620</v>
      </c>
      <c r="D77" s="989">
        <v>45416</v>
      </c>
      <c r="E77" s="775">
        <f t="shared" si="38"/>
        <v>45419</v>
      </c>
      <c r="F77" s="775">
        <f t="shared" si="42"/>
        <v>45425</v>
      </c>
      <c r="G77" s="775">
        <f t="shared" si="43"/>
        <v>45428</v>
      </c>
      <c r="H77" s="775">
        <f t="shared" si="44"/>
        <v>45430</v>
      </c>
      <c r="I77" s="775">
        <f t="shared" si="45"/>
        <v>45436</v>
      </c>
      <c r="J77" s="775">
        <f t="shared" si="46"/>
        <v>45437</v>
      </c>
      <c r="K77" s="775">
        <f t="shared" si="47"/>
        <v>45438</v>
      </c>
      <c r="L77" s="775">
        <f t="shared" si="39"/>
        <v>45439</v>
      </c>
      <c r="M77" s="775">
        <f t="shared" si="40"/>
        <v>45441</v>
      </c>
      <c r="N77" s="775">
        <f t="shared" si="40"/>
        <v>45444</v>
      </c>
      <c r="O77" s="331"/>
      <c r="P77" s="775">
        <f t="shared" si="41"/>
        <v>45408</v>
      </c>
    </row>
    <row r="78" spans="1:17" ht="17.25" hidden="1" customHeight="1" x14ac:dyDescent="0.2">
      <c r="A78" s="836"/>
      <c r="B78" s="996" t="s">
        <v>1543</v>
      </c>
      <c r="C78" s="989" t="s">
        <v>1621</v>
      </c>
      <c r="D78" s="989">
        <v>45424</v>
      </c>
      <c r="E78" s="775">
        <f t="shared" ref="E78:E80" si="48">D78+3</f>
        <v>45427</v>
      </c>
      <c r="F78" s="775">
        <f t="shared" ref="F78:F82" si="49">D78+9</f>
        <v>45433</v>
      </c>
      <c r="G78" s="775">
        <f t="shared" ref="G78:G82" si="50">D78+12</f>
        <v>45436</v>
      </c>
      <c r="H78" s="775">
        <f t="shared" ref="H78:H83" si="51">D78+14</f>
        <v>45438</v>
      </c>
      <c r="I78" s="775">
        <f t="shared" ref="I78:I83" si="52">D78+20</f>
        <v>45444</v>
      </c>
      <c r="J78" s="775">
        <f t="shared" ref="J78:J83" si="53">D78+21</f>
        <v>45445</v>
      </c>
      <c r="K78" s="775">
        <f t="shared" ref="K78:K83" si="54">D78+22</f>
        <v>45446</v>
      </c>
      <c r="L78" s="775">
        <f t="shared" ref="L78:L83" si="55">D78+23</f>
        <v>45447</v>
      </c>
      <c r="M78" s="775">
        <f t="shared" ref="M78:N83" si="56">D78+25</f>
        <v>45449</v>
      </c>
      <c r="N78" s="775">
        <f t="shared" si="56"/>
        <v>45452</v>
      </c>
      <c r="O78" s="331"/>
      <c r="P78" s="775">
        <f t="shared" si="41"/>
        <v>45415</v>
      </c>
    </row>
    <row r="79" spans="1:17" ht="17.25" hidden="1" customHeight="1" x14ac:dyDescent="0.2">
      <c r="A79" s="836" t="s">
        <v>1622</v>
      </c>
      <c r="B79" s="996" t="s">
        <v>1557</v>
      </c>
      <c r="C79" s="989" t="s">
        <v>1623</v>
      </c>
      <c r="D79" s="989">
        <v>45425</v>
      </c>
      <c r="E79" s="901" t="s">
        <v>495</v>
      </c>
      <c r="F79" s="901" t="s">
        <v>495</v>
      </c>
      <c r="G79" s="901" t="s">
        <v>495</v>
      </c>
      <c r="H79" s="901" t="s">
        <v>495</v>
      </c>
      <c r="I79" s="901" t="s">
        <v>495</v>
      </c>
      <c r="J79" s="901" t="s">
        <v>495</v>
      </c>
      <c r="K79" s="775">
        <f t="shared" si="54"/>
        <v>45447</v>
      </c>
      <c r="L79" s="775">
        <f t="shared" si="55"/>
        <v>45448</v>
      </c>
      <c r="M79" s="775">
        <f t="shared" si="56"/>
        <v>45450</v>
      </c>
      <c r="N79" s="775" t="e">
        <f t="shared" si="56"/>
        <v>#VALUE!</v>
      </c>
      <c r="O79" s="331"/>
      <c r="P79" s="775">
        <f t="shared" si="41"/>
        <v>45422</v>
      </c>
    </row>
    <row r="80" spans="1:17" ht="17.25" hidden="1" customHeight="1" x14ac:dyDescent="0.2">
      <c r="A80" s="836" t="s">
        <v>1557</v>
      </c>
      <c r="B80" s="989" t="s">
        <v>1545</v>
      </c>
      <c r="C80" s="989" t="s">
        <v>1624</v>
      </c>
      <c r="D80" s="989">
        <v>45437</v>
      </c>
      <c r="E80" s="775">
        <f t="shared" si="48"/>
        <v>45440</v>
      </c>
      <c r="F80" s="775">
        <f t="shared" si="49"/>
        <v>45446</v>
      </c>
      <c r="G80" s="775">
        <f t="shared" si="50"/>
        <v>45449</v>
      </c>
      <c r="H80" s="775">
        <f t="shared" si="51"/>
        <v>45451</v>
      </c>
      <c r="I80" s="775">
        <f t="shared" si="52"/>
        <v>45457</v>
      </c>
      <c r="J80" s="775">
        <f t="shared" si="53"/>
        <v>45458</v>
      </c>
      <c r="K80" s="775">
        <f t="shared" si="54"/>
        <v>45459</v>
      </c>
      <c r="L80" s="775">
        <f t="shared" si="55"/>
        <v>45460</v>
      </c>
      <c r="M80" s="775">
        <f t="shared" si="56"/>
        <v>45462</v>
      </c>
      <c r="N80" s="775">
        <f t="shared" si="56"/>
        <v>45465</v>
      </c>
      <c r="O80" s="331"/>
      <c r="P80" s="775">
        <f t="shared" si="41"/>
        <v>45429</v>
      </c>
    </row>
    <row r="81" spans="1:17" ht="17.25" hidden="1" customHeight="1" x14ac:dyDescent="0.2">
      <c r="A81" s="836"/>
      <c r="B81" s="989" t="s">
        <v>1551</v>
      </c>
      <c r="C81" s="989" t="s">
        <v>1625</v>
      </c>
      <c r="D81" s="989">
        <v>45447</v>
      </c>
      <c r="E81" s="775">
        <f t="shared" ref="E81:E86" si="57">D81+3</f>
        <v>45450</v>
      </c>
      <c r="F81" s="901" t="s">
        <v>495</v>
      </c>
      <c r="G81" s="901" t="s">
        <v>495</v>
      </c>
      <c r="H81" s="901" t="s">
        <v>495</v>
      </c>
      <c r="I81" s="901" t="s">
        <v>495</v>
      </c>
      <c r="J81" s="901" t="s">
        <v>495</v>
      </c>
      <c r="K81" s="775">
        <f t="shared" si="54"/>
        <v>45469</v>
      </c>
      <c r="L81" s="775">
        <f t="shared" si="55"/>
        <v>45470</v>
      </c>
      <c r="M81" s="775">
        <f t="shared" si="56"/>
        <v>45472</v>
      </c>
      <c r="N81" s="775">
        <f t="shared" si="56"/>
        <v>45475</v>
      </c>
      <c r="O81" s="331"/>
      <c r="P81" s="775">
        <f t="shared" si="41"/>
        <v>45436</v>
      </c>
    </row>
    <row r="82" spans="1:17" ht="17.25" hidden="1" customHeight="1" x14ac:dyDescent="0.2">
      <c r="A82" s="836" t="s">
        <v>1626</v>
      </c>
      <c r="B82" s="901" t="s">
        <v>495</v>
      </c>
      <c r="C82" s="989" t="s">
        <v>1627</v>
      </c>
      <c r="D82" s="817">
        <v>45447</v>
      </c>
      <c r="E82" s="817">
        <f t="shared" si="57"/>
        <v>45450</v>
      </c>
      <c r="F82" s="817">
        <f t="shared" si="49"/>
        <v>45456</v>
      </c>
      <c r="G82" s="817">
        <f t="shared" si="50"/>
        <v>45459</v>
      </c>
      <c r="H82" s="817">
        <f t="shared" si="51"/>
        <v>45461</v>
      </c>
      <c r="I82" s="817">
        <f t="shared" si="52"/>
        <v>45467</v>
      </c>
      <c r="J82" s="817">
        <f t="shared" si="53"/>
        <v>45468</v>
      </c>
      <c r="K82" s="817">
        <f t="shared" si="54"/>
        <v>45469</v>
      </c>
      <c r="L82" s="817">
        <f t="shared" si="55"/>
        <v>45470</v>
      </c>
      <c r="M82" s="817">
        <f t="shared" si="56"/>
        <v>45472</v>
      </c>
      <c r="N82" s="817">
        <f t="shared" si="56"/>
        <v>45475</v>
      </c>
      <c r="O82" s="331"/>
      <c r="P82" s="775">
        <f t="shared" si="41"/>
        <v>45443</v>
      </c>
    </row>
    <row r="83" spans="1:17" ht="17.25" hidden="1" customHeight="1" x14ac:dyDescent="0.2">
      <c r="A83" s="836" t="s">
        <v>1569</v>
      </c>
      <c r="B83" s="989" t="s">
        <v>1539</v>
      </c>
      <c r="C83" s="989" t="s">
        <v>1628</v>
      </c>
      <c r="D83" s="989">
        <v>45459</v>
      </c>
      <c r="E83" s="775">
        <f t="shared" si="57"/>
        <v>45462</v>
      </c>
      <c r="F83" s="901" t="s">
        <v>495</v>
      </c>
      <c r="G83" s="901" t="s">
        <v>495</v>
      </c>
      <c r="H83" s="775">
        <f t="shared" si="51"/>
        <v>45473</v>
      </c>
      <c r="I83" s="775">
        <f t="shared" si="52"/>
        <v>45479</v>
      </c>
      <c r="J83" s="775">
        <f t="shared" si="53"/>
        <v>45480</v>
      </c>
      <c r="K83" s="775">
        <f t="shared" si="54"/>
        <v>45481</v>
      </c>
      <c r="L83" s="775">
        <f t="shared" si="55"/>
        <v>45482</v>
      </c>
      <c r="M83" s="775">
        <f t="shared" si="56"/>
        <v>45484</v>
      </c>
      <c r="N83" s="775">
        <f t="shared" si="56"/>
        <v>45487</v>
      </c>
      <c r="O83" s="331"/>
      <c r="P83" s="775">
        <f t="shared" si="41"/>
        <v>45450</v>
      </c>
    </row>
    <row r="84" spans="1:17" ht="17.25" hidden="1" customHeight="1" x14ac:dyDescent="0.2">
      <c r="A84" s="836" t="s">
        <v>1629</v>
      </c>
      <c r="B84" s="989" t="s">
        <v>701</v>
      </c>
      <c r="C84" s="989" t="s">
        <v>1630</v>
      </c>
      <c r="D84" s="901" t="s">
        <v>495</v>
      </c>
      <c r="E84" s="817" t="e">
        <f t="shared" si="57"/>
        <v>#VALUE!</v>
      </c>
      <c r="F84" s="817" t="e">
        <f t="shared" ref="F84:F86" si="58">D84+9</f>
        <v>#VALUE!</v>
      </c>
      <c r="G84" s="817" t="e">
        <f t="shared" ref="G84:G86" si="59">D84+12</f>
        <v>#VALUE!</v>
      </c>
      <c r="H84" s="817" t="e">
        <f t="shared" ref="H84:H86" si="60">D84+14</f>
        <v>#VALUE!</v>
      </c>
      <c r="I84" s="817" t="e">
        <f t="shared" ref="I84:I86" si="61">D84+20</f>
        <v>#VALUE!</v>
      </c>
      <c r="J84" s="817" t="e">
        <f t="shared" ref="J84:J86" si="62">D84+21</f>
        <v>#VALUE!</v>
      </c>
      <c r="K84" s="817" t="e">
        <f t="shared" ref="K84:K86" si="63">D84+22</f>
        <v>#VALUE!</v>
      </c>
      <c r="L84" s="817" t="e">
        <f t="shared" ref="L84:L86" si="64">D84+23</f>
        <v>#VALUE!</v>
      </c>
      <c r="M84" s="817" t="e">
        <f t="shared" ref="M84:N86" si="65">D84+25</f>
        <v>#VALUE!</v>
      </c>
      <c r="N84" s="817" t="e">
        <f t="shared" si="65"/>
        <v>#VALUE!</v>
      </c>
      <c r="O84" s="331"/>
      <c r="P84" s="775">
        <f t="shared" si="41"/>
        <v>45457</v>
      </c>
      <c r="Q84" s="1110">
        <f>WEEKNUM(P84)</f>
        <v>24</v>
      </c>
    </row>
    <row r="85" spans="1:17" ht="17.25" hidden="1" customHeight="1" x14ac:dyDescent="0.2">
      <c r="A85" s="836" t="s">
        <v>1631</v>
      </c>
      <c r="B85" s="989" t="s">
        <v>1543</v>
      </c>
      <c r="C85" s="989" t="s">
        <v>1632</v>
      </c>
      <c r="D85" s="901" t="s">
        <v>495</v>
      </c>
      <c r="E85" s="817" t="e">
        <f t="shared" si="57"/>
        <v>#VALUE!</v>
      </c>
      <c r="F85" s="817" t="e">
        <f t="shared" si="58"/>
        <v>#VALUE!</v>
      </c>
      <c r="G85" s="817" t="e">
        <f t="shared" si="59"/>
        <v>#VALUE!</v>
      </c>
      <c r="H85" s="817" t="e">
        <f t="shared" si="60"/>
        <v>#VALUE!</v>
      </c>
      <c r="I85" s="817" t="e">
        <f t="shared" si="61"/>
        <v>#VALUE!</v>
      </c>
      <c r="J85" s="817" t="e">
        <f t="shared" si="62"/>
        <v>#VALUE!</v>
      </c>
      <c r="K85" s="817" t="e">
        <f t="shared" si="63"/>
        <v>#VALUE!</v>
      </c>
      <c r="L85" s="817" t="e">
        <f t="shared" si="64"/>
        <v>#VALUE!</v>
      </c>
      <c r="M85" s="817" t="e">
        <f t="shared" si="65"/>
        <v>#VALUE!</v>
      </c>
      <c r="N85" s="817" t="e">
        <f t="shared" si="65"/>
        <v>#VALUE!</v>
      </c>
      <c r="O85" s="331"/>
      <c r="P85" s="775">
        <f t="shared" si="41"/>
        <v>45464</v>
      </c>
      <c r="Q85" s="1110">
        <f>WEEKNUM(P85)</f>
        <v>25</v>
      </c>
    </row>
    <row r="86" spans="1:17" ht="17.25" hidden="1" customHeight="1" x14ac:dyDescent="0.2">
      <c r="A86" s="836" t="s">
        <v>1633</v>
      </c>
      <c r="B86" s="1104" t="s">
        <v>1551</v>
      </c>
      <c r="C86" s="989" t="s">
        <v>1634</v>
      </c>
      <c r="D86" s="901" t="s">
        <v>495</v>
      </c>
      <c r="E86" s="817" t="e">
        <f t="shared" si="57"/>
        <v>#VALUE!</v>
      </c>
      <c r="F86" s="817" t="e">
        <f t="shared" si="58"/>
        <v>#VALUE!</v>
      </c>
      <c r="G86" s="817" t="e">
        <f t="shared" si="59"/>
        <v>#VALUE!</v>
      </c>
      <c r="H86" s="817" t="e">
        <f t="shared" si="60"/>
        <v>#VALUE!</v>
      </c>
      <c r="I86" s="817" t="e">
        <f t="shared" si="61"/>
        <v>#VALUE!</v>
      </c>
      <c r="J86" s="817" t="e">
        <f t="shared" si="62"/>
        <v>#VALUE!</v>
      </c>
      <c r="K86" s="817" t="e">
        <f t="shared" si="63"/>
        <v>#VALUE!</v>
      </c>
      <c r="L86" s="817" t="e">
        <f t="shared" si="64"/>
        <v>#VALUE!</v>
      </c>
      <c r="M86" s="817" t="e">
        <f t="shared" si="65"/>
        <v>#VALUE!</v>
      </c>
      <c r="N86" s="817" t="e">
        <f t="shared" si="65"/>
        <v>#VALUE!</v>
      </c>
      <c r="O86" s="331"/>
      <c r="P86" s="775">
        <f t="shared" si="41"/>
        <v>45471</v>
      </c>
      <c r="Q86" s="1110">
        <f t="shared" ref="Q86:Q90" si="66">WEEKNUM(P86)</f>
        <v>26</v>
      </c>
    </row>
    <row r="87" spans="1:17" ht="17.25" hidden="1" customHeight="1" x14ac:dyDescent="0.2">
      <c r="A87" s="836"/>
      <c r="B87" s="989" t="s">
        <v>1545</v>
      </c>
      <c r="C87" s="989" t="s">
        <v>1635</v>
      </c>
      <c r="D87" s="989">
        <v>45484</v>
      </c>
      <c r="E87" s="775">
        <f t="shared" ref="E87:E88" si="67">D87+3</f>
        <v>45487</v>
      </c>
      <c r="F87" s="775">
        <f t="shared" ref="F87" si="68">D87+9</f>
        <v>45493</v>
      </c>
      <c r="G87" s="775">
        <f t="shared" ref="G87" si="69">D87+12</f>
        <v>45496</v>
      </c>
      <c r="H87" s="775">
        <f t="shared" ref="H87" si="70">D87+14</f>
        <v>45498</v>
      </c>
      <c r="I87" s="775">
        <f t="shared" ref="I87" si="71">D87+20</f>
        <v>45504</v>
      </c>
      <c r="J87" s="775">
        <f t="shared" ref="J87" si="72">D87+21</f>
        <v>45505</v>
      </c>
      <c r="K87" s="775">
        <f t="shared" ref="K87" si="73">D87+22</f>
        <v>45506</v>
      </c>
      <c r="L87" s="775">
        <f t="shared" ref="L87" si="74">D87+23</f>
        <v>45507</v>
      </c>
      <c r="M87" s="775">
        <f t="shared" ref="M87:N88" si="75">D87+25</f>
        <v>45509</v>
      </c>
      <c r="N87" s="775">
        <f t="shared" si="75"/>
        <v>45512</v>
      </c>
      <c r="O87" s="331"/>
      <c r="P87" s="775">
        <f t="shared" si="41"/>
        <v>45478</v>
      </c>
      <c r="Q87" s="1110">
        <f t="shared" si="66"/>
        <v>27</v>
      </c>
    </row>
    <row r="88" spans="1:17" ht="17.25" hidden="1" customHeight="1" x14ac:dyDescent="0.2">
      <c r="A88" s="836"/>
      <c r="B88" s="1044" t="s">
        <v>1557</v>
      </c>
      <c r="C88" s="989" t="s">
        <v>1636</v>
      </c>
      <c r="D88" s="989">
        <v>45490</v>
      </c>
      <c r="E88" s="775">
        <f t="shared" si="67"/>
        <v>45493</v>
      </c>
      <c r="F88" s="901" t="s">
        <v>495</v>
      </c>
      <c r="G88" s="901" t="s">
        <v>495</v>
      </c>
      <c r="H88" s="901" t="s">
        <v>495</v>
      </c>
      <c r="I88" s="901" t="s">
        <v>495</v>
      </c>
      <c r="J88" s="901" t="s">
        <v>495</v>
      </c>
      <c r="K88" s="901" t="s">
        <v>495</v>
      </c>
      <c r="L88" s="901" t="s">
        <v>495</v>
      </c>
      <c r="M88" s="775">
        <f t="shared" si="75"/>
        <v>45515</v>
      </c>
      <c r="N88" s="775">
        <f t="shared" si="75"/>
        <v>45518</v>
      </c>
      <c r="O88" s="331"/>
      <c r="P88" s="775">
        <f t="shared" si="41"/>
        <v>45485</v>
      </c>
      <c r="Q88" s="1110">
        <f t="shared" si="66"/>
        <v>28</v>
      </c>
    </row>
    <row r="89" spans="1:17" ht="17.25" hidden="1" customHeight="1" x14ac:dyDescent="0.2">
      <c r="A89" s="836" t="s">
        <v>1539</v>
      </c>
      <c r="B89" s="989" t="s">
        <v>1388</v>
      </c>
      <c r="C89" s="989" t="s">
        <v>1637</v>
      </c>
      <c r="D89" s="989">
        <v>45496</v>
      </c>
      <c r="E89" s="775">
        <f>D89+3</f>
        <v>45499</v>
      </c>
      <c r="F89" s="775">
        <f>D89+9</f>
        <v>45505</v>
      </c>
      <c r="G89" s="775">
        <f>D89+12</f>
        <v>45508</v>
      </c>
      <c r="H89" s="775">
        <f>D89+14</f>
        <v>45510</v>
      </c>
      <c r="I89" s="775">
        <f>D89+20</f>
        <v>45516</v>
      </c>
      <c r="J89" s="775">
        <f>D89+21</f>
        <v>45517</v>
      </c>
      <c r="K89" s="775">
        <f>D89+22</f>
        <v>45518</v>
      </c>
      <c r="L89" s="775">
        <f>D89+23</f>
        <v>45519</v>
      </c>
      <c r="M89" s="775">
        <f>D89+25</f>
        <v>45521</v>
      </c>
      <c r="N89" s="775">
        <f>E89+25</f>
        <v>45524</v>
      </c>
      <c r="O89" s="331"/>
      <c r="P89" s="775">
        <f t="shared" si="41"/>
        <v>45492</v>
      </c>
      <c r="Q89" s="1110">
        <f t="shared" si="66"/>
        <v>29</v>
      </c>
    </row>
    <row r="90" spans="1:17" ht="17.25" hidden="1" customHeight="1" x14ac:dyDescent="0.2">
      <c r="A90" s="836"/>
      <c r="B90" s="989" t="s">
        <v>701</v>
      </c>
      <c r="C90" s="989" t="s">
        <v>1638</v>
      </c>
      <c r="D90" s="989">
        <v>45511</v>
      </c>
      <c r="E90" s="901" t="s">
        <v>495</v>
      </c>
      <c r="F90" s="901" t="s">
        <v>495</v>
      </c>
      <c r="G90" s="901" t="s">
        <v>495</v>
      </c>
      <c r="H90" s="901" t="s">
        <v>495</v>
      </c>
      <c r="I90" s="901" t="s">
        <v>495</v>
      </c>
      <c r="J90" s="901" t="s">
        <v>495</v>
      </c>
      <c r="K90" s="901" t="s">
        <v>495</v>
      </c>
      <c r="L90" s="901" t="s">
        <v>495</v>
      </c>
      <c r="M90" s="775">
        <v>45517</v>
      </c>
      <c r="N90" s="775">
        <v>45519</v>
      </c>
      <c r="O90" s="331"/>
      <c r="P90" s="775">
        <f t="shared" si="41"/>
        <v>45499</v>
      </c>
      <c r="Q90" s="1110">
        <f t="shared" si="66"/>
        <v>30</v>
      </c>
    </row>
    <row r="91" spans="1:17" ht="17.25" hidden="1" customHeight="1" x14ac:dyDescent="0.2">
      <c r="A91" s="836" t="s">
        <v>1539</v>
      </c>
      <c r="B91" s="989" t="s">
        <v>1543</v>
      </c>
      <c r="C91" s="989" t="s">
        <v>1639</v>
      </c>
      <c r="D91" s="989">
        <v>45511</v>
      </c>
      <c r="E91" s="775">
        <f t="shared" ref="E91" si="76">D91+3</f>
        <v>45514</v>
      </c>
      <c r="F91" s="775">
        <f t="shared" ref="F91" si="77">D91+9</f>
        <v>45520</v>
      </c>
      <c r="G91" s="775">
        <f t="shared" ref="G91" si="78">D91+12</f>
        <v>45523</v>
      </c>
      <c r="H91" s="775">
        <f t="shared" ref="H91" si="79">D91+14</f>
        <v>45525</v>
      </c>
      <c r="I91" s="775">
        <f t="shared" ref="I91" si="80">D91+20</f>
        <v>45531</v>
      </c>
      <c r="J91" s="775">
        <f t="shared" ref="J91" si="81">D91+21</f>
        <v>45532</v>
      </c>
      <c r="K91" s="775">
        <f t="shared" ref="K91" si="82">D91+22</f>
        <v>45533</v>
      </c>
      <c r="L91" s="775">
        <f t="shared" ref="L91" si="83">D91+23</f>
        <v>45534</v>
      </c>
      <c r="M91" s="775">
        <f t="shared" ref="M91" si="84">D91+25</f>
        <v>45536</v>
      </c>
      <c r="N91" s="775">
        <f t="shared" ref="N91:N99" si="85">D91+26</f>
        <v>45537</v>
      </c>
      <c r="O91" s="331"/>
      <c r="P91" s="775">
        <f t="shared" si="41"/>
        <v>45506</v>
      </c>
      <c r="Q91" s="1110">
        <f t="shared" ref="Q91:Q96" si="86">WEEKNUM(P91)</f>
        <v>31</v>
      </c>
    </row>
    <row r="92" spans="1:17" ht="17.25" hidden="1" customHeight="1" x14ac:dyDescent="0.2">
      <c r="A92" s="836"/>
      <c r="B92" s="989" t="s">
        <v>1376</v>
      </c>
      <c r="C92" s="989" t="s">
        <v>1640</v>
      </c>
      <c r="D92" s="989">
        <v>45516</v>
      </c>
      <c r="E92" s="775">
        <f t="shared" ref="E92:E94" si="87">D92+3</f>
        <v>45519</v>
      </c>
      <c r="F92" s="775">
        <f t="shared" ref="F92:F93" si="88">D92+9</f>
        <v>45525</v>
      </c>
      <c r="G92" s="775">
        <f t="shared" ref="G92:G93" si="89">D92+12</f>
        <v>45528</v>
      </c>
      <c r="H92" s="775">
        <f>D92+14</f>
        <v>45530</v>
      </c>
      <c r="I92" s="775">
        <f t="shared" ref="I92:I93" si="90">D92+20</f>
        <v>45536</v>
      </c>
      <c r="J92" s="775">
        <f t="shared" ref="J92:J93" si="91">D92+21</f>
        <v>45537</v>
      </c>
      <c r="K92" s="775">
        <f t="shared" ref="K92:K93" si="92">D92+22</f>
        <v>45538</v>
      </c>
      <c r="L92" s="775">
        <f t="shared" ref="L92:L93" si="93">D92+23</f>
        <v>45539</v>
      </c>
      <c r="M92" s="775">
        <f t="shared" ref="M92:M93" si="94">D92+25</f>
        <v>45541</v>
      </c>
      <c r="N92" s="775">
        <f t="shared" si="85"/>
        <v>45542</v>
      </c>
      <c r="O92" s="331"/>
      <c r="P92" s="775">
        <f t="shared" si="41"/>
        <v>45513</v>
      </c>
      <c r="Q92" s="1110">
        <f t="shared" si="86"/>
        <v>32</v>
      </c>
    </row>
    <row r="93" spans="1:17" ht="17.25" hidden="1" customHeight="1" x14ac:dyDescent="0.2">
      <c r="A93" s="836" t="s">
        <v>1545</v>
      </c>
      <c r="B93" s="989" t="s">
        <v>1557</v>
      </c>
      <c r="C93" s="989" t="s">
        <v>1641</v>
      </c>
      <c r="D93" s="989">
        <v>45520</v>
      </c>
      <c r="E93" s="775">
        <f t="shared" si="87"/>
        <v>45523</v>
      </c>
      <c r="F93" s="775">
        <f t="shared" si="88"/>
        <v>45529</v>
      </c>
      <c r="G93" s="775">
        <f t="shared" si="89"/>
        <v>45532</v>
      </c>
      <c r="H93" s="775">
        <f t="shared" ref="H93" si="95">D93+14</f>
        <v>45534</v>
      </c>
      <c r="I93" s="775">
        <f t="shared" si="90"/>
        <v>45540</v>
      </c>
      <c r="J93" s="775">
        <f t="shared" si="91"/>
        <v>45541</v>
      </c>
      <c r="K93" s="775">
        <f t="shared" si="92"/>
        <v>45542</v>
      </c>
      <c r="L93" s="775">
        <f t="shared" si="93"/>
        <v>45543</v>
      </c>
      <c r="M93" s="775">
        <f t="shared" si="94"/>
        <v>45545</v>
      </c>
      <c r="N93" s="775">
        <f t="shared" si="85"/>
        <v>45546</v>
      </c>
      <c r="O93" s="331"/>
      <c r="P93" s="775">
        <f t="shared" si="41"/>
        <v>45520</v>
      </c>
      <c r="Q93" s="1110">
        <f t="shared" si="86"/>
        <v>33</v>
      </c>
    </row>
    <row r="94" spans="1:17" ht="17.25" hidden="1" customHeight="1" x14ac:dyDescent="0.2">
      <c r="A94" s="836" t="s">
        <v>1557</v>
      </c>
      <c r="B94" s="1044" t="s">
        <v>1545</v>
      </c>
      <c r="C94" s="989" t="s">
        <v>1642</v>
      </c>
      <c r="D94" s="901" t="s">
        <v>495</v>
      </c>
      <c r="E94" s="817" t="e">
        <f t="shared" si="87"/>
        <v>#VALUE!</v>
      </c>
      <c r="F94" s="817" t="e">
        <f t="shared" ref="F94:F98" si="96">D94+9</f>
        <v>#VALUE!</v>
      </c>
      <c r="G94" s="817" t="e">
        <f t="shared" ref="G94:G98" si="97">D94+12</f>
        <v>#VALUE!</v>
      </c>
      <c r="H94" s="817" t="e">
        <f t="shared" ref="H94:H98" si="98">D94+14</f>
        <v>#VALUE!</v>
      </c>
      <c r="I94" s="817" t="e">
        <f t="shared" ref="I94:I98" si="99">D94+20</f>
        <v>#VALUE!</v>
      </c>
      <c r="J94" s="817" t="e">
        <f t="shared" ref="J94:J98" si="100">D94+21</f>
        <v>#VALUE!</v>
      </c>
      <c r="K94" s="817" t="e">
        <f t="shared" ref="K94:K98" si="101">D94+22</f>
        <v>#VALUE!</v>
      </c>
      <c r="L94" s="817" t="e">
        <f t="shared" ref="L94:L98" si="102">D94+23</f>
        <v>#VALUE!</v>
      </c>
      <c r="M94" s="817" t="e">
        <f t="shared" ref="M94:M98" si="103">D94+25</f>
        <v>#VALUE!</v>
      </c>
      <c r="N94" s="817" t="e">
        <f t="shared" si="85"/>
        <v>#VALUE!</v>
      </c>
      <c r="O94" s="331"/>
      <c r="P94" s="775">
        <f t="shared" si="41"/>
        <v>45527</v>
      </c>
      <c r="Q94" s="1110">
        <f t="shared" si="86"/>
        <v>34</v>
      </c>
    </row>
    <row r="95" spans="1:17" ht="17.25" hidden="1" customHeight="1" x14ac:dyDescent="0.2">
      <c r="A95" s="836" t="s">
        <v>701</v>
      </c>
      <c r="B95" s="989" t="s">
        <v>701</v>
      </c>
      <c r="C95" s="989" t="s">
        <v>1643</v>
      </c>
      <c r="D95" s="989">
        <v>45539</v>
      </c>
      <c r="E95" s="775">
        <f>D95+3</f>
        <v>45542</v>
      </c>
      <c r="F95" s="775">
        <f t="shared" si="96"/>
        <v>45548</v>
      </c>
      <c r="G95" s="775">
        <f t="shared" si="97"/>
        <v>45551</v>
      </c>
      <c r="H95" s="775">
        <f t="shared" si="98"/>
        <v>45553</v>
      </c>
      <c r="I95" s="775">
        <f t="shared" si="99"/>
        <v>45559</v>
      </c>
      <c r="J95" s="775">
        <f t="shared" si="100"/>
        <v>45560</v>
      </c>
      <c r="K95" s="775">
        <f t="shared" si="101"/>
        <v>45561</v>
      </c>
      <c r="L95" s="775">
        <f t="shared" si="102"/>
        <v>45562</v>
      </c>
      <c r="M95" s="775">
        <f t="shared" si="103"/>
        <v>45564</v>
      </c>
      <c r="N95" s="775">
        <f t="shared" si="85"/>
        <v>45565</v>
      </c>
      <c r="O95" s="331"/>
      <c r="P95" s="775">
        <f t="shared" si="41"/>
        <v>45534</v>
      </c>
      <c r="Q95" s="1110">
        <f t="shared" si="86"/>
        <v>35</v>
      </c>
    </row>
    <row r="96" spans="1:17" ht="17.25" hidden="1" customHeight="1" x14ac:dyDescent="0.2">
      <c r="A96" s="836" t="s">
        <v>1388</v>
      </c>
      <c r="B96" s="989" t="s">
        <v>1388</v>
      </c>
      <c r="C96" s="989" t="s">
        <v>1644</v>
      </c>
      <c r="D96" s="989">
        <v>45542</v>
      </c>
      <c r="E96" s="775">
        <f t="shared" ref="E96:E99" si="104">D96+3</f>
        <v>45545</v>
      </c>
      <c r="F96" s="775">
        <f t="shared" si="96"/>
        <v>45551</v>
      </c>
      <c r="G96" s="775">
        <f t="shared" si="97"/>
        <v>45554</v>
      </c>
      <c r="H96" s="775">
        <f t="shared" si="98"/>
        <v>45556</v>
      </c>
      <c r="I96" s="775">
        <f t="shared" si="99"/>
        <v>45562</v>
      </c>
      <c r="J96" s="775">
        <f t="shared" si="100"/>
        <v>45563</v>
      </c>
      <c r="K96" s="775">
        <f t="shared" si="101"/>
        <v>45564</v>
      </c>
      <c r="L96" s="775">
        <f t="shared" si="102"/>
        <v>45565</v>
      </c>
      <c r="M96" s="775">
        <f t="shared" si="103"/>
        <v>45567</v>
      </c>
      <c r="N96" s="775">
        <f t="shared" si="85"/>
        <v>45568</v>
      </c>
      <c r="O96" s="331"/>
      <c r="P96" s="775">
        <f t="shared" si="41"/>
        <v>45541</v>
      </c>
      <c r="Q96" s="1110">
        <f t="shared" si="86"/>
        <v>36</v>
      </c>
    </row>
    <row r="97" spans="1:17" ht="17.25" hidden="1" customHeight="1" x14ac:dyDescent="0.2">
      <c r="A97" s="836"/>
      <c r="B97" s="989" t="s">
        <v>1543</v>
      </c>
      <c r="C97" s="989" t="s">
        <v>1645</v>
      </c>
      <c r="D97" s="989">
        <v>45561</v>
      </c>
      <c r="E97" s="1171" t="s">
        <v>495</v>
      </c>
      <c r="F97" s="1177"/>
      <c r="G97" s="1177"/>
      <c r="H97" s="1177"/>
      <c r="I97" s="1177"/>
      <c r="J97" s="1177"/>
      <c r="K97" s="1177"/>
      <c r="L97" s="1172"/>
      <c r="M97" s="775">
        <f t="shared" si="103"/>
        <v>45586</v>
      </c>
      <c r="N97" s="775">
        <f t="shared" si="85"/>
        <v>45587</v>
      </c>
      <c r="O97" s="331"/>
      <c r="P97" s="775">
        <f t="shared" si="41"/>
        <v>45548</v>
      </c>
      <c r="Q97" s="1110">
        <f t="shared" ref="Q97:Q99" si="105">WEEKNUM(P97)</f>
        <v>37</v>
      </c>
    </row>
    <row r="98" spans="1:17" ht="17.25" hidden="1" customHeight="1" x14ac:dyDescent="0.2">
      <c r="A98" s="836"/>
      <c r="B98" s="989" t="s">
        <v>1376</v>
      </c>
      <c r="C98" s="989" t="s">
        <v>1646</v>
      </c>
      <c r="D98" s="989">
        <v>45558</v>
      </c>
      <c r="E98" s="775">
        <f t="shared" si="104"/>
        <v>45561</v>
      </c>
      <c r="F98" s="775">
        <f t="shared" si="96"/>
        <v>45567</v>
      </c>
      <c r="G98" s="775">
        <f t="shared" si="97"/>
        <v>45570</v>
      </c>
      <c r="H98" s="775">
        <f t="shared" si="98"/>
        <v>45572</v>
      </c>
      <c r="I98" s="775">
        <f t="shared" si="99"/>
        <v>45578</v>
      </c>
      <c r="J98" s="775">
        <f t="shared" si="100"/>
        <v>45579</v>
      </c>
      <c r="K98" s="775">
        <f t="shared" si="101"/>
        <v>45580</v>
      </c>
      <c r="L98" s="775">
        <f t="shared" si="102"/>
        <v>45581</v>
      </c>
      <c r="M98" s="775">
        <f t="shared" si="103"/>
        <v>45583</v>
      </c>
      <c r="N98" s="775">
        <f t="shared" si="85"/>
        <v>45584</v>
      </c>
      <c r="O98" s="331"/>
      <c r="P98" s="775">
        <f t="shared" si="41"/>
        <v>45555</v>
      </c>
      <c r="Q98" s="1110">
        <f t="shared" si="105"/>
        <v>38</v>
      </c>
    </row>
    <row r="99" spans="1:17" ht="17.25" hidden="1" customHeight="1" x14ac:dyDescent="0.2">
      <c r="A99" s="836"/>
      <c r="B99" s="989" t="s">
        <v>1557</v>
      </c>
      <c r="C99" s="989" t="s">
        <v>1647</v>
      </c>
      <c r="D99" s="901" t="s">
        <v>495</v>
      </c>
      <c r="E99" s="817" t="e">
        <f t="shared" si="104"/>
        <v>#VALUE!</v>
      </c>
      <c r="F99" s="817" t="e">
        <f t="shared" ref="F99" si="106">D99+9</f>
        <v>#VALUE!</v>
      </c>
      <c r="G99" s="817" t="e">
        <f t="shared" ref="G99" si="107">D99+12</f>
        <v>#VALUE!</v>
      </c>
      <c r="H99" s="817" t="e">
        <f t="shared" ref="H99" si="108">D99+14</f>
        <v>#VALUE!</v>
      </c>
      <c r="I99" s="817" t="e">
        <f t="shared" ref="I99" si="109">D99+20</f>
        <v>#VALUE!</v>
      </c>
      <c r="J99" s="817" t="e">
        <f t="shared" ref="J99" si="110">D99+21</f>
        <v>#VALUE!</v>
      </c>
      <c r="K99" s="817" t="e">
        <f t="shared" ref="K99" si="111">D99+22</f>
        <v>#VALUE!</v>
      </c>
      <c r="L99" s="817" t="e">
        <f t="shared" ref="L99" si="112">D99+23</f>
        <v>#VALUE!</v>
      </c>
      <c r="M99" s="817" t="e">
        <f t="shared" ref="M99" si="113">D99+25</f>
        <v>#VALUE!</v>
      </c>
      <c r="N99" s="817" t="e">
        <f t="shared" si="85"/>
        <v>#VALUE!</v>
      </c>
      <c r="O99" s="331"/>
      <c r="P99" s="775">
        <f t="shared" si="41"/>
        <v>45562</v>
      </c>
      <c r="Q99" s="1110">
        <f t="shared" si="105"/>
        <v>39</v>
      </c>
    </row>
    <row r="100" spans="1:17" ht="17.25" hidden="1" customHeight="1" x14ac:dyDescent="0.2">
      <c r="A100" s="836"/>
      <c r="B100" s="989" t="s">
        <v>701</v>
      </c>
      <c r="C100" s="989" t="s">
        <v>1648</v>
      </c>
      <c r="D100" s="989">
        <v>45573</v>
      </c>
      <c r="E100" s="775">
        <f t="shared" ref="E100" si="114">D100+3</f>
        <v>45576</v>
      </c>
      <c r="F100" s="775">
        <f t="shared" ref="F100:F104" si="115">D100+9</f>
        <v>45582</v>
      </c>
      <c r="G100" s="775">
        <f t="shared" ref="G100:G104" si="116">D100+12</f>
        <v>45585</v>
      </c>
      <c r="H100" s="775">
        <f t="shared" ref="H100:H104" si="117">D100+14</f>
        <v>45587</v>
      </c>
      <c r="I100" s="775">
        <f t="shared" ref="I100:I105" si="118">D100+20</f>
        <v>45593</v>
      </c>
      <c r="J100" s="775">
        <f t="shared" ref="J100:J105" si="119">D100+21</f>
        <v>45594</v>
      </c>
      <c r="K100" s="775">
        <f t="shared" ref="K100:K105" si="120">D100+22</f>
        <v>45595</v>
      </c>
      <c r="L100" s="775">
        <f t="shared" ref="L100" si="121">D100+23</f>
        <v>45596</v>
      </c>
      <c r="M100" s="775">
        <f t="shared" ref="M100:M105" si="122">D100+25</f>
        <v>45598</v>
      </c>
      <c r="N100" s="775">
        <f t="shared" ref="N100:N105" si="123">D100+26</f>
        <v>45599</v>
      </c>
      <c r="O100" s="331"/>
      <c r="P100" s="775">
        <f t="shared" si="41"/>
        <v>45569</v>
      </c>
      <c r="Q100" s="1110">
        <f t="shared" ref="Q100:Q105" si="124">WEEKNUM(P100)</f>
        <v>40</v>
      </c>
    </row>
    <row r="101" spans="1:17" ht="17.25" hidden="1" customHeight="1" x14ac:dyDescent="0.2">
      <c r="A101" s="836" t="s">
        <v>1539</v>
      </c>
      <c r="B101" s="1067" t="s">
        <v>389</v>
      </c>
      <c r="C101" s="989" t="s">
        <v>1649</v>
      </c>
      <c r="D101" s="817">
        <v>45579</v>
      </c>
      <c r="E101" s="817">
        <f t="shared" ref="E101" si="125">D101+3</f>
        <v>45582</v>
      </c>
      <c r="F101" s="817">
        <f t="shared" ref="F101" si="126">D101+9</f>
        <v>45588</v>
      </c>
      <c r="G101" s="817">
        <f t="shared" ref="G101" si="127">D101+12</f>
        <v>45591</v>
      </c>
      <c r="H101" s="817">
        <f t="shared" ref="H101" si="128">D101+14</f>
        <v>45593</v>
      </c>
      <c r="I101" s="817">
        <f t="shared" ref="I101" si="129">D101+20</f>
        <v>45599</v>
      </c>
      <c r="J101" s="817">
        <f t="shared" ref="J101" si="130">D101+21</f>
        <v>45600</v>
      </c>
      <c r="K101" s="817">
        <f t="shared" ref="K101" si="131">D101+22</f>
        <v>45601</v>
      </c>
      <c r="L101" s="817">
        <f t="shared" ref="L101" si="132">E101+22</f>
        <v>45604</v>
      </c>
      <c r="M101" s="817">
        <f t="shared" ref="M101" si="133">F101+22</f>
        <v>45610</v>
      </c>
      <c r="N101" s="817">
        <f t="shared" ref="N101" si="134">G101+22</f>
        <v>45613</v>
      </c>
      <c r="O101" s="331"/>
      <c r="P101" s="775">
        <f t="shared" si="41"/>
        <v>45576</v>
      </c>
      <c r="Q101" s="1110">
        <f t="shared" si="124"/>
        <v>41</v>
      </c>
    </row>
    <row r="102" spans="1:17" ht="17.25" hidden="1" customHeight="1" x14ac:dyDescent="0.2">
      <c r="A102" s="836" t="s">
        <v>1543</v>
      </c>
      <c r="B102" s="989" t="s">
        <v>1543</v>
      </c>
      <c r="C102" s="989" t="s">
        <v>1650</v>
      </c>
      <c r="D102" s="989">
        <v>45582</v>
      </c>
      <c r="E102" s="775">
        <f t="shared" ref="E102:E106" si="135">D102+3</f>
        <v>45585</v>
      </c>
      <c r="F102" s="775">
        <f t="shared" si="115"/>
        <v>45591</v>
      </c>
      <c r="G102" s="775">
        <f t="shared" si="116"/>
        <v>45594</v>
      </c>
      <c r="H102" s="775">
        <f t="shared" si="117"/>
        <v>45596</v>
      </c>
      <c r="I102" s="775">
        <f t="shared" si="118"/>
        <v>45602</v>
      </c>
      <c r="J102" s="775">
        <f t="shared" si="119"/>
        <v>45603</v>
      </c>
      <c r="K102" s="775">
        <f t="shared" si="120"/>
        <v>45604</v>
      </c>
      <c r="L102" s="1133" t="s">
        <v>495</v>
      </c>
      <c r="M102" s="775">
        <f t="shared" si="122"/>
        <v>45607</v>
      </c>
      <c r="N102" s="775">
        <f t="shared" si="123"/>
        <v>45608</v>
      </c>
      <c r="O102" s="331"/>
      <c r="P102" s="775">
        <f t="shared" si="41"/>
        <v>45583</v>
      </c>
      <c r="Q102" s="1110">
        <f t="shared" si="124"/>
        <v>42</v>
      </c>
    </row>
    <row r="103" spans="1:17" ht="17.25" hidden="1" customHeight="1" x14ac:dyDescent="0.2">
      <c r="A103" s="836"/>
      <c r="B103" s="989" t="s">
        <v>1590</v>
      </c>
      <c r="C103" s="989" t="s">
        <v>1651</v>
      </c>
      <c r="D103" s="989">
        <v>45593</v>
      </c>
      <c r="E103" s="775">
        <f t="shared" si="135"/>
        <v>45596</v>
      </c>
      <c r="F103" s="775">
        <f t="shared" si="115"/>
        <v>45602</v>
      </c>
      <c r="G103" s="775">
        <f t="shared" si="116"/>
        <v>45605</v>
      </c>
      <c r="H103" s="775">
        <f t="shared" si="117"/>
        <v>45607</v>
      </c>
      <c r="I103" s="775">
        <f t="shared" si="118"/>
        <v>45613</v>
      </c>
      <c r="J103" s="775">
        <f t="shared" si="119"/>
        <v>45614</v>
      </c>
      <c r="K103" s="775">
        <f t="shared" si="120"/>
        <v>45615</v>
      </c>
      <c r="L103" s="1134"/>
      <c r="M103" s="775">
        <f t="shared" si="122"/>
        <v>45618</v>
      </c>
      <c r="N103" s="775">
        <f t="shared" si="123"/>
        <v>45619</v>
      </c>
      <c r="O103" s="331"/>
      <c r="P103" s="775">
        <f t="shared" si="41"/>
        <v>45590</v>
      </c>
      <c r="Q103" s="1110">
        <f t="shared" si="124"/>
        <v>43</v>
      </c>
    </row>
    <row r="104" spans="1:17" ht="17.25" hidden="1" customHeight="1" x14ac:dyDescent="0.2">
      <c r="A104" s="836" t="s">
        <v>1376</v>
      </c>
      <c r="B104" s="989" t="s">
        <v>1545</v>
      </c>
      <c r="C104" s="989" t="s">
        <v>1652</v>
      </c>
      <c r="D104" s="989">
        <v>45598</v>
      </c>
      <c r="E104" s="775">
        <f t="shared" si="135"/>
        <v>45601</v>
      </c>
      <c r="F104" s="775">
        <f t="shared" si="115"/>
        <v>45607</v>
      </c>
      <c r="G104" s="775">
        <f t="shared" si="116"/>
        <v>45610</v>
      </c>
      <c r="H104" s="775">
        <f t="shared" si="117"/>
        <v>45612</v>
      </c>
      <c r="I104" s="775">
        <f t="shared" si="118"/>
        <v>45618</v>
      </c>
      <c r="J104" s="775">
        <f t="shared" si="119"/>
        <v>45619</v>
      </c>
      <c r="K104" s="775">
        <f t="shared" si="120"/>
        <v>45620</v>
      </c>
      <c r="L104" s="1134"/>
      <c r="M104" s="775">
        <f t="shared" si="122"/>
        <v>45623</v>
      </c>
      <c r="N104" s="775">
        <f t="shared" si="123"/>
        <v>45624</v>
      </c>
      <c r="O104" s="331"/>
      <c r="P104" s="775">
        <f t="shared" si="41"/>
        <v>45597</v>
      </c>
      <c r="Q104" s="1110">
        <f t="shared" si="124"/>
        <v>44</v>
      </c>
    </row>
    <row r="105" spans="1:17" ht="17.25" hidden="1" customHeight="1" x14ac:dyDescent="0.2">
      <c r="A105" s="836" t="s">
        <v>1545</v>
      </c>
      <c r="B105" s="989" t="s">
        <v>1376</v>
      </c>
      <c r="C105" s="989" t="s">
        <v>1653</v>
      </c>
      <c r="D105" s="989">
        <v>45610</v>
      </c>
      <c r="E105" s="901" t="s">
        <v>495</v>
      </c>
      <c r="F105" s="901" t="s">
        <v>495</v>
      </c>
      <c r="G105" s="901" t="s">
        <v>495</v>
      </c>
      <c r="H105" s="901" t="s">
        <v>495</v>
      </c>
      <c r="I105" s="775">
        <f t="shared" si="118"/>
        <v>45630</v>
      </c>
      <c r="J105" s="775">
        <f t="shared" si="119"/>
        <v>45631</v>
      </c>
      <c r="K105" s="775">
        <f t="shared" si="120"/>
        <v>45632</v>
      </c>
      <c r="L105" s="1173" t="s">
        <v>495</v>
      </c>
      <c r="M105" s="775">
        <f t="shared" si="122"/>
        <v>45635</v>
      </c>
      <c r="N105" s="775">
        <f t="shared" si="123"/>
        <v>45636</v>
      </c>
      <c r="O105" s="331"/>
      <c r="P105" s="775">
        <f t="shared" si="41"/>
        <v>45604</v>
      </c>
      <c r="Q105" s="1110">
        <f t="shared" si="124"/>
        <v>45</v>
      </c>
    </row>
    <row r="106" spans="1:17" ht="17.25" hidden="1" customHeight="1" x14ac:dyDescent="0.2">
      <c r="A106" s="836" t="s">
        <v>701</v>
      </c>
      <c r="B106" s="989" t="s">
        <v>1539</v>
      </c>
      <c r="C106" s="989" t="s">
        <v>1654</v>
      </c>
      <c r="D106" s="989">
        <v>45611</v>
      </c>
      <c r="E106" s="775">
        <f t="shared" si="135"/>
        <v>45614</v>
      </c>
      <c r="F106" s="775">
        <f t="shared" ref="F106:F108" si="136">D106+9</f>
        <v>45620</v>
      </c>
      <c r="G106" s="775">
        <f t="shared" ref="G106:G108" si="137">D106+12</f>
        <v>45623</v>
      </c>
      <c r="H106" s="775">
        <f t="shared" ref="H106:H108" si="138">D106+14</f>
        <v>45625</v>
      </c>
      <c r="I106" s="775">
        <f t="shared" ref="I106:I108" si="139">D106+20</f>
        <v>45631</v>
      </c>
      <c r="J106" s="775">
        <f t="shared" ref="J106:J108" si="140">D106+21</f>
        <v>45632</v>
      </c>
      <c r="K106" s="775">
        <f t="shared" ref="K106:K108" si="141">D106+22</f>
        <v>45633</v>
      </c>
      <c r="L106" s="1174"/>
      <c r="M106" s="775">
        <f t="shared" ref="M106:M108" si="142">D106+25</f>
        <v>45636</v>
      </c>
      <c r="N106" s="775">
        <f t="shared" ref="N106:N108" si="143">D106+26</f>
        <v>45637</v>
      </c>
      <c r="O106" s="331"/>
      <c r="P106" s="775">
        <f t="shared" si="41"/>
        <v>45611</v>
      </c>
      <c r="Q106" s="1110">
        <f t="shared" ref="Q106:Q108" si="144">WEEKNUM(P106)</f>
        <v>46</v>
      </c>
    </row>
    <row r="107" spans="1:17" ht="20.100000000000001" hidden="1" customHeight="1" x14ac:dyDescent="0.2">
      <c r="A107" s="836" t="s">
        <v>1598</v>
      </c>
      <c r="B107" s="989" t="s">
        <v>1420</v>
      </c>
      <c r="C107" s="989" t="s">
        <v>1655</v>
      </c>
      <c r="D107" s="989">
        <v>45625</v>
      </c>
      <c r="E107" s="901" t="s">
        <v>495</v>
      </c>
      <c r="F107" s="901" t="s">
        <v>495</v>
      </c>
      <c r="G107" s="775">
        <f t="shared" si="137"/>
        <v>45637</v>
      </c>
      <c r="H107" s="775">
        <f t="shared" si="138"/>
        <v>45639</v>
      </c>
      <c r="I107" s="775">
        <f t="shared" si="139"/>
        <v>45645</v>
      </c>
      <c r="J107" s="775">
        <f t="shared" si="140"/>
        <v>45646</v>
      </c>
      <c r="K107" s="775">
        <f t="shared" si="141"/>
        <v>45647</v>
      </c>
      <c r="L107" s="775">
        <v>45643</v>
      </c>
      <c r="M107" s="775">
        <f t="shared" si="142"/>
        <v>45650</v>
      </c>
      <c r="N107" s="775">
        <f t="shared" si="143"/>
        <v>45651</v>
      </c>
      <c r="O107" s="331"/>
      <c r="P107" s="775">
        <f t="shared" si="41"/>
        <v>45618</v>
      </c>
      <c r="Q107" s="1110">
        <f t="shared" si="144"/>
        <v>47</v>
      </c>
    </row>
    <row r="108" spans="1:17" ht="20.100000000000001" hidden="1" customHeight="1" x14ac:dyDescent="0.2">
      <c r="A108" s="836" t="s">
        <v>1590</v>
      </c>
      <c r="B108" s="989" t="s">
        <v>1543</v>
      </c>
      <c r="C108" s="989" t="s">
        <v>1656</v>
      </c>
      <c r="D108" s="989">
        <v>45628</v>
      </c>
      <c r="E108" s="775">
        <f t="shared" ref="E108" si="145">D108+3</f>
        <v>45631</v>
      </c>
      <c r="F108" s="775">
        <f t="shared" si="136"/>
        <v>45637</v>
      </c>
      <c r="G108" s="775">
        <f t="shared" si="137"/>
        <v>45640</v>
      </c>
      <c r="H108" s="775">
        <f t="shared" si="138"/>
        <v>45642</v>
      </c>
      <c r="I108" s="775">
        <f t="shared" si="139"/>
        <v>45648</v>
      </c>
      <c r="J108" s="775">
        <f t="shared" si="140"/>
        <v>45649</v>
      </c>
      <c r="K108" s="775">
        <f t="shared" si="141"/>
        <v>45650</v>
      </c>
      <c r="L108" s="1176" t="s">
        <v>495</v>
      </c>
      <c r="M108" s="775">
        <f t="shared" si="142"/>
        <v>45653</v>
      </c>
      <c r="N108" s="775">
        <f t="shared" si="143"/>
        <v>45654</v>
      </c>
      <c r="O108" s="331"/>
      <c r="P108" s="775">
        <f t="shared" si="41"/>
        <v>45625</v>
      </c>
      <c r="Q108" s="1110">
        <f t="shared" si="144"/>
        <v>48</v>
      </c>
    </row>
    <row r="109" spans="1:17" ht="20.100000000000001" hidden="1" customHeight="1" x14ac:dyDescent="0.2">
      <c r="A109" s="836"/>
      <c r="B109" s="989" t="s">
        <v>1590</v>
      </c>
      <c r="C109" s="989" t="s">
        <v>1657</v>
      </c>
      <c r="D109" s="989">
        <v>45637</v>
      </c>
      <c r="E109" s="901" t="s">
        <v>495</v>
      </c>
      <c r="F109" s="901" t="s">
        <v>495</v>
      </c>
      <c r="G109" s="775">
        <f t="shared" ref="G109:G114" si="146">D109+12</f>
        <v>45649</v>
      </c>
      <c r="H109" s="775">
        <f t="shared" ref="H109:H114" si="147">D109+14</f>
        <v>45651</v>
      </c>
      <c r="I109" s="775">
        <f t="shared" ref="I109:I114" si="148">D109+20</f>
        <v>45657</v>
      </c>
      <c r="J109" s="775">
        <f t="shared" ref="J109:J114" si="149">D109+21</f>
        <v>45658</v>
      </c>
      <c r="K109" s="775">
        <f t="shared" ref="K109:K114" si="150">D109+22</f>
        <v>45659</v>
      </c>
      <c r="L109" s="1173"/>
      <c r="M109" s="775">
        <f t="shared" ref="M109:M114" si="151">D109+25</f>
        <v>45662</v>
      </c>
      <c r="N109" s="775">
        <f t="shared" ref="N109:N114" si="152">D109+26</f>
        <v>45663</v>
      </c>
      <c r="O109" s="331"/>
      <c r="P109" s="775">
        <f t="shared" si="41"/>
        <v>45632</v>
      </c>
      <c r="Q109" s="1110">
        <f t="shared" ref="Q109:Q114" si="153">WEEKNUM(P109)</f>
        <v>49</v>
      </c>
    </row>
    <row r="110" spans="1:17" ht="20.100000000000001" hidden="1" customHeight="1" x14ac:dyDescent="0.2">
      <c r="A110" s="836" t="s">
        <v>1545</v>
      </c>
      <c r="B110" s="989" t="s">
        <v>1376</v>
      </c>
      <c r="C110" s="989" t="s">
        <v>1658</v>
      </c>
      <c r="D110" s="989">
        <v>45642</v>
      </c>
      <c r="E110" s="775">
        <f t="shared" ref="E110:E112" si="154">D110+3</f>
        <v>45645</v>
      </c>
      <c r="F110" s="775">
        <f t="shared" ref="F110:F114" si="155">D110+9</f>
        <v>45651</v>
      </c>
      <c r="G110" s="775">
        <f t="shared" si="146"/>
        <v>45654</v>
      </c>
      <c r="H110" s="775">
        <f t="shared" si="147"/>
        <v>45656</v>
      </c>
      <c r="I110" s="775">
        <f t="shared" si="148"/>
        <v>45662</v>
      </c>
      <c r="J110" s="775">
        <f t="shared" si="149"/>
        <v>45663</v>
      </c>
      <c r="K110" s="775">
        <f t="shared" si="150"/>
        <v>45664</v>
      </c>
      <c r="L110" s="1173"/>
      <c r="M110" s="775">
        <f t="shared" si="151"/>
        <v>45667</v>
      </c>
      <c r="N110" s="775">
        <f t="shared" si="152"/>
        <v>45668</v>
      </c>
      <c r="O110" s="331"/>
      <c r="P110" s="775">
        <f t="shared" si="41"/>
        <v>45639</v>
      </c>
      <c r="Q110" s="1110">
        <f t="shared" si="153"/>
        <v>50</v>
      </c>
    </row>
    <row r="111" spans="1:17" ht="20.100000000000001" customHeight="1" x14ac:dyDescent="0.2">
      <c r="A111" s="836" t="s">
        <v>1376</v>
      </c>
      <c r="B111" s="989" t="s">
        <v>1545</v>
      </c>
      <c r="C111" s="989" t="s">
        <v>1659</v>
      </c>
      <c r="D111" s="989">
        <v>45648</v>
      </c>
      <c r="E111" s="775">
        <f t="shared" si="154"/>
        <v>45651</v>
      </c>
      <c r="F111" s="775">
        <f t="shared" si="155"/>
        <v>45657</v>
      </c>
      <c r="G111" s="775">
        <f t="shared" si="146"/>
        <v>45660</v>
      </c>
      <c r="H111" s="775">
        <f t="shared" si="147"/>
        <v>45662</v>
      </c>
      <c r="I111" s="775">
        <f t="shared" si="148"/>
        <v>45668</v>
      </c>
      <c r="J111" s="775">
        <f t="shared" si="149"/>
        <v>45669</v>
      </c>
      <c r="K111" s="775">
        <f t="shared" si="150"/>
        <v>45670</v>
      </c>
      <c r="L111" s="1173"/>
      <c r="M111" s="775">
        <f t="shared" si="151"/>
        <v>45673</v>
      </c>
      <c r="N111" s="775">
        <f t="shared" si="152"/>
        <v>45674</v>
      </c>
      <c r="O111" s="331"/>
      <c r="P111" s="775">
        <f t="shared" si="41"/>
        <v>45646</v>
      </c>
      <c r="Q111" s="1110">
        <f t="shared" si="153"/>
        <v>51</v>
      </c>
    </row>
    <row r="112" spans="1:17" ht="20.100000000000001" customHeight="1" x14ac:dyDescent="0.2">
      <c r="A112" s="836"/>
      <c r="B112" s="989" t="s">
        <v>1539</v>
      </c>
      <c r="C112" s="989" t="s">
        <v>1660</v>
      </c>
      <c r="D112" s="989">
        <v>45654</v>
      </c>
      <c r="E112" s="775">
        <f t="shared" si="154"/>
        <v>45657</v>
      </c>
      <c r="F112" s="775">
        <f t="shared" si="155"/>
        <v>45663</v>
      </c>
      <c r="G112" s="775">
        <f t="shared" si="146"/>
        <v>45666</v>
      </c>
      <c r="H112" s="775">
        <f t="shared" si="147"/>
        <v>45668</v>
      </c>
      <c r="I112" s="775">
        <f t="shared" si="148"/>
        <v>45674</v>
      </c>
      <c r="J112" s="775">
        <f t="shared" si="149"/>
        <v>45675</v>
      </c>
      <c r="K112" s="775">
        <f t="shared" si="150"/>
        <v>45676</v>
      </c>
      <c r="L112" s="1173"/>
      <c r="M112" s="775">
        <f t="shared" si="151"/>
        <v>45679</v>
      </c>
      <c r="N112" s="775">
        <f t="shared" si="152"/>
        <v>45680</v>
      </c>
      <c r="O112" s="331"/>
      <c r="P112" s="775">
        <f t="shared" si="41"/>
        <v>45653</v>
      </c>
      <c r="Q112" s="1110">
        <f t="shared" si="153"/>
        <v>52</v>
      </c>
    </row>
    <row r="113" spans="1:17" ht="20.100000000000001" customHeight="1" x14ac:dyDescent="0.2">
      <c r="A113" s="836" t="s">
        <v>1420</v>
      </c>
      <c r="B113" s="989" t="s">
        <v>1543</v>
      </c>
      <c r="C113" s="989" t="s">
        <v>1661</v>
      </c>
      <c r="D113" s="989">
        <v>45659</v>
      </c>
      <c r="E113" s="775">
        <f>D113+3</f>
        <v>45662</v>
      </c>
      <c r="F113" s="775">
        <f t="shared" si="155"/>
        <v>45668</v>
      </c>
      <c r="G113" s="775">
        <f t="shared" si="146"/>
        <v>45671</v>
      </c>
      <c r="H113" s="775">
        <f t="shared" si="147"/>
        <v>45673</v>
      </c>
      <c r="I113" s="775">
        <f t="shared" si="148"/>
        <v>45679</v>
      </c>
      <c r="J113" s="775">
        <f t="shared" si="149"/>
        <v>45680</v>
      </c>
      <c r="K113" s="775">
        <f t="shared" si="150"/>
        <v>45681</v>
      </c>
      <c r="L113" s="1173"/>
      <c r="M113" s="775">
        <f t="shared" si="151"/>
        <v>45684</v>
      </c>
      <c r="N113" s="775">
        <f t="shared" si="152"/>
        <v>45685</v>
      </c>
      <c r="O113" s="331"/>
      <c r="P113" s="775">
        <f t="shared" si="41"/>
        <v>45660</v>
      </c>
      <c r="Q113" s="1110">
        <f t="shared" si="153"/>
        <v>1</v>
      </c>
    </row>
    <row r="114" spans="1:17" ht="20.100000000000001" customHeight="1" x14ac:dyDescent="0.2">
      <c r="A114" s="836"/>
      <c r="B114" s="989" t="s">
        <v>1420</v>
      </c>
      <c r="C114" s="989" t="s">
        <v>1662</v>
      </c>
      <c r="D114" s="989">
        <v>45666</v>
      </c>
      <c r="E114" s="775">
        <f t="shared" ref="E114:E118" si="156">D114+3</f>
        <v>45669</v>
      </c>
      <c r="F114" s="775">
        <f t="shared" si="155"/>
        <v>45675</v>
      </c>
      <c r="G114" s="775">
        <f t="shared" si="146"/>
        <v>45678</v>
      </c>
      <c r="H114" s="775">
        <f t="shared" si="147"/>
        <v>45680</v>
      </c>
      <c r="I114" s="775">
        <f t="shared" si="148"/>
        <v>45686</v>
      </c>
      <c r="J114" s="775">
        <f t="shared" si="149"/>
        <v>45687</v>
      </c>
      <c r="K114" s="775">
        <f t="shared" si="150"/>
        <v>45688</v>
      </c>
      <c r="L114" s="1173"/>
      <c r="M114" s="775">
        <f t="shared" si="151"/>
        <v>45691</v>
      </c>
      <c r="N114" s="775">
        <f t="shared" si="152"/>
        <v>45692</v>
      </c>
      <c r="O114" s="331"/>
      <c r="P114" s="775">
        <f t="shared" si="41"/>
        <v>45667</v>
      </c>
      <c r="Q114" s="1110">
        <f t="shared" si="153"/>
        <v>2</v>
      </c>
    </row>
    <row r="115" spans="1:17" ht="20.100000000000001" customHeight="1" x14ac:dyDescent="0.2">
      <c r="A115" s="836"/>
      <c r="B115" s="989" t="s">
        <v>1590</v>
      </c>
      <c r="C115" s="989" t="s">
        <v>1663</v>
      </c>
      <c r="D115" s="989">
        <v>45673</v>
      </c>
      <c r="E115" s="775">
        <f t="shared" si="156"/>
        <v>45676</v>
      </c>
      <c r="F115" s="775">
        <f t="shared" ref="F115:F120" si="157">D115+9</f>
        <v>45682</v>
      </c>
      <c r="G115" s="775">
        <f t="shared" ref="G115:G120" si="158">D115+12</f>
        <v>45685</v>
      </c>
      <c r="H115" s="775">
        <f t="shared" ref="H115:H120" si="159">D115+14</f>
        <v>45687</v>
      </c>
      <c r="I115" s="775">
        <f t="shared" ref="I115:I120" si="160">D115+20</f>
        <v>45693</v>
      </c>
      <c r="J115" s="775">
        <f t="shared" ref="J115:J120" si="161">D115+21</f>
        <v>45694</v>
      </c>
      <c r="K115" s="775">
        <f t="shared" ref="K115:L120" si="162">D115+22</f>
        <v>45695</v>
      </c>
      <c r="L115" s="1173"/>
      <c r="M115" s="775">
        <f t="shared" ref="M115:M120" si="163">D115+25</f>
        <v>45698</v>
      </c>
      <c r="N115" s="775">
        <f t="shared" ref="N115:N120" si="164">D115+26</f>
        <v>45699</v>
      </c>
      <c r="O115" s="331"/>
      <c r="P115" s="775">
        <f t="shared" si="41"/>
        <v>45674</v>
      </c>
      <c r="Q115" s="1110">
        <f t="shared" ref="Q115:Q120" si="165">WEEKNUM(P115)</f>
        <v>3</v>
      </c>
    </row>
    <row r="116" spans="1:17" ht="20.100000000000001" customHeight="1" x14ac:dyDescent="0.2">
      <c r="A116" s="836"/>
      <c r="B116" s="989" t="s">
        <v>1376</v>
      </c>
      <c r="C116" s="989" t="s">
        <v>1664</v>
      </c>
      <c r="D116" s="989">
        <v>45314</v>
      </c>
      <c r="E116" s="775">
        <f t="shared" si="156"/>
        <v>45317</v>
      </c>
      <c r="F116" s="775">
        <f t="shared" si="157"/>
        <v>45323</v>
      </c>
      <c r="G116" s="775">
        <f t="shared" si="158"/>
        <v>45326</v>
      </c>
      <c r="H116" s="775">
        <f t="shared" si="159"/>
        <v>45328</v>
      </c>
      <c r="I116" s="775">
        <f t="shared" si="160"/>
        <v>45334</v>
      </c>
      <c r="J116" s="775">
        <f t="shared" si="161"/>
        <v>45335</v>
      </c>
      <c r="K116" s="775">
        <f t="shared" si="162"/>
        <v>45336</v>
      </c>
      <c r="L116" s="1173"/>
      <c r="M116" s="775">
        <f t="shared" si="163"/>
        <v>45339</v>
      </c>
      <c r="N116" s="775">
        <f t="shared" si="164"/>
        <v>45340</v>
      </c>
      <c r="O116" s="331"/>
      <c r="P116" s="775">
        <f t="shared" si="41"/>
        <v>45681</v>
      </c>
      <c r="Q116" s="1110">
        <f t="shared" si="165"/>
        <v>4</v>
      </c>
    </row>
    <row r="117" spans="1:17" ht="20.100000000000001" customHeight="1" x14ac:dyDescent="0.2">
      <c r="A117" s="836"/>
      <c r="B117" s="989" t="s">
        <v>1545</v>
      </c>
      <c r="C117" s="989" t="s">
        <v>1665</v>
      </c>
      <c r="D117" s="989">
        <v>45321</v>
      </c>
      <c r="E117" s="775">
        <f t="shared" si="156"/>
        <v>45324</v>
      </c>
      <c r="F117" s="775">
        <f t="shared" si="157"/>
        <v>45330</v>
      </c>
      <c r="G117" s="775">
        <f t="shared" si="158"/>
        <v>45333</v>
      </c>
      <c r="H117" s="775">
        <f t="shared" si="159"/>
        <v>45335</v>
      </c>
      <c r="I117" s="775">
        <f t="shared" si="160"/>
        <v>45341</v>
      </c>
      <c r="J117" s="775">
        <f t="shared" si="161"/>
        <v>45342</v>
      </c>
      <c r="K117" s="775">
        <f t="shared" si="162"/>
        <v>45343</v>
      </c>
      <c r="L117" s="1173"/>
      <c r="M117" s="775">
        <f t="shared" si="163"/>
        <v>45346</v>
      </c>
      <c r="N117" s="775">
        <f t="shared" si="164"/>
        <v>45347</v>
      </c>
      <c r="O117" s="331"/>
      <c r="P117" s="775">
        <f t="shared" si="41"/>
        <v>45688</v>
      </c>
      <c r="Q117" s="1110">
        <f t="shared" si="165"/>
        <v>5</v>
      </c>
    </row>
    <row r="118" spans="1:17" ht="20.100000000000001" customHeight="1" x14ac:dyDescent="0.2">
      <c r="A118" s="836"/>
      <c r="B118" s="989" t="s">
        <v>1539</v>
      </c>
      <c r="C118" s="989" t="s">
        <v>1666</v>
      </c>
      <c r="D118" s="989">
        <v>45328</v>
      </c>
      <c r="E118" s="775">
        <f t="shared" si="156"/>
        <v>45331</v>
      </c>
      <c r="F118" s="775">
        <f t="shared" si="157"/>
        <v>45337</v>
      </c>
      <c r="G118" s="775">
        <f t="shared" si="158"/>
        <v>45340</v>
      </c>
      <c r="H118" s="775">
        <f t="shared" si="159"/>
        <v>45342</v>
      </c>
      <c r="I118" s="775">
        <f t="shared" si="160"/>
        <v>45348</v>
      </c>
      <c r="J118" s="775">
        <f t="shared" si="161"/>
        <v>45349</v>
      </c>
      <c r="K118" s="775">
        <f t="shared" si="162"/>
        <v>45350</v>
      </c>
      <c r="L118" s="1173"/>
      <c r="M118" s="775">
        <f t="shared" si="163"/>
        <v>45353</v>
      </c>
      <c r="N118" s="775">
        <f t="shared" si="164"/>
        <v>45354</v>
      </c>
      <c r="O118" s="331"/>
      <c r="P118" s="775">
        <f t="shared" si="41"/>
        <v>45695</v>
      </c>
      <c r="Q118" s="1110">
        <f t="shared" si="165"/>
        <v>6</v>
      </c>
    </row>
    <row r="119" spans="1:17" ht="20.100000000000001" customHeight="1" x14ac:dyDescent="0.2">
      <c r="A119" s="836"/>
      <c r="B119" s="989" t="s">
        <v>1543</v>
      </c>
      <c r="C119" s="989" t="s">
        <v>1667</v>
      </c>
      <c r="D119" s="989">
        <v>45335</v>
      </c>
      <c r="E119" s="775">
        <f>D119+3</f>
        <v>45338</v>
      </c>
      <c r="F119" s="775">
        <f t="shared" si="157"/>
        <v>45344</v>
      </c>
      <c r="G119" s="775">
        <f t="shared" si="158"/>
        <v>45347</v>
      </c>
      <c r="H119" s="775">
        <f t="shared" si="159"/>
        <v>45349</v>
      </c>
      <c r="I119" s="775">
        <f t="shared" si="160"/>
        <v>45355</v>
      </c>
      <c r="J119" s="775">
        <f t="shared" si="161"/>
        <v>45356</v>
      </c>
      <c r="K119" s="775">
        <f t="shared" si="162"/>
        <v>45357</v>
      </c>
      <c r="L119" s="1173"/>
      <c r="M119" s="775">
        <f t="shared" si="163"/>
        <v>45360</v>
      </c>
      <c r="N119" s="775">
        <f t="shared" si="164"/>
        <v>45361</v>
      </c>
      <c r="O119" s="331"/>
      <c r="P119" s="775">
        <f t="shared" si="41"/>
        <v>45702</v>
      </c>
      <c r="Q119" s="1110">
        <f t="shared" si="165"/>
        <v>7</v>
      </c>
    </row>
    <row r="120" spans="1:17" ht="20.100000000000001" customHeight="1" x14ac:dyDescent="0.2">
      <c r="A120" s="836"/>
      <c r="B120" s="989" t="s">
        <v>1420</v>
      </c>
      <c r="C120" s="989" t="s">
        <v>1668</v>
      </c>
      <c r="D120" s="989">
        <v>45342</v>
      </c>
      <c r="E120" s="775">
        <f t="shared" ref="E120" si="166">D120+3</f>
        <v>45345</v>
      </c>
      <c r="F120" s="775">
        <f t="shared" si="157"/>
        <v>45351</v>
      </c>
      <c r="G120" s="775">
        <f t="shared" si="158"/>
        <v>45354</v>
      </c>
      <c r="H120" s="775">
        <f t="shared" si="159"/>
        <v>45356</v>
      </c>
      <c r="I120" s="775">
        <f t="shared" si="160"/>
        <v>45362</v>
      </c>
      <c r="J120" s="775">
        <f t="shared" si="161"/>
        <v>45363</v>
      </c>
      <c r="K120" s="775">
        <f t="shared" si="162"/>
        <v>45364</v>
      </c>
      <c r="L120" s="775">
        <f t="shared" si="162"/>
        <v>45367</v>
      </c>
      <c r="M120" s="775">
        <f t="shared" si="163"/>
        <v>45367</v>
      </c>
      <c r="N120" s="775">
        <f t="shared" si="164"/>
        <v>45368</v>
      </c>
      <c r="O120" s="331"/>
      <c r="P120" s="775">
        <f t="shared" si="41"/>
        <v>45709</v>
      </c>
      <c r="Q120" s="1110">
        <f t="shared" si="165"/>
        <v>8</v>
      </c>
    </row>
    <row r="124" spans="1:17" ht="14.25" thickBot="1" x14ac:dyDescent="0.25">
      <c r="B124" s="808"/>
      <c r="C124" s="808"/>
      <c r="D124" s="808"/>
      <c r="E124" s="808"/>
      <c r="F124" s="808"/>
      <c r="G124" s="808"/>
      <c r="H124" s="808"/>
    </row>
    <row r="125" spans="1:17" s="147" customFormat="1" ht="18.75" customHeight="1" x14ac:dyDescent="0.2">
      <c r="B125" s="788"/>
      <c r="C125" s="789"/>
      <c r="D125" s="790"/>
      <c r="E125" s="791"/>
      <c r="F125" s="792"/>
      <c r="G125" s="793"/>
      <c r="H125" s="794"/>
    </row>
    <row r="126" spans="1:17" s="147" customFormat="1" ht="18.75" customHeight="1" x14ac:dyDescent="0.2">
      <c r="B126" s="795" t="s">
        <v>555</v>
      </c>
      <c r="C126" s="145"/>
      <c r="D126" s="147" t="s">
        <v>556</v>
      </c>
      <c r="G126" s="147" t="s">
        <v>557</v>
      </c>
      <c r="H126" s="796"/>
    </row>
    <row r="127" spans="1:17" s="147" customFormat="1" ht="18.75" customHeight="1" x14ac:dyDescent="0.2">
      <c r="B127" s="797" t="s">
        <v>558</v>
      </c>
      <c r="C127" s="798" t="s">
        <v>559</v>
      </c>
      <c r="D127" s="133" t="s">
        <v>560</v>
      </c>
      <c r="F127" s="798" t="s">
        <v>561</v>
      </c>
      <c r="G127" s="145" t="s">
        <v>562</v>
      </c>
      <c r="H127" s="799" t="s">
        <v>563</v>
      </c>
    </row>
    <row r="128" spans="1:17" s="147" customFormat="1" ht="18.75" customHeight="1" x14ac:dyDescent="0.2">
      <c r="B128" s="797" t="s">
        <v>564</v>
      </c>
      <c r="C128" s="798" t="s">
        <v>565</v>
      </c>
      <c r="D128" s="133" t="s">
        <v>566</v>
      </c>
      <c r="E128" s="148" t="s">
        <v>567</v>
      </c>
      <c r="F128" s="802" t="s">
        <v>568</v>
      </c>
      <c r="G128" s="145" t="s">
        <v>569</v>
      </c>
      <c r="H128" s="799" t="s">
        <v>570</v>
      </c>
    </row>
    <row r="129" spans="2:8" s="147" customFormat="1" ht="18.75" customHeight="1" x14ac:dyDescent="0.2">
      <c r="B129" s="800" t="s">
        <v>571</v>
      </c>
      <c r="C129" s="801" t="s">
        <v>572</v>
      </c>
      <c r="D129" s="133" t="s">
        <v>573</v>
      </c>
      <c r="E129" s="148" t="s">
        <v>574</v>
      </c>
      <c r="F129" s="802" t="s">
        <v>575</v>
      </c>
      <c r="G129" s="602" t="s">
        <v>576</v>
      </c>
      <c r="H129" s="803" t="s">
        <v>577</v>
      </c>
    </row>
    <row r="130" spans="2:8" s="147" customFormat="1" ht="18.75" customHeight="1" x14ac:dyDescent="0.2">
      <c r="B130" s="800" t="s">
        <v>578</v>
      </c>
      <c r="C130" s="801" t="s">
        <v>579</v>
      </c>
      <c r="D130" s="133" t="s">
        <v>580</v>
      </c>
      <c r="E130" s="148" t="s">
        <v>581</v>
      </c>
      <c r="F130" s="802" t="s">
        <v>582</v>
      </c>
      <c r="G130" s="602" t="s">
        <v>583</v>
      </c>
      <c r="H130" s="803" t="s">
        <v>584</v>
      </c>
    </row>
    <row r="131" spans="2:8" s="147" customFormat="1" ht="18.75" customHeight="1" x14ac:dyDescent="0.2">
      <c r="B131" s="800" t="s">
        <v>585</v>
      </c>
      <c r="C131" s="801" t="s">
        <v>586</v>
      </c>
      <c r="D131" s="133" t="s">
        <v>587</v>
      </c>
      <c r="E131" s="148" t="s">
        <v>588</v>
      </c>
      <c r="F131" s="802" t="s">
        <v>589</v>
      </c>
      <c r="G131" s="602" t="s">
        <v>590</v>
      </c>
      <c r="H131" s="803" t="s">
        <v>591</v>
      </c>
    </row>
    <row r="132" spans="2:8" s="147" customFormat="1" ht="18.75" customHeight="1" x14ac:dyDescent="0.2">
      <c r="B132" s="800" t="s">
        <v>592</v>
      </c>
      <c r="C132" s="801" t="s">
        <v>593</v>
      </c>
      <c r="D132" s="133" t="s">
        <v>594</v>
      </c>
      <c r="E132" s="148" t="s">
        <v>595</v>
      </c>
      <c r="F132" s="802" t="s">
        <v>596</v>
      </c>
      <c r="G132" s="602" t="s">
        <v>597</v>
      </c>
      <c r="H132" s="803" t="s">
        <v>598</v>
      </c>
    </row>
    <row r="133" spans="2:8" s="147" customFormat="1" ht="18.75" customHeight="1" x14ac:dyDescent="0.2">
      <c r="B133" s="800" t="s">
        <v>599</v>
      </c>
      <c r="C133" s="801" t="s">
        <v>600</v>
      </c>
      <c r="D133" s="133" t="s">
        <v>601</v>
      </c>
      <c r="E133" s="148" t="s">
        <v>602</v>
      </c>
      <c r="F133" s="756" t="s">
        <v>603</v>
      </c>
      <c r="G133" s="602" t="s">
        <v>604</v>
      </c>
      <c r="H133" s="804" t="s">
        <v>605</v>
      </c>
    </row>
    <row r="134" spans="2:8" x14ac:dyDescent="0.2">
      <c r="B134" s="800" t="s">
        <v>606</v>
      </c>
      <c r="C134" s="801" t="s">
        <v>607</v>
      </c>
      <c r="D134" s="133"/>
      <c r="F134" s="602"/>
      <c r="G134" s="147"/>
      <c r="H134" s="805"/>
    </row>
    <row r="135" spans="2:8" ht="15" thickBot="1" x14ac:dyDescent="0.25">
      <c r="B135" s="806"/>
      <c r="C135" s="807"/>
      <c r="D135" s="807"/>
      <c r="E135" s="808"/>
      <c r="F135" s="808"/>
      <c r="G135" s="808"/>
      <c r="H135" s="809"/>
    </row>
  </sheetData>
  <mergeCells count="15">
    <mergeCell ref="B2:F2"/>
    <mergeCell ref="B4:F4"/>
    <mergeCell ref="B5:F5"/>
    <mergeCell ref="B70:F70"/>
    <mergeCell ref="D8:D9"/>
    <mergeCell ref="L105:L106"/>
    <mergeCell ref="B6:F6"/>
    <mergeCell ref="L108:L119"/>
    <mergeCell ref="E97:L97"/>
    <mergeCell ref="F75:K75"/>
    <mergeCell ref="E74:L74"/>
    <mergeCell ref="D71:M71"/>
    <mergeCell ref="D72:D73"/>
    <mergeCell ref="B72:C72"/>
    <mergeCell ref="B8:C8"/>
  </mergeCells>
  <hyperlinks>
    <hyperlink ref="H2" location="HOME!Print_Area" display="HOME" xr:uid="{54AB0167-C549-497B-9500-938E1D1E2590}"/>
    <hyperlink ref="H127" r:id="rId1" xr:uid="{8326BC31-88D4-45EC-B53F-99D936C9556C}"/>
    <hyperlink ref="C127" r:id="rId2" xr:uid="{F05EC099-A15A-465B-91BD-5A224F203D88}"/>
    <hyperlink ref="H132" r:id="rId3" xr:uid="{0BA5A876-745B-4D5A-A96B-76739069C26F}"/>
    <hyperlink ref="H131" r:id="rId4" xr:uid="{9F93C88B-A3EF-4C7B-B4BE-5DC8AA2F1520}"/>
    <hyperlink ref="C131" r:id="rId5" xr:uid="{9F4543A6-F19C-480F-A69E-1BDC63B6DBE0}"/>
    <hyperlink ref="C132" r:id="rId6" xr:uid="{6887426E-F022-4464-B879-5B020D89A213}"/>
    <hyperlink ref="C129" r:id="rId7" xr:uid="{C7C423A6-A061-48B2-BAFB-87215DC21A9F}"/>
    <hyperlink ref="C128" r:id="rId8" xr:uid="{773FC579-CFA3-48BA-A260-C3FC392505E3}"/>
    <hyperlink ref="C134" r:id="rId9" xr:uid="{223123F1-BCAE-441C-9F03-7B2B705E2250}"/>
    <hyperlink ref="H130" r:id="rId10" xr:uid="{1763C83B-482D-4413-AD46-43835DBD4D6C}"/>
    <hyperlink ref="H133" r:id="rId11" xr:uid="{AAE88BED-06D1-41E5-BF4C-56AF8DAD642A}"/>
    <hyperlink ref="C130" r:id="rId12" xr:uid="{8D45695F-0A94-4F97-96BF-319B9D4F4E79}"/>
    <hyperlink ref="F127" r:id="rId13" xr:uid="{C9A4BDEA-AF03-4D45-9103-AB5FE98EAD88}"/>
    <hyperlink ref="F132" r:id="rId14" xr:uid="{6E467D22-FB26-4B66-9F3A-D5CCB390D31D}"/>
    <hyperlink ref="F128" r:id="rId15" xr:uid="{38EDA451-725F-4A8C-8553-C9203AD5EA62}"/>
    <hyperlink ref="F129" r:id="rId16" xr:uid="{408C98F4-2CD9-4D7E-B3C9-1A6683C610F1}"/>
    <hyperlink ref="F130" r:id="rId17" xr:uid="{F76CAD6F-1FF3-4699-A241-3C438C19439B}"/>
    <hyperlink ref="F131" r:id="rId18" xr:uid="{1819B744-4B99-4B41-9E3D-F692957B2061}"/>
    <hyperlink ref="H128" r:id="rId19" xr:uid="{A5526F93-3906-4FC2-B0FF-B09B9B8DEC6C}"/>
    <hyperlink ref="H129" r:id="rId20" xr:uid="{16116BB4-6880-4F04-BB8B-D55631836991}"/>
    <hyperlink ref="F13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9" orientation="landscape" r:id="rId22"/>
  <headerFooter>
    <oddFooter>&amp;L_x000D_&amp;1#&amp;"Calibri"&amp;10&amp;K000000 Sensitivity: Public</oddFooter>
  </headerFooter>
  <ignoredErrors>
    <ignoredError sqref="E84:M86 E99:N99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N204"/>
  <sheetViews>
    <sheetView showGridLines="0" topLeftCell="A89" zoomScale="130" zoomScaleNormal="130" zoomScaleSheetLayoutView="75" workbookViewId="0">
      <selection activeCell="E166" sqref="E166"/>
    </sheetView>
  </sheetViews>
  <sheetFormatPr defaultColWidth="9.140625" defaultRowHeight="18" customHeight="1" x14ac:dyDescent="0.2"/>
  <cols>
    <col min="1" max="1" width="16.85546875" style="1069" customWidth="1"/>
    <col min="2" max="2" width="26.140625" style="145" customWidth="1"/>
    <col min="3" max="3" width="11.85546875" style="145" customWidth="1"/>
    <col min="4" max="4" width="15.28515625" style="145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79" t="s">
        <v>116</v>
      </c>
      <c r="C2" s="1179"/>
      <c r="D2" s="1179"/>
      <c r="E2" s="1179"/>
      <c r="F2" s="1179"/>
      <c r="G2" s="1179"/>
      <c r="I2" s="990" t="s">
        <v>378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70"/>
      <c r="B4" s="1185" t="s">
        <v>122</v>
      </c>
      <c r="C4" s="1186"/>
      <c r="D4" s="1186"/>
      <c r="E4" s="1186"/>
      <c r="F4" s="1186"/>
      <c r="G4" s="1187"/>
    </row>
    <row r="5" spans="1:11" ht="20.100000000000001" customHeight="1" x14ac:dyDescent="0.2">
      <c r="A5" s="1074"/>
      <c r="B5" s="1180" t="s">
        <v>1431</v>
      </c>
      <c r="C5" s="1180"/>
      <c r="D5" s="1180"/>
      <c r="E5" s="1180"/>
      <c r="F5" s="1180"/>
      <c r="G5" s="1180"/>
    </row>
    <row r="6" spans="1:11" s="146" customFormat="1" ht="18" customHeight="1" x14ac:dyDescent="0.2">
      <c r="A6" s="1070"/>
      <c r="B6" s="10"/>
      <c r="C6" s="11"/>
      <c r="D6" s="11"/>
      <c r="E6" s="11"/>
      <c r="F6" s="11"/>
      <c r="G6" s="11"/>
      <c r="H6" s="2"/>
      <c r="I6" s="399"/>
      <c r="J6" s="399"/>
      <c r="K6" s="399"/>
    </row>
    <row r="7" spans="1:11" s="146" customFormat="1" ht="30" customHeight="1" x14ac:dyDescent="0.2">
      <c r="A7" s="1070"/>
      <c r="B7" s="1152" t="s">
        <v>122</v>
      </c>
      <c r="C7" s="1153"/>
      <c r="D7" s="1188" t="s">
        <v>379</v>
      </c>
      <c r="E7" s="974" t="s">
        <v>300</v>
      </c>
      <c r="F7" s="974" t="s">
        <v>296</v>
      </c>
      <c r="G7" s="818"/>
      <c r="H7" s="904" t="s">
        <v>1669</v>
      </c>
      <c r="I7" s="818"/>
      <c r="J7" s="818"/>
      <c r="K7" s="837"/>
    </row>
    <row r="8" spans="1:11" s="146" customFormat="1" ht="18" customHeight="1" x14ac:dyDescent="0.2">
      <c r="A8" s="1070"/>
      <c r="B8" s="977" t="s">
        <v>381</v>
      </c>
      <c r="C8" s="977" t="s">
        <v>382</v>
      </c>
      <c r="D8" s="1189"/>
      <c r="E8" s="999" t="s">
        <v>260</v>
      </c>
      <c r="F8" s="999" t="s">
        <v>171</v>
      </c>
      <c r="G8" s="818"/>
      <c r="H8" s="1091" t="s">
        <v>383</v>
      </c>
      <c r="I8" s="818"/>
      <c r="J8" s="818"/>
      <c r="K8" s="837"/>
    </row>
    <row r="9" spans="1:11" s="146" customFormat="1" ht="20.25" hidden="1" customHeight="1" x14ac:dyDescent="0.2">
      <c r="A9" s="1070"/>
      <c r="B9" s="838" t="s">
        <v>1163</v>
      </c>
      <c r="C9" s="862" t="s">
        <v>1670</v>
      </c>
      <c r="D9" s="819">
        <v>45090</v>
      </c>
      <c r="E9" s="819">
        <f t="shared" ref="E9:E54" si="0">D9+5</f>
        <v>45095</v>
      </c>
      <c r="F9" s="819">
        <f t="shared" ref="F9:F40" si="1">D9+8</f>
        <v>45098</v>
      </c>
      <c r="G9" s="818"/>
      <c r="H9" s="864"/>
      <c r="I9" s="818"/>
      <c r="J9" s="818"/>
      <c r="K9" s="837"/>
    </row>
    <row r="10" spans="1:11" s="146" customFormat="1" ht="20.25" hidden="1" customHeight="1" x14ac:dyDescent="0.2">
      <c r="A10" s="1070"/>
      <c r="B10" s="838" t="s">
        <v>1451</v>
      </c>
      <c r="C10" s="862" t="s">
        <v>1671</v>
      </c>
      <c r="D10" s="819">
        <f>D9+7</f>
        <v>45097</v>
      </c>
      <c r="E10" s="819">
        <f t="shared" si="0"/>
        <v>45102</v>
      </c>
      <c r="F10" s="819">
        <f t="shared" si="1"/>
        <v>45105</v>
      </c>
      <c r="G10" s="818"/>
      <c r="H10" s="864"/>
      <c r="I10" s="818"/>
      <c r="J10" s="818"/>
      <c r="K10" s="837"/>
    </row>
    <row r="11" spans="1:11" s="146" customFormat="1" ht="20.25" hidden="1" customHeight="1" x14ac:dyDescent="0.2">
      <c r="A11" s="1070"/>
      <c r="B11" s="863" t="s">
        <v>1420</v>
      </c>
      <c r="C11" s="819" t="s">
        <v>1672</v>
      </c>
      <c r="D11" s="819">
        <f t="shared" ref="D11:D12" si="2">D10+7</f>
        <v>45104</v>
      </c>
      <c r="E11" s="820">
        <f t="shared" si="0"/>
        <v>45109</v>
      </c>
      <c r="F11" s="820">
        <f t="shared" si="1"/>
        <v>45112</v>
      </c>
      <c r="G11" s="769"/>
      <c r="H11" s="864"/>
      <c r="I11" s="818"/>
      <c r="J11" s="818"/>
      <c r="K11" s="837"/>
    </row>
    <row r="12" spans="1:11" s="146" customFormat="1" ht="20.25" hidden="1" customHeight="1" x14ac:dyDescent="0.2">
      <c r="A12" s="1070"/>
      <c r="B12" s="838" t="s">
        <v>1673</v>
      </c>
      <c r="C12" s="819" t="s">
        <v>1674</v>
      </c>
      <c r="D12" s="819">
        <f t="shared" si="2"/>
        <v>45111</v>
      </c>
      <c r="E12" s="857">
        <f t="shared" si="0"/>
        <v>45116</v>
      </c>
      <c r="F12" s="819">
        <f t="shared" si="1"/>
        <v>45119</v>
      </c>
      <c r="G12" s="818"/>
      <c r="H12" s="864"/>
      <c r="I12" s="818"/>
      <c r="J12" s="818"/>
      <c r="K12" s="837"/>
    </row>
    <row r="13" spans="1:11" s="146" customFormat="1" ht="20.25" hidden="1" customHeight="1" x14ac:dyDescent="0.2">
      <c r="A13" s="1070" t="s">
        <v>1675</v>
      </c>
      <c r="B13" s="838" t="s">
        <v>1163</v>
      </c>
      <c r="C13" s="819" t="s">
        <v>1676</v>
      </c>
      <c r="D13" s="819">
        <v>45120</v>
      </c>
      <c r="E13" s="857">
        <f t="shared" si="0"/>
        <v>45125</v>
      </c>
      <c r="F13" s="819">
        <f t="shared" si="1"/>
        <v>45128</v>
      </c>
      <c r="G13" s="818"/>
      <c r="H13" s="864">
        <v>45119</v>
      </c>
      <c r="I13" s="818"/>
      <c r="J13" s="818"/>
      <c r="K13" s="837"/>
    </row>
    <row r="14" spans="1:11" s="146" customFormat="1" ht="20.25" hidden="1" customHeight="1" x14ac:dyDescent="0.2">
      <c r="A14" s="1070" t="s">
        <v>1169</v>
      </c>
      <c r="B14" s="838" t="s">
        <v>1477</v>
      </c>
      <c r="C14" s="819" t="s">
        <v>1677</v>
      </c>
      <c r="D14" s="819">
        <v>45127</v>
      </c>
      <c r="E14" s="857">
        <f t="shared" si="0"/>
        <v>45132</v>
      </c>
      <c r="F14" s="819">
        <f t="shared" si="1"/>
        <v>45135</v>
      </c>
      <c r="G14" s="818"/>
      <c r="H14" s="864">
        <f>H13+7</f>
        <v>45126</v>
      </c>
      <c r="I14" s="818"/>
      <c r="J14" s="818"/>
      <c r="K14" s="837"/>
    </row>
    <row r="15" spans="1:11" s="146" customFormat="1" ht="20.25" hidden="1" customHeight="1" x14ac:dyDescent="0.2">
      <c r="A15" s="1070" t="s">
        <v>1678</v>
      </c>
      <c r="B15" s="838" t="s">
        <v>1679</v>
      </c>
      <c r="C15" s="819" t="s">
        <v>1680</v>
      </c>
      <c r="D15" s="819">
        <v>45132</v>
      </c>
      <c r="E15" s="857">
        <f t="shared" si="0"/>
        <v>45137</v>
      </c>
      <c r="F15" s="819">
        <f t="shared" si="1"/>
        <v>45140</v>
      </c>
      <c r="G15" s="818"/>
      <c r="H15" s="864">
        <f t="shared" ref="H15:H78" si="3">H14+7</f>
        <v>45133</v>
      </c>
      <c r="I15" s="818"/>
      <c r="J15" s="818"/>
      <c r="K15" s="837"/>
    </row>
    <row r="16" spans="1:11" s="146" customFormat="1" ht="20.25" hidden="1" customHeight="1" x14ac:dyDescent="0.2">
      <c r="A16" s="1070"/>
      <c r="B16" s="861" t="s">
        <v>1451</v>
      </c>
      <c r="C16" s="819" t="s">
        <v>1681</v>
      </c>
      <c r="D16" s="819">
        <f t="shared" ref="D16:D26" si="4">D15+7</f>
        <v>45139</v>
      </c>
      <c r="E16" s="857">
        <f t="shared" si="0"/>
        <v>45144</v>
      </c>
      <c r="F16" s="819">
        <f t="shared" si="1"/>
        <v>45147</v>
      </c>
      <c r="G16" s="818"/>
      <c r="H16" s="864">
        <f t="shared" si="3"/>
        <v>45140</v>
      </c>
      <c r="I16" s="818"/>
      <c r="J16" s="818"/>
      <c r="K16" s="837"/>
    </row>
    <row r="17" spans="1:9" s="146" customFormat="1" ht="20.25" hidden="1" customHeight="1" x14ac:dyDescent="0.2">
      <c r="A17" s="1070"/>
      <c r="B17" s="861" t="s">
        <v>1673</v>
      </c>
      <c r="C17" s="819" t="s">
        <v>1682</v>
      </c>
      <c r="D17" s="819">
        <f t="shared" si="4"/>
        <v>45146</v>
      </c>
      <c r="E17" s="857">
        <f t="shared" si="0"/>
        <v>45151</v>
      </c>
      <c r="F17" s="819">
        <f t="shared" si="1"/>
        <v>45154</v>
      </c>
      <c r="G17" s="818"/>
      <c r="H17" s="864">
        <f t="shared" si="3"/>
        <v>45147</v>
      </c>
      <c r="I17" s="818"/>
    </row>
    <row r="18" spans="1:9" s="146" customFormat="1" ht="20.25" hidden="1" customHeight="1" x14ac:dyDescent="0.2">
      <c r="A18" s="1070" t="s">
        <v>1675</v>
      </c>
      <c r="B18" s="861" t="s">
        <v>1163</v>
      </c>
      <c r="C18" s="819" t="s">
        <v>1683</v>
      </c>
      <c r="D18" s="819">
        <f t="shared" si="4"/>
        <v>45153</v>
      </c>
      <c r="E18" s="857">
        <f t="shared" si="0"/>
        <v>45158</v>
      </c>
      <c r="F18" s="819">
        <f t="shared" si="1"/>
        <v>45161</v>
      </c>
      <c r="G18" s="818"/>
      <c r="H18" s="864">
        <f t="shared" si="3"/>
        <v>45154</v>
      </c>
      <c r="I18" s="818"/>
    </row>
    <row r="19" spans="1:9" s="146" customFormat="1" ht="20.25" hidden="1" customHeight="1" x14ac:dyDescent="0.2">
      <c r="A19" s="1070" t="s">
        <v>1684</v>
      </c>
      <c r="B19" s="838" t="s">
        <v>1545</v>
      </c>
      <c r="C19" s="819" t="s">
        <v>1685</v>
      </c>
      <c r="D19" s="819">
        <v>45162</v>
      </c>
      <c r="E19" s="857">
        <f t="shared" si="0"/>
        <v>45167</v>
      </c>
      <c r="F19" s="819">
        <f t="shared" si="1"/>
        <v>45170</v>
      </c>
      <c r="G19" s="818"/>
      <c r="H19" s="864">
        <f t="shared" si="3"/>
        <v>45161</v>
      </c>
      <c r="I19" s="818"/>
    </row>
    <row r="20" spans="1:9" s="146" customFormat="1" ht="20.25" hidden="1" customHeight="1" x14ac:dyDescent="0.2">
      <c r="A20" s="1070" t="s">
        <v>1678</v>
      </c>
      <c r="B20" s="861" t="s">
        <v>467</v>
      </c>
      <c r="C20" s="819" t="s">
        <v>1686</v>
      </c>
      <c r="D20" s="819">
        <v>45167</v>
      </c>
      <c r="E20" s="857">
        <f t="shared" si="0"/>
        <v>45172</v>
      </c>
      <c r="F20" s="819">
        <f t="shared" si="1"/>
        <v>45175</v>
      </c>
      <c r="G20" s="818"/>
      <c r="H20" s="864">
        <f t="shared" si="3"/>
        <v>45168</v>
      </c>
      <c r="I20" s="818"/>
    </row>
    <row r="21" spans="1:9" s="146" customFormat="1" ht="20.25" hidden="1" customHeight="1" x14ac:dyDescent="0.2">
      <c r="A21" s="1070"/>
      <c r="B21" s="861" t="s">
        <v>1451</v>
      </c>
      <c r="C21" s="819" t="s">
        <v>1687</v>
      </c>
      <c r="D21" s="819">
        <f t="shared" si="4"/>
        <v>45174</v>
      </c>
      <c r="E21" s="857">
        <f t="shared" si="0"/>
        <v>45179</v>
      </c>
      <c r="F21" s="819">
        <f t="shared" si="1"/>
        <v>45182</v>
      </c>
      <c r="G21" s="818"/>
      <c r="H21" s="864">
        <f t="shared" si="3"/>
        <v>45175</v>
      </c>
      <c r="I21" s="818"/>
    </row>
    <row r="22" spans="1:9" s="146" customFormat="1" ht="20.25" hidden="1" customHeight="1" x14ac:dyDescent="0.2">
      <c r="A22" s="1070"/>
      <c r="B22" s="861" t="s">
        <v>1673</v>
      </c>
      <c r="C22" s="819" t="s">
        <v>1688</v>
      </c>
      <c r="D22" s="819">
        <v>45186</v>
      </c>
      <c r="E22" s="857">
        <f t="shared" si="0"/>
        <v>45191</v>
      </c>
      <c r="F22" s="819">
        <f t="shared" si="1"/>
        <v>45194</v>
      </c>
      <c r="G22" s="818"/>
      <c r="H22" s="864">
        <f t="shared" si="3"/>
        <v>45182</v>
      </c>
      <c r="I22" s="818"/>
    </row>
    <row r="23" spans="1:9" s="146" customFormat="1" ht="20.25" hidden="1" customHeight="1" x14ac:dyDescent="0.2">
      <c r="A23" s="1070"/>
      <c r="B23" s="861" t="s">
        <v>1163</v>
      </c>
      <c r="C23" s="819" t="s">
        <v>1689</v>
      </c>
      <c r="D23" s="819">
        <v>45189</v>
      </c>
      <c r="E23" s="857">
        <f t="shared" si="0"/>
        <v>45194</v>
      </c>
      <c r="F23" s="819">
        <f t="shared" si="1"/>
        <v>45197</v>
      </c>
      <c r="G23" s="818"/>
      <c r="H23" s="864">
        <f t="shared" si="3"/>
        <v>45189</v>
      </c>
      <c r="I23" s="818"/>
    </row>
    <row r="24" spans="1:9" s="146" customFormat="1" ht="20.25" hidden="1" customHeight="1" x14ac:dyDescent="0.2">
      <c r="A24" s="1070" t="s">
        <v>1690</v>
      </c>
      <c r="B24" s="861" t="s">
        <v>1691</v>
      </c>
      <c r="C24" s="819" t="s">
        <v>1692</v>
      </c>
      <c r="D24" s="819">
        <f t="shared" si="4"/>
        <v>45196</v>
      </c>
      <c r="E24" s="857">
        <f t="shared" si="0"/>
        <v>45201</v>
      </c>
      <c r="F24" s="819">
        <f t="shared" si="1"/>
        <v>45204</v>
      </c>
      <c r="G24" s="818"/>
      <c r="H24" s="864">
        <f t="shared" si="3"/>
        <v>45196</v>
      </c>
      <c r="I24" s="818"/>
    </row>
    <row r="25" spans="1:9" s="146" customFormat="1" ht="20.25" hidden="1" customHeight="1" x14ac:dyDescent="0.2">
      <c r="A25" s="1070"/>
      <c r="B25" s="861" t="s">
        <v>1693</v>
      </c>
      <c r="C25" s="819" t="s">
        <v>1694</v>
      </c>
      <c r="D25" s="819">
        <f t="shared" si="4"/>
        <v>45203</v>
      </c>
      <c r="E25" s="857">
        <f t="shared" si="0"/>
        <v>45208</v>
      </c>
      <c r="F25" s="819">
        <f t="shared" si="1"/>
        <v>45211</v>
      </c>
      <c r="G25" s="818"/>
      <c r="H25" s="864">
        <f t="shared" si="3"/>
        <v>45203</v>
      </c>
      <c r="I25" s="818"/>
    </row>
    <row r="26" spans="1:9" s="146" customFormat="1" ht="20.25" hidden="1" customHeight="1" x14ac:dyDescent="0.2">
      <c r="A26" s="1070"/>
      <c r="B26" s="861" t="s">
        <v>1451</v>
      </c>
      <c r="C26" s="819" t="s">
        <v>1695</v>
      </c>
      <c r="D26" s="819">
        <f t="shared" si="4"/>
        <v>45210</v>
      </c>
      <c r="E26" s="857">
        <f t="shared" si="0"/>
        <v>45215</v>
      </c>
      <c r="F26" s="819">
        <f t="shared" si="1"/>
        <v>45218</v>
      </c>
      <c r="G26" s="818"/>
      <c r="H26" s="864">
        <f t="shared" si="3"/>
        <v>45210</v>
      </c>
      <c r="I26" s="818"/>
    </row>
    <row r="27" spans="1:9" s="146" customFormat="1" ht="20.25" hidden="1" customHeight="1" x14ac:dyDescent="0.2">
      <c r="A27" s="1070"/>
      <c r="B27" s="861" t="s">
        <v>1673</v>
      </c>
      <c r="C27" s="819" t="s">
        <v>1696</v>
      </c>
      <c r="D27" s="819">
        <v>45216</v>
      </c>
      <c r="E27" s="857">
        <f t="shared" si="0"/>
        <v>45221</v>
      </c>
      <c r="F27" s="819">
        <f t="shared" si="1"/>
        <v>45224</v>
      </c>
      <c r="G27" s="818"/>
      <c r="H27" s="864">
        <f t="shared" si="3"/>
        <v>45217</v>
      </c>
      <c r="I27" s="818"/>
    </row>
    <row r="28" spans="1:9" s="146" customFormat="1" ht="20.25" hidden="1" customHeight="1" x14ac:dyDescent="0.2">
      <c r="A28" s="1070" t="s">
        <v>1697</v>
      </c>
      <c r="B28" s="861" t="s">
        <v>1691</v>
      </c>
      <c r="C28" s="819" t="s">
        <v>1698</v>
      </c>
      <c r="D28" s="819">
        <v>45229</v>
      </c>
      <c r="E28" s="857">
        <f t="shared" si="0"/>
        <v>45234</v>
      </c>
      <c r="F28" s="819">
        <f t="shared" si="1"/>
        <v>45237</v>
      </c>
      <c r="G28" s="818"/>
      <c r="H28" s="864">
        <f t="shared" si="3"/>
        <v>45224</v>
      </c>
      <c r="I28" s="818"/>
    </row>
    <row r="29" spans="1:9" s="146" customFormat="1" ht="20.25" hidden="1" customHeight="1" x14ac:dyDescent="0.2">
      <c r="A29" s="1070" t="s">
        <v>1699</v>
      </c>
      <c r="B29" s="838" t="s">
        <v>1700</v>
      </c>
      <c r="C29" s="819" t="s">
        <v>1701</v>
      </c>
      <c r="D29" s="819">
        <v>45233</v>
      </c>
      <c r="E29" s="857">
        <f t="shared" si="0"/>
        <v>45238</v>
      </c>
      <c r="F29" s="819">
        <f t="shared" si="1"/>
        <v>45241</v>
      </c>
      <c r="G29" s="818"/>
      <c r="H29" s="864">
        <f t="shared" si="3"/>
        <v>45231</v>
      </c>
      <c r="I29" s="818"/>
    </row>
    <row r="30" spans="1:9" s="146" customFormat="1" ht="20.25" hidden="1" customHeight="1" x14ac:dyDescent="0.2">
      <c r="A30" s="1070"/>
      <c r="B30" s="861" t="s">
        <v>1693</v>
      </c>
      <c r="C30" s="819" t="s">
        <v>1702</v>
      </c>
      <c r="D30" s="819">
        <v>45241</v>
      </c>
      <c r="E30" s="857">
        <f t="shared" si="0"/>
        <v>45246</v>
      </c>
      <c r="F30" s="819">
        <f t="shared" si="1"/>
        <v>45249</v>
      </c>
      <c r="G30" s="818"/>
      <c r="H30" s="864">
        <f t="shared" si="3"/>
        <v>45238</v>
      </c>
      <c r="I30" s="818"/>
    </row>
    <row r="31" spans="1:9" s="146" customFormat="1" ht="20.25" hidden="1" customHeight="1" x14ac:dyDescent="0.2">
      <c r="A31" s="1070"/>
      <c r="B31" s="861" t="s">
        <v>1451</v>
      </c>
      <c r="C31" s="819" t="s">
        <v>1703</v>
      </c>
      <c r="D31" s="819">
        <v>45247</v>
      </c>
      <c r="E31" s="857">
        <f t="shared" si="0"/>
        <v>45252</v>
      </c>
      <c r="F31" s="819">
        <f t="shared" si="1"/>
        <v>45255</v>
      </c>
      <c r="G31" s="818"/>
      <c r="H31" s="864">
        <f t="shared" si="3"/>
        <v>45245</v>
      </c>
      <c r="I31" s="818"/>
    </row>
    <row r="32" spans="1:9" s="146" customFormat="1" ht="20.25" hidden="1" customHeight="1" x14ac:dyDescent="0.2">
      <c r="A32" s="1070"/>
      <c r="B32" s="861" t="s">
        <v>1673</v>
      </c>
      <c r="C32" s="819" t="s">
        <v>1704</v>
      </c>
      <c r="D32" s="819">
        <v>45251</v>
      </c>
      <c r="E32" s="857">
        <f t="shared" si="0"/>
        <v>45256</v>
      </c>
      <c r="F32" s="819">
        <f t="shared" si="1"/>
        <v>45259</v>
      </c>
      <c r="G32" s="818"/>
      <c r="H32" s="864">
        <f t="shared" si="3"/>
        <v>45252</v>
      </c>
      <c r="I32" s="818"/>
    </row>
    <row r="33" spans="1:9" s="146" customFormat="1" ht="20.25" hidden="1" customHeight="1" x14ac:dyDescent="0.2">
      <c r="A33" s="1070"/>
      <c r="B33" s="861" t="s">
        <v>1691</v>
      </c>
      <c r="C33" s="819" t="s">
        <v>1705</v>
      </c>
      <c r="D33" s="820">
        <f>D32+7</f>
        <v>45258</v>
      </c>
      <c r="E33" s="858">
        <f t="shared" si="0"/>
        <v>45263</v>
      </c>
      <c r="F33" s="820">
        <f t="shared" si="1"/>
        <v>45266</v>
      </c>
      <c r="G33" s="818"/>
      <c r="H33" s="864">
        <f t="shared" si="3"/>
        <v>45259</v>
      </c>
      <c r="I33" s="818" t="s">
        <v>1706</v>
      </c>
    </row>
    <row r="34" spans="1:9" s="146" customFormat="1" ht="20.25" hidden="1" customHeight="1" x14ac:dyDescent="0.2">
      <c r="A34" s="1070"/>
      <c r="B34" s="861" t="s">
        <v>1700</v>
      </c>
      <c r="C34" s="819" t="s">
        <v>1707</v>
      </c>
      <c r="D34" s="819">
        <v>45271</v>
      </c>
      <c r="E34" s="857">
        <f t="shared" si="0"/>
        <v>45276</v>
      </c>
      <c r="F34" s="819">
        <f t="shared" si="1"/>
        <v>45279</v>
      </c>
      <c r="G34" s="818"/>
      <c r="H34" s="864">
        <f t="shared" si="3"/>
        <v>45266</v>
      </c>
      <c r="I34" s="818"/>
    </row>
    <row r="35" spans="1:9" s="146" customFormat="1" ht="20.25" hidden="1" customHeight="1" x14ac:dyDescent="0.2">
      <c r="A35" s="1070"/>
      <c r="B35" s="861" t="s">
        <v>1693</v>
      </c>
      <c r="C35" s="819" t="s">
        <v>1708</v>
      </c>
      <c r="D35" s="819">
        <v>45276</v>
      </c>
      <c r="E35" s="857">
        <f t="shared" si="0"/>
        <v>45281</v>
      </c>
      <c r="F35" s="819">
        <f t="shared" si="1"/>
        <v>45284</v>
      </c>
      <c r="G35" s="818"/>
      <c r="H35" s="864">
        <f t="shared" si="3"/>
        <v>45273</v>
      </c>
      <c r="I35" s="818"/>
    </row>
    <row r="36" spans="1:9" s="146" customFormat="1" ht="20.25" hidden="1" customHeight="1" x14ac:dyDescent="0.2">
      <c r="A36" s="1070"/>
      <c r="B36" s="861" t="s">
        <v>1451</v>
      </c>
      <c r="C36" s="819" t="s">
        <v>1709</v>
      </c>
      <c r="D36" s="820">
        <v>45288</v>
      </c>
      <c r="E36" s="858">
        <f t="shared" si="0"/>
        <v>45293</v>
      </c>
      <c r="F36" s="820">
        <f t="shared" si="1"/>
        <v>45296</v>
      </c>
      <c r="G36" s="643"/>
      <c r="H36" s="864">
        <f t="shared" si="3"/>
        <v>45280</v>
      </c>
      <c r="I36" s="818"/>
    </row>
    <row r="37" spans="1:9" s="146" customFormat="1" ht="20.25" hidden="1" customHeight="1" x14ac:dyDescent="0.2">
      <c r="A37" s="1070"/>
      <c r="B37" s="861" t="s">
        <v>1673</v>
      </c>
      <c r="C37" s="819" t="s">
        <v>1710</v>
      </c>
      <c r="D37" s="819">
        <v>45287</v>
      </c>
      <c r="E37" s="857">
        <f t="shared" si="0"/>
        <v>45292</v>
      </c>
      <c r="F37" s="819">
        <f t="shared" si="1"/>
        <v>45295</v>
      </c>
      <c r="G37" s="818"/>
      <c r="H37" s="864">
        <f t="shared" si="3"/>
        <v>45287</v>
      </c>
      <c r="I37" s="818"/>
    </row>
    <row r="38" spans="1:9" s="146" customFormat="1" ht="20.25" hidden="1" customHeight="1" x14ac:dyDescent="0.2">
      <c r="A38" s="1070"/>
      <c r="B38" s="861" t="s">
        <v>1691</v>
      </c>
      <c r="C38" s="819" t="s">
        <v>1711</v>
      </c>
      <c r="D38" s="819">
        <v>44928</v>
      </c>
      <c r="E38" s="857">
        <f t="shared" si="0"/>
        <v>44933</v>
      </c>
      <c r="F38" s="819">
        <f t="shared" si="1"/>
        <v>44936</v>
      </c>
      <c r="G38" s="818"/>
      <c r="H38" s="864">
        <f t="shared" si="3"/>
        <v>45294</v>
      </c>
      <c r="I38" s="818"/>
    </row>
    <row r="39" spans="1:9" s="146" customFormat="1" ht="20.25" hidden="1" customHeight="1" x14ac:dyDescent="0.2">
      <c r="A39" s="1070" t="s">
        <v>1712</v>
      </c>
      <c r="B39" s="758" t="s">
        <v>1713</v>
      </c>
      <c r="C39" s="749" t="s">
        <v>1714</v>
      </c>
      <c r="D39" s="819">
        <v>45306</v>
      </c>
      <c r="E39" s="857">
        <f t="shared" si="0"/>
        <v>45311</v>
      </c>
      <c r="F39" s="819">
        <f t="shared" si="1"/>
        <v>45314</v>
      </c>
      <c r="G39" s="818"/>
      <c r="H39" s="864">
        <f t="shared" si="3"/>
        <v>45301</v>
      </c>
      <c r="I39" s="818"/>
    </row>
    <row r="40" spans="1:9" s="146" customFormat="1" ht="20.25" hidden="1" customHeight="1" x14ac:dyDescent="0.2">
      <c r="A40" s="1070"/>
      <c r="B40" s="861" t="s">
        <v>1693</v>
      </c>
      <c r="C40" s="819" t="s">
        <v>1715</v>
      </c>
      <c r="D40" s="819">
        <v>45309</v>
      </c>
      <c r="E40" s="857">
        <f t="shared" si="0"/>
        <v>45314</v>
      </c>
      <c r="F40" s="819">
        <f t="shared" si="1"/>
        <v>45317</v>
      </c>
      <c r="G40" s="818"/>
      <c r="H40" s="864">
        <f t="shared" si="3"/>
        <v>45308</v>
      </c>
      <c r="I40" s="818"/>
    </row>
    <row r="41" spans="1:9" s="146" customFormat="1" ht="20.25" hidden="1" customHeight="1" x14ac:dyDescent="0.2">
      <c r="A41" s="1070"/>
      <c r="B41" s="861" t="s">
        <v>1451</v>
      </c>
      <c r="C41" s="819" t="s">
        <v>1716</v>
      </c>
      <c r="D41" s="819">
        <f t="shared" ref="D41" si="5">D40+7</f>
        <v>45316</v>
      </c>
      <c r="E41" s="857">
        <f t="shared" si="0"/>
        <v>45321</v>
      </c>
      <c r="F41" s="819">
        <f t="shared" ref="F41:F60" si="6">D41+8</f>
        <v>45324</v>
      </c>
      <c r="G41" s="818"/>
      <c r="H41" s="864">
        <f t="shared" si="3"/>
        <v>45315</v>
      </c>
      <c r="I41" s="818"/>
    </row>
    <row r="42" spans="1:9" s="146" customFormat="1" ht="20.25" hidden="1" customHeight="1" x14ac:dyDescent="0.2">
      <c r="A42" s="1070"/>
      <c r="B42" s="861" t="s">
        <v>1673</v>
      </c>
      <c r="C42" s="819" t="s">
        <v>1717</v>
      </c>
      <c r="D42" s="819">
        <v>45321</v>
      </c>
      <c r="E42" s="857">
        <f t="shared" si="0"/>
        <v>45326</v>
      </c>
      <c r="F42" s="819">
        <f t="shared" si="6"/>
        <v>45329</v>
      </c>
      <c r="G42" s="818"/>
      <c r="H42" s="864">
        <f t="shared" si="3"/>
        <v>45322</v>
      </c>
      <c r="I42" s="818"/>
    </row>
    <row r="43" spans="1:9" s="146" customFormat="1" ht="20.25" hidden="1" customHeight="1" x14ac:dyDescent="0.2">
      <c r="A43" s="1070"/>
      <c r="B43" s="861" t="s">
        <v>1691</v>
      </c>
      <c r="C43" s="819" t="s">
        <v>1718</v>
      </c>
      <c r="D43" s="819">
        <v>45328</v>
      </c>
      <c r="E43" s="857">
        <f t="shared" si="0"/>
        <v>45333</v>
      </c>
      <c r="F43" s="819">
        <f t="shared" si="6"/>
        <v>45336</v>
      </c>
      <c r="G43" s="818"/>
      <c r="H43" s="864">
        <v>45329</v>
      </c>
      <c r="I43" s="818"/>
    </row>
    <row r="44" spans="1:9" s="146" customFormat="1" ht="20.25" hidden="1" customHeight="1" x14ac:dyDescent="0.2">
      <c r="A44" s="1070"/>
      <c r="B44" s="861" t="s">
        <v>1700</v>
      </c>
      <c r="C44" s="819" t="s">
        <v>1719</v>
      </c>
      <c r="D44" s="819">
        <v>45335</v>
      </c>
      <c r="E44" s="857">
        <f t="shared" si="0"/>
        <v>45340</v>
      </c>
      <c r="F44" s="819">
        <f t="shared" si="6"/>
        <v>45343</v>
      </c>
      <c r="G44" s="818"/>
      <c r="H44" s="864">
        <f t="shared" si="3"/>
        <v>45336</v>
      </c>
      <c r="I44" s="818"/>
    </row>
    <row r="45" spans="1:9" s="146" customFormat="1" ht="20.25" hidden="1" customHeight="1" x14ac:dyDescent="0.2">
      <c r="A45" s="1070"/>
      <c r="B45" s="861" t="s">
        <v>1693</v>
      </c>
      <c r="C45" s="819" t="s">
        <v>1720</v>
      </c>
      <c r="D45" s="819">
        <v>45346</v>
      </c>
      <c r="E45" s="857">
        <f t="shared" si="0"/>
        <v>45351</v>
      </c>
      <c r="F45" s="819">
        <f t="shared" si="6"/>
        <v>45354</v>
      </c>
      <c r="G45" s="818"/>
      <c r="H45" s="864">
        <f t="shared" si="3"/>
        <v>45343</v>
      </c>
      <c r="I45" s="818"/>
    </row>
    <row r="46" spans="1:9" s="146" customFormat="1" ht="20.25" hidden="1" customHeight="1" x14ac:dyDescent="0.2">
      <c r="A46" s="1070"/>
      <c r="B46" s="861" t="s">
        <v>1451</v>
      </c>
      <c r="C46" s="819" t="s">
        <v>1721</v>
      </c>
      <c r="D46" s="819">
        <v>45351</v>
      </c>
      <c r="E46" s="857">
        <f t="shared" si="0"/>
        <v>45356</v>
      </c>
      <c r="F46" s="819">
        <f t="shared" si="6"/>
        <v>45359</v>
      </c>
      <c r="G46" s="818"/>
      <c r="H46" s="864">
        <f t="shared" si="3"/>
        <v>45350</v>
      </c>
      <c r="I46" s="818"/>
    </row>
    <row r="47" spans="1:9" s="146" customFormat="1" ht="20.25" hidden="1" customHeight="1" x14ac:dyDescent="0.2">
      <c r="A47" s="1070"/>
      <c r="B47" s="861" t="s">
        <v>1673</v>
      </c>
      <c r="C47" s="819" t="s">
        <v>1722</v>
      </c>
      <c r="D47" s="819">
        <v>45356</v>
      </c>
      <c r="E47" s="857">
        <f t="shared" si="0"/>
        <v>45361</v>
      </c>
      <c r="F47" s="819">
        <f t="shared" si="6"/>
        <v>45364</v>
      </c>
      <c r="G47" s="818"/>
      <c r="H47" s="864">
        <v>45357</v>
      </c>
      <c r="I47" s="818"/>
    </row>
    <row r="48" spans="1:9" s="146" customFormat="1" ht="20.25" hidden="1" customHeight="1" x14ac:dyDescent="0.2">
      <c r="A48" s="1070" t="s">
        <v>1723</v>
      </c>
      <c r="B48" s="861" t="s">
        <v>1724</v>
      </c>
      <c r="C48" s="819" t="s">
        <v>1725</v>
      </c>
      <c r="D48" s="819">
        <v>45366</v>
      </c>
      <c r="E48" s="857">
        <f t="shared" si="0"/>
        <v>45371</v>
      </c>
      <c r="F48" s="819">
        <f t="shared" si="6"/>
        <v>45374</v>
      </c>
      <c r="G48" s="818"/>
      <c r="H48" s="864">
        <f t="shared" si="3"/>
        <v>45364</v>
      </c>
      <c r="I48" s="818"/>
    </row>
    <row r="49" spans="1:9" s="146" customFormat="1" ht="20.25" hidden="1" customHeight="1" x14ac:dyDescent="0.2">
      <c r="A49" s="1070"/>
      <c r="B49" s="1000" t="s">
        <v>1700</v>
      </c>
      <c r="C49" s="987" t="s">
        <v>1726</v>
      </c>
      <c r="D49" s="987">
        <v>45372</v>
      </c>
      <c r="E49" s="857">
        <f t="shared" si="0"/>
        <v>45377</v>
      </c>
      <c r="F49" s="819">
        <f t="shared" si="6"/>
        <v>45380</v>
      </c>
      <c r="G49" s="818"/>
      <c r="H49" s="775">
        <f t="shared" si="3"/>
        <v>45371</v>
      </c>
      <c r="I49" s="818"/>
    </row>
    <row r="50" spans="1:9" s="146" customFormat="1" ht="20.25" hidden="1" customHeight="1" x14ac:dyDescent="0.2">
      <c r="A50" s="1070"/>
      <c r="B50" s="1000" t="s">
        <v>1693</v>
      </c>
      <c r="C50" s="987" t="s">
        <v>1727</v>
      </c>
      <c r="D50" s="987">
        <v>45379</v>
      </c>
      <c r="E50" s="857">
        <f t="shared" si="0"/>
        <v>45384</v>
      </c>
      <c r="F50" s="819">
        <f t="shared" si="6"/>
        <v>45387</v>
      </c>
      <c r="G50" s="818"/>
      <c r="H50" s="775">
        <f t="shared" si="3"/>
        <v>45378</v>
      </c>
      <c r="I50" s="818"/>
    </row>
    <row r="51" spans="1:9" s="146" customFormat="1" ht="20.25" hidden="1" customHeight="1" x14ac:dyDescent="0.2">
      <c r="A51" s="1070"/>
      <c r="B51" s="1001" t="s">
        <v>1451</v>
      </c>
      <c r="C51" s="989" t="s">
        <v>1728</v>
      </c>
      <c r="D51" s="987">
        <v>45385</v>
      </c>
      <c r="E51" s="857">
        <f t="shared" si="0"/>
        <v>45390</v>
      </c>
      <c r="F51" s="819">
        <f t="shared" si="6"/>
        <v>45393</v>
      </c>
      <c r="G51" s="818"/>
      <c r="H51" s="775">
        <v>45385</v>
      </c>
      <c r="I51" s="818"/>
    </row>
    <row r="52" spans="1:9" s="146" customFormat="1" ht="20.25" hidden="1" customHeight="1" x14ac:dyDescent="0.2">
      <c r="A52" s="1070"/>
      <c r="B52" s="1001" t="s">
        <v>1673</v>
      </c>
      <c r="C52" s="987" t="s">
        <v>1729</v>
      </c>
      <c r="D52" s="987">
        <v>45394</v>
      </c>
      <c r="E52" s="857">
        <f t="shared" si="0"/>
        <v>45399</v>
      </c>
      <c r="F52" s="819">
        <f t="shared" si="6"/>
        <v>45402</v>
      </c>
      <c r="G52" s="818"/>
      <c r="H52" s="775">
        <f t="shared" si="3"/>
        <v>45392</v>
      </c>
      <c r="I52" s="818"/>
    </row>
    <row r="53" spans="1:9" s="146" customFormat="1" ht="20.25" hidden="1" customHeight="1" x14ac:dyDescent="0.2">
      <c r="A53" s="1070"/>
      <c r="B53" s="1001" t="s">
        <v>1724</v>
      </c>
      <c r="C53" s="987" t="s">
        <v>1730</v>
      </c>
      <c r="D53" s="987">
        <v>45403</v>
      </c>
      <c r="E53" s="857">
        <f t="shared" si="0"/>
        <v>45408</v>
      </c>
      <c r="F53" s="819">
        <f t="shared" si="6"/>
        <v>45411</v>
      </c>
      <c r="G53" s="818"/>
      <c r="H53" s="775">
        <f t="shared" si="3"/>
        <v>45399</v>
      </c>
      <c r="I53" s="818"/>
    </row>
    <row r="54" spans="1:9" s="146" customFormat="1" ht="20.25" hidden="1" customHeight="1" x14ac:dyDescent="0.2">
      <c r="A54" s="1070"/>
      <c r="B54" s="1001" t="s">
        <v>1700</v>
      </c>
      <c r="C54" s="987" t="s">
        <v>1731</v>
      </c>
      <c r="D54" s="987">
        <v>45409</v>
      </c>
      <c r="E54" s="857">
        <f t="shared" si="0"/>
        <v>45414</v>
      </c>
      <c r="F54" s="819">
        <f t="shared" si="6"/>
        <v>45417</v>
      </c>
      <c r="G54" s="818"/>
      <c r="H54" s="775">
        <f t="shared" si="3"/>
        <v>45406</v>
      </c>
      <c r="I54" s="818"/>
    </row>
    <row r="55" spans="1:9" s="146" customFormat="1" ht="20.25" hidden="1" customHeight="1" x14ac:dyDescent="0.2">
      <c r="A55" s="1070"/>
      <c r="B55" s="1001" t="s">
        <v>1693</v>
      </c>
      <c r="C55" s="989" t="s">
        <v>1732</v>
      </c>
      <c r="D55" s="987">
        <v>45419</v>
      </c>
      <c r="E55" s="1086" t="s">
        <v>495</v>
      </c>
      <c r="F55" s="819">
        <f t="shared" si="6"/>
        <v>45427</v>
      </c>
      <c r="G55" s="818"/>
      <c r="H55" s="775">
        <f t="shared" si="3"/>
        <v>45413</v>
      </c>
      <c r="I55" s="818"/>
    </row>
    <row r="56" spans="1:9" s="146" customFormat="1" ht="20.100000000000001" hidden="1" customHeight="1" x14ac:dyDescent="0.2">
      <c r="A56" s="1070" t="s">
        <v>1733</v>
      </c>
      <c r="B56" s="1095" t="s">
        <v>389</v>
      </c>
      <c r="C56" s="989" t="s">
        <v>1734</v>
      </c>
      <c r="D56" s="987">
        <v>45412</v>
      </c>
      <c r="E56" s="1087">
        <f>D56+5</f>
        <v>45417</v>
      </c>
      <c r="F56" s="874">
        <f t="shared" si="6"/>
        <v>45420</v>
      </c>
      <c r="G56" s="818"/>
      <c r="H56" s="775">
        <f t="shared" si="3"/>
        <v>45420</v>
      </c>
      <c r="I56" s="818"/>
    </row>
    <row r="57" spans="1:9" s="146" customFormat="1" ht="20.100000000000001" hidden="1" customHeight="1" x14ac:dyDescent="0.2">
      <c r="A57" s="1070"/>
      <c r="B57" s="1013" t="s">
        <v>1673</v>
      </c>
      <c r="C57" s="989" t="s">
        <v>1735</v>
      </c>
      <c r="D57" s="987">
        <v>45435</v>
      </c>
      <c r="E57" s="857">
        <f>D57+5</f>
        <v>45440</v>
      </c>
      <c r="F57" s="819">
        <f t="shared" si="6"/>
        <v>45443</v>
      </c>
      <c r="G57" s="818"/>
      <c r="H57" s="775">
        <f t="shared" si="3"/>
        <v>45427</v>
      </c>
      <c r="I57" s="818"/>
    </row>
    <row r="58" spans="1:9" s="146" customFormat="1" ht="20.100000000000001" hidden="1" customHeight="1" x14ac:dyDescent="0.2">
      <c r="A58" s="1070" t="s">
        <v>1736</v>
      </c>
      <c r="B58" s="1068" t="s">
        <v>495</v>
      </c>
      <c r="C58" s="989" t="s">
        <v>1737</v>
      </c>
      <c r="D58" s="874">
        <v>45439</v>
      </c>
      <c r="E58" s="1087">
        <f>D58+5</f>
        <v>45444</v>
      </c>
      <c r="F58" s="874">
        <f t="shared" si="6"/>
        <v>45447</v>
      </c>
      <c r="G58" s="818"/>
      <c r="H58" s="775">
        <f t="shared" si="3"/>
        <v>45434</v>
      </c>
      <c r="I58" s="818"/>
    </row>
    <row r="59" spans="1:9" s="146" customFormat="1" ht="20.100000000000001" hidden="1" customHeight="1" x14ac:dyDescent="0.2">
      <c r="A59" s="1070" t="s">
        <v>1738</v>
      </c>
      <c r="B59" s="1013" t="s">
        <v>1700</v>
      </c>
      <c r="C59" s="989" t="s">
        <v>1739</v>
      </c>
      <c r="D59" s="987">
        <v>45451</v>
      </c>
      <c r="E59" s="857">
        <f>D59+5</f>
        <v>45456</v>
      </c>
      <c r="F59" s="819">
        <f t="shared" si="6"/>
        <v>45459</v>
      </c>
      <c r="G59" s="818"/>
      <c r="H59" s="775">
        <f t="shared" si="3"/>
        <v>45441</v>
      </c>
      <c r="I59" s="818"/>
    </row>
    <row r="60" spans="1:9" s="146" customFormat="1" ht="20.100000000000001" hidden="1" customHeight="1" x14ac:dyDescent="0.2">
      <c r="A60" s="1070" t="s">
        <v>1693</v>
      </c>
      <c r="B60" s="1013" t="s">
        <v>1740</v>
      </c>
      <c r="C60" s="989" t="s">
        <v>1741</v>
      </c>
      <c r="D60" s="987">
        <v>45453</v>
      </c>
      <c r="E60" s="1078" t="s">
        <v>495</v>
      </c>
      <c r="F60" s="819">
        <f t="shared" si="6"/>
        <v>45461</v>
      </c>
      <c r="G60" s="818"/>
      <c r="H60" s="775">
        <f t="shared" si="3"/>
        <v>45448</v>
      </c>
      <c r="I60" s="818"/>
    </row>
    <row r="61" spans="1:9" s="146" customFormat="1" ht="20.100000000000001" hidden="1" customHeight="1" x14ac:dyDescent="0.2">
      <c r="A61" s="1070" t="s">
        <v>1733</v>
      </c>
      <c r="B61" s="1013" t="s">
        <v>1693</v>
      </c>
      <c r="C61" s="989" t="s">
        <v>1742</v>
      </c>
      <c r="D61" s="987">
        <v>45463</v>
      </c>
      <c r="E61" s="1078" t="s">
        <v>495</v>
      </c>
      <c r="F61" s="1078" t="s">
        <v>495</v>
      </c>
      <c r="G61" s="818"/>
      <c r="H61" s="775">
        <f t="shared" si="3"/>
        <v>45455</v>
      </c>
      <c r="I61" s="818"/>
    </row>
    <row r="62" spans="1:9" s="146" customFormat="1" ht="20.100000000000001" hidden="1" customHeight="1" x14ac:dyDescent="0.2">
      <c r="A62" s="1070" t="s">
        <v>1673</v>
      </c>
      <c r="B62" s="1013" t="s">
        <v>1222</v>
      </c>
      <c r="C62" s="989" t="s">
        <v>1743</v>
      </c>
      <c r="D62" s="987">
        <v>45470</v>
      </c>
      <c r="E62" s="857">
        <f t="shared" ref="E62:E70" si="7">D62+5</f>
        <v>45475</v>
      </c>
      <c r="F62" s="819">
        <f t="shared" ref="F62:F70" si="8">D62+8</f>
        <v>45478</v>
      </c>
      <c r="G62" s="818"/>
      <c r="H62" s="775">
        <f t="shared" si="3"/>
        <v>45462</v>
      </c>
      <c r="I62" s="818"/>
    </row>
    <row r="63" spans="1:9" s="146" customFormat="1" ht="20.100000000000001" hidden="1" customHeight="1" x14ac:dyDescent="0.2">
      <c r="A63" s="1070" t="s">
        <v>1744</v>
      </c>
      <c r="B63" s="1013" t="s">
        <v>1673</v>
      </c>
      <c r="C63" s="989" t="s">
        <v>1745</v>
      </c>
      <c r="D63" s="987">
        <v>45477</v>
      </c>
      <c r="E63" s="857">
        <f t="shared" si="7"/>
        <v>45482</v>
      </c>
      <c r="F63" s="819">
        <f t="shared" si="8"/>
        <v>45485</v>
      </c>
      <c r="G63" s="818"/>
      <c r="H63" s="775">
        <f t="shared" si="3"/>
        <v>45469</v>
      </c>
      <c r="I63" s="818"/>
    </row>
    <row r="64" spans="1:9" s="146" customFormat="1" ht="20.100000000000001" hidden="1" customHeight="1" x14ac:dyDescent="0.2">
      <c r="A64" s="1070" t="s">
        <v>1738</v>
      </c>
      <c r="B64" s="1013" t="s">
        <v>1700</v>
      </c>
      <c r="C64" s="989" t="s">
        <v>1746</v>
      </c>
      <c r="D64" s="987">
        <v>45487</v>
      </c>
      <c r="E64" s="857">
        <f t="shared" si="7"/>
        <v>45492</v>
      </c>
      <c r="F64" s="819">
        <f t="shared" si="8"/>
        <v>45495</v>
      </c>
      <c r="G64" s="818"/>
      <c r="H64" s="775">
        <f t="shared" si="3"/>
        <v>45476</v>
      </c>
      <c r="I64" s="818"/>
    </row>
    <row r="65" spans="1:9" s="146" customFormat="1" ht="20.100000000000001" hidden="1" customHeight="1" x14ac:dyDescent="0.2">
      <c r="A65" s="1070" t="s">
        <v>1693</v>
      </c>
      <c r="B65" s="1013" t="s">
        <v>1740</v>
      </c>
      <c r="C65" s="989" t="s">
        <v>1747</v>
      </c>
      <c r="D65" s="987">
        <v>45490</v>
      </c>
      <c r="E65" s="901" t="s">
        <v>495</v>
      </c>
      <c r="F65" s="901" t="s">
        <v>495</v>
      </c>
      <c r="G65" s="818"/>
      <c r="H65" s="775">
        <f t="shared" si="3"/>
        <v>45483</v>
      </c>
      <c r="I65" s="818"/>
    </row>
    <row r="66" spans="1:9" s="146" customFormat="1" ht="20.100000000000001" hidden="1" customHeight="1" x14ac:dyDescent="0.2">
      <c r="A66" s="1070" t="s">
        <v>1733</v>
      </c>
      <c r="B66" s="1013" t="s">
        <v>1748</v>
      </c>
      <c r="C66" s="989" t="s">
        <v>1749</v>
      </c>
      <c r="D66" s="901" t="s">
        <v>495</v>
      </c>
      <c r="E66" s="1112" t="e">
        <f t="shared" si="7"/>
        <v>#VALUE!</v>
      </c>
      <c r="F66" s="817" t="e">
        <f t="shared" si="8"/>
        <v>#VALUE!</v>
      </c>
      <c r="G66" s="818"/>
      <c r="H66" s="775">
        <f t="shared" si="3"/>
        <v>45490</v>
      </c>
      <c r="I66" s="818"/>
    </row>
    <row r="67" spans="1:9" s="146" customFormat="1" ht="20.100000000000001" hidden="1" customHeight="1" x14ac:dyDescent="0.2">
      <c r="A67" s="1070" t="s">
        <v>1673</v>
      </c>
      <c r="B67" s="1013" t="s">
        <v>1222</v>
      </c>
      <c r="C67" s="989" t="s">
        <v>1750</v>
      </c>
      <c r="D67" s="901" t="s">
        <v>495</v>
      </c>
      <c r="E67" s="901" t="s">
        <v>495</v>
      </c>
      <c r="F67" s="901" t="s">
        <v>495</v>
      </c>
      <c r="G67" s="818"/>
      <c r="H67" s="775">
        <f t="shared" si="3"/>
        <v>45497</v>
      </c>
      <c r="I67" s="818"/>
    </row>
    <row r="68" spans="1:9" s="146" customFormat="1" ht="20.100000000000001" hidden="1" customHeight="1" x14ac:dyDescent="0.2">
      <c r="A68" s="1070"/>
      <c r="B68" s="1013" t="s">
        <v>1673</v>
      </c>
      <c r="C68" s="989" t="s">
        <v>1751</v>
      </c>
      <c r="D68" s="901" t="s">
        <v>495</v>
      </c>
      <c r="E68" s="901" t="s">
        <v>495</v>
      </c>
      <c r="F68" s="901" t="s">
        <v>495</v>
      </c>
      <c r="G68" s="818"/>
      <c r="H68" s="775">
        <f t="shared" si="3"/>
        <v>45504</v>
      </c>
      <c r="I68" s="818"/>
    </row>
    <row r="69" spans="1:9" s="146" customFormat="1" ht="20.100000000000001" hidden="1" customHeight="1" x14ac:dyDescent="0.2">
      <c r="A69" s="1070" t="s">
        <v>1700</v>
      </c>
      <c r="B69" s="1013" t="s">
        <v>1752</v>
      </c>
      <c r="C69" s="989" t="s">
        <v>1753</v>
      </c>
      <c r="D69" s="987">
        <v>45519</v>
      </c>
      <c r="E69" s="901" t="s">
        <v>495</v>
      </c>
      <c r="F69" s="901" t="s">
        <v>495</v>
      </c>
      <c r="G69" s="818"/>
      <c r="H69" s="775">
        <f t="shared" si="3"/>
        <v>45511</v>
      </c>
      <c r="I69" s="818"/>
    </row>
    <row r="70" spans="1:9" s="146" customFormat="1" ht="20.100000000000001" hidden="1" customHeight="1" x14ac:dyDescent="0.2">
      <c r="A70" s="1070" t="s">
        <v>1754</v>
      </c>
      <c r="B70" s="1013" t="s">
        <v>1700</v>
      </c>
      <c r="C70" s="989" t="s">
        <v>1755</v>
      </c>
      <c r="D70" s="987">
        <v>45523</v>
      </c>
      <c r="E70" s="857">
        <f t="shared" si="7"/>
        <v>45528</v>
      </c>
      <c r="F70" s="819">
        <f t="shared" si="8"/>
        <v>45531</v>
      </c>
      <c r="G70" s="818"/>
      <c r="H70" s="775">
        <f t="shared" si="3"/>
        <v>45518</v>
      </c>
      <c r="I70" s="818"/>
    </row>
    <row r="71" spans="1:9" s="146" customFormat="1" ht="20.100000000000001" hidden="1" customHeight="1" x14ac:dyDescent="0.2">
      <c r="A71" s="1070" t="s">
        <v>1748</v>
      </c>
      <c r="B71" s="1013" t="s">
        <v>1756</v>
      </c>
      <c r="C71" s="989" t="s">
        <v>1757</v>
      </c>
      <c r="D71" s="901" t="s">
        <v>495</v>
      </c>
      <c r="E71" s="1087"/>
      <c r="F71" s="874"/>
      <c r="G71" s="818"/>
      <c r="H71" s="775">
        <f t="shared" si="3"/>
        <v>45525</v>
      </c>
      <c r="I71" s="818"/>
    </row>
    <row r="72" spans="1:9" s="146" customFormat="1" ht="20.100000000000001" hidden="1" customHeight="1" x14ac:dyDescent="0.2">
      <c r="A72" s="1070" t="s">
        <v>1673</v>
      </c>
      <c r="B72" s="1013" t="s">
        <v>1222</v>
      </c>
      <c r="C72" s="989" t="s">
        <v>1758</v>
      </c>
      <c r="D72" s="987">
        <v>45543</v>
      </c>
      <c r="E72" s="857">
        <f t="shared" ref="E72" si="9">D72+5</f>
        <v>45548</v>
      </c>
      <c r="F72" s="819">
        <f t="shared" ref="F72" si="10">D72+8</f>
        <v>45551</v>
      </c>
      <c r="G72" s="818"/>
      <c r="H72" s="775">
        <f t="shared" si="3"/>
        <v>45532</v>
      </c>
      <c r="I72" s="818"/>
    </row>
    <row r="73" spans="1:9" s="146" customFormat="1" ht="20.100000000000001" hidden="1" customHeight="1" x14ac:dyDescent="0.2">
      <c r="A73" s="1070"/>
      <c r="B73" s="1013" t="s">
        <v>1673</v>
      </c>
      <c r="C73" s="989" t="s">
        <v>1759</v>
      </c>
      <c r="D73" s="987">
        <v>45543</v>
      </c>
      <c r="E73" s="857">
        <f t="shared" ref="E73:E76" si="11">D73+5</f>
        <v>45548</v>
      </c>
      <c r="F73" s="819">
        <f t="shared" ref="F73:F77" si="12">D73+8</f>
        <v>45551</v>
      </c>
      <c r="G73" s="818"/>
      <c r="H73" s="775">
        <f t="shared" si="3"/>
        <v>45539</v>
      </c>
      <c r="I73" s="818"/>
    </row>
    <row r="74" spans="1:9" s="146" customFormat="1" ht="20.100000000000001" hidden="1" customHeight="1" x14ac:dyDescent="0.2">
      <c r="A74" s="1070" t="s">
        <v>1700</v>
      </c>
      <c r="B74" s="1013" t="s">
        <v>1752</v>
      </c>
      <c r="C74" s="989" t="s">
        <v>1760</v>
      </c>
      <c r="D74" s="987">
        <v>45558</v>
      </c>
      <c r="E74" s="857">
        <f t="shared" si="11"/>
        <v>45563</v>
      </c>
      <c r="F74" s="1078" t="s">
        <v>495</v>
      </c>
      <c r="G74" s="818"/>
      <c r="H74" s="775">
        <f t="shared" si="3"/>
        <v>45546</v>
      </c>
      <c r="I74" s="818"/>
    </row>
    <row r="75" spans="1:9" s="146" customFormat="1" ht="20.100000000000001" hidden="1" customHeight="1" x14ac:dyDescent="0.2">
      <c r="A75" s="1070" t="s">
        <v>1754</v>
      </c>
      <c r="B75" s="1013" t="s">
        <v>1700</v>
      </c>
      <c r="C75" s="989" t="s">
        <v>1761</v>
      </c>
      <c r="D75" s="987">
        <v>45560</v>
      </c>
      <c r="E75" s="1078" t="s">
        <v>495</v>
      </c>
      <c r="F75" s="819">
        <f t="shared" si="12"/>
        <v>45568</v>
      </c>
      <c r="G75" s="818"/>
      <c r="H75" s="775">
        <f t="shared" si="3"/>
        <v>45553</v>
      </c>
      <c r="I75" s="818"/>
    </row>
    <row r="76" spans="1:9" s="146" customFormat="1" ht="20.100000000000001" hidden="1" customHeight="1" x14ac:dyDescent="0.2">
      <c r="A76" s="1070"/>
      <c r="B76" s="1013" t="s">
        <v>1756</v>
      </c>
      <c r="C76" s="989" t="s">
        <v>1762</v>
      </c>
      <c r="D76" s="987">
        <v>45569</v>
      </c>
      <c r="E76" s="857">
        <f t="shared" si="11"/>
        <v>45574</v>
      </c>
      <c r="F76" s="1078" t="s">
        <v>495</v>
      </c>
      <c r="G76" s="818"/>
      <c r="H76" s="775">
        <f t="shared" si="3"/>
        <v>45560</v>
      </c>
      <c r="I76" s="818"/>
    </row>
    <row r="77" spans="1:9" s="146" customFormat="1" ht="20.100000000000001" hidden="1" customHeight="1" x14ac:dyDescent="0.2">
      <c r="A77" s="1070"/>
      <c r="B77" s="1013" t="s">
        <v>1222</v>
      </c>
      <c r="C77" s="989" t="s">
        <v>1763</v>
      </c>
      <c r="D77" s="987">
        <v>45573</v>
      </c>
      <c r="E77" s="1078" t="s">
        <v>495</v>
      </c>
      <c r="F77" s="819">
        <f t="shared" si="12"/>
        <v>45581</v>
      </c>
      <c r="G77" s="818"/>
      <c r="H77" s="775">
        <f t="shared" si="3"/>
        <v>45567</v>
      </c>
      <c r="I77" s="818"/>
    </row>
    <row r="78" spans="1:9" s="146" customFormat="1" ht="20.100000000000001" hidden="1" customHeight="1" x14ac:dyDescent="0.2">
      <c r="A78" s="1070"/>
      <c r="B78" s="1013" t="s">
        <v>1673</v>
      </c>
      <c r="C78" s="989" t="s">
        <v>1764</v>
      </c>
      <c r="D78" s="987">
        <v>45575</v>
      </c>
      <c r="E78" s="857">
        <f t="shared" ref="E78:E82" si="13">D78+5</f>
        <v>45580</v>
      </c>
      <c r="F78" s="819">
        <f t="shared" ref="F78:F82" si="14">D78+8</f>
        <v>45583</v>
      </c>
      <c r="G78" s="818"/>
      <c r="H78" s="775">
        <f t="shared" si="3"/>
        <v>45574</v>
      </c>
      <c r="I78" s="818"/>
    </row>
    <row r="79" spans="1:9" s="146" customFormat="1" ht="20.100000000000001" hidden="1" customHeight="1" x14ac:dyDescent="0.2">
      <c r="A79" s="1070"/>
      <c r="B79" s="1013" t="s">
        <v>1752</v>
      </c>
      <c r="C79" s="989" t="s">
        <v>1765</v>
      </c>
      <c r="D79" s="987">
        <v>45583</v>
      </c>
      <c r="E79" s="857">
        <f t="shared" si="13"/>
        <v>45588</v>
      </c>
      <c r="F79" s="819">
        <f t="shared" si="14"/>
        <v>45591</v>
      </c>
      <c r="G79" s="818"/>
      <c r="H79" s="775">
        <f t="shared" ref="H79:H94" si="15">H78+7</f>
        <v>45581</v>
      </c>
      <c r="I79" s="818"/>
    </row>
    <row r="80" spans="1:9" s="146" customFormat="1" ht="20.100000000000001" hidden="1" customHeight="1" x14ac:dyDescent="0.2">
      <c r="A80" s="1070"/>
      <c r="B80" s="1013" t="s">
        <v>1700</v>
      </c>
      <c r="C80" s="989" t="s">
        <v>1766</v>
      </c>
      <c r="D80" s="987">
        <v>45593</v>
      </c>
      <c r="E80" s="857">
        <f t="shared" si="13"/>
        <v>45598</v>
      </c>
      <c r="F80" s="819">
        <f t="shared" si="14"/>
        <v>45601</v>
      </c>
      <c r="G80" s="818"/>
      <c r="H80" s="775">
        <f t="shared" si="15"/>
        <v>45588</v>
      </c>
      <c r="I80" s="818"/>
    </row>
    <row r="81" spans="1:14" s="146" customFormat="1" ht="20.100000000000001" hidden="1" customHeight="1" x14ac:dyDescent="0.2">
      <c r="A81" s="1070" t="s">
        <v>1767</v>
      </c>
      <c r="B81" s="1013" t="s">
        <v>1756</v>
      </c>
      <c r="C81" s="989" t="s">
        <v>1768</v>
      </c>
      <c r="D81" s="987">
        <v>45599</v>
      </c>
      <c r="E81" s="857">
        <f t="shared" ref="E81" si="16">D81+5</f>
        <v>45604</v>
      </c>
      <c r="F81" s="819">
        <f t="shared" ref="F81" si="17">D81+8</f>
        <v>45607</v>
      </c>
      <c r="G81" s="818"/>
      <c r="H81" s="775">
        <f t="shared" si="15"/>
        <v>45595</v>
      </c>
      <c r="I81" s="818"/>
    </row>
    <row r="82" spans="1:14" s="146" customFormat="1" ht="20.100000000000001" hidden="1" customHeight="1" x14ac:dyDescent="0.2">
      <c r="A82" s="1070"/>
      <c r="B82" s="1013" t="s">
        <v>1222</v>
      </c>
      <c r="C82" s="989" t="s">
        <v>1769</v>
      </c>
      <c r="D82" s="987">
        <v>45606</v>
      </c>
      <c r="E82" s="857">
        <f t="shared" si="13"/>
        <v>45611</v>
      </c>
      <c r="F82" s="819">
        <f t="shared" si="14"/>
        <v>45614</v>
      </c>
      <c r="G82" s="818"/>
      <c r="H82" s="775">
        <f t="shared" si="15"/>
        <v>45602</v>
      </c>
      <c r="I82" s="818"/>
    </row>
    <row r="83" spans="1:14" s="146" customFormat="1" ht="20.100000000000001" hidden="1" customHeight="1" x14ac:dyDescent="0.2">
      <c r="A83" s="1070"/>
      <c r="B83" s="1013" t="s">
        <v>1673</v>
      </c>
      <c r="C83" s="989" t="s">
        <v>1770</v>
      </c>
      <c r="D83" s="987">
        <v>45616</v>
      </c>
      <c r="E83" s="857">
        <f t="shared" ref="E83:E86" si="18">D83+5</f>
        <v>45621</v>
      </c>
      <c r="F83" s="819">
        <f t="shared" ref="F83:F84" si="19">D83+8</f>
        <v>45624</v>
      </c>
      <c r="G83" s="818"/>
      <c r="H83" s="775">
        <f t="shared" si="15"/>
        <v>45609</v>
      </c>
      <c r="I83" s="818"/>
    </row>
    <row r="84" spans="1:14" s="146" customFormat="1" ht="20.100000000000001" hidden="1" customHeight="1" x14ac:dyDescent="0.2">
      <c r="A84" s="1070"/>
      <c r="B84" s="1013" t="s">
        <v>1752</v>
      </c>
      <c r="C84" s="989" t="s">
        <v>1771</v>
      </c>
      <c r="D84" s="987">
        <v>45619</v>
      </c>
      <c r="E84" s="857">
        <f t="shared" si="18"/>
        <v>45624</v>
      </c>
      <c r="F84" s="819">
        <f t="shared" si="19"/>
        <v>45627</v>
      </c>
      <c r="G84" s="818"/>
      <c r="H84" s="775">
        <f t="shared" si="15"/>
        <v>45616</v>
      </c>
      <c r="I84" s="818"/>
    </row>
    <row r="85" spans="1:14" s="146" customFormat="1" ht="20.100000000000001" hidden="1" customHeight="1" x14ac:dyDescent="0.2">
      <c r="A85" s="1070"/>
      <c r="B85" s="1013" t="s">
        <v>1700</v>
      </c>
      <c r="C85" s="989" t="s">
        <v>1772</v>
      </c>
      <c r="D85" s="901" t="s">
        <v>495</v>
      </c>
      <c r="E85" s="1019"/>
      <c r="F85" s="1019"/>
      <c r="G85" s="818"/>
      <c r="H85" s="775">
        <f t="shared" si="15"/>
        <v>45623</v>
      </c>
      <c r="I85" s="818"/>
    </row>
    <row r="86" spans="1:14" s="146" customFormat="1" ht="20.100000000000001" hidden="1" customHeight="1" x14ac:dyDescent="0.2">
      <c r="A86" s="1070"/>
      <c r="B86" s="1013" t="s">
        <v>1773</v>
      </c>
      <c r="C86" s="989" t="s">
        <v>1774</v>
      </c>
      <c r="D86" s="987">
        <v>45635</v>
      </c>
      <c r="E86" s="857">
        <f t="shared" si="18"/>
        <v>45640</v>
      </c>
      <c r="F86" s="901" t="s">
        <v>495</v>
      </c>
      <c r="G86" s="818"/>
      <c r="H86" s="775">
        <f t="shared" si="15"/>
        <v>45630</v>
      </c>
      <c r="I86" s="818"/>
    </row>
    <row r="87" spans="1:14" s="146" customFormat="1" ht="20.100000000000001" customHeight="1" x14ac:dyDescent="0.2">
      <c r="A87" s="1070"/>
      <c r="B87" s="1013" t="s">
        <v>1222</v>
      </c>
      <c r="C87" s="989" t="s">
        <v>1775</v>
      </c>
      <c r="D87" s="987">
        <v>45643</v>
      </c>
      <c r="E87" s="901" t="s">
        <v>495</v>
      </c>
      <c r="F87" s="819">
        <v>45645</v>
      </c>
      <c r="G87" s="818"/>
      <c r="H87" s="775">
        <f t="shared" si="15"/>
        <v>45637</v>
      </c>
      <c r="I87" s="818"/>
    </row>
    <row r="88" spans="1:14" s="146" customFormat="1" ht="20.100000000000001" customHeight="1" x14ac:dyDescent="0.2">
      <c r="A88" s="1070"/>
      <c r="B88" s="1013" t="s">
        <v>1673</v>
      </c>
      <c r="C88" s="989" t="s">
        <v>1776</v>
      </c>
      <c r="D88" s="987">
        <v>45649</v>
      </c>
      <c r="E88" s="901" t="s">
        <v>495</v>
      </c>
      <c r="F88" s="819">
        <v>45649</v>
      </c>
      <c r="G88" s="818"/>
      <c r="H88" s="775">
        <f t="shared" si="15"/>
        <v>45644</v>
      </c>
      <c r="I88" s="818"/>
    </row>
    <row r="89" spans="1:14" s="146" customFormat="1" ht="20.100000000000001" customHeight="1" x14ac:dyDescent="0.2">
      <c r="A89" s="1070"/>
      <c r="B89" s="1013" t="s">
        <v>1752</v>
      </c>
      <c r="C89" s="989" t="s">
        <v>1777</v>
      </c>
      <c r="D89" s="987">
        <v>45653</v>
      </c>
      <c r="E89" s="857">
        <f t="shared" ref="E89:E92" si="20">D89+5</f>
        <v>45658</v>
      </c>
      <c r="F89" s="819">
        <f t="shared" ref="F89:F92" si="21">D89+8</f>
        <v>45661</v>
      </c>
      <c r="G89" s="818"/>
      <c r="H89" s="775">
        <f t="shared" si="15"/>
        <v>45651</v>
      </c>
      <c r="I89" s="818"/>
    </row>
    <row r="90" spans="1:14" s="146" customFormat="1" ht="20.100000000000001" customHeight="1" x14ac:dyDescent="0.2">
      <c r="A90" s="1070"/>
      <c r="B90" s="1013" t="s">
        <v>1700</v>
      </c>
      <c r="C90" s="989" t="s">
        <v>1778</v>
      </c>
      <c r="D90" s="987">
        <v>45657</v>
      </c>
      <c r="E90" s="857">
        <f t="shared" si="20"/>
        <v>45662</v>
      </c>
      <c r="F90" s="819">
        <f t="shared" si="21"/>
        <v>45665</v>
      </c>
      <c r="G90" s="818"/>
      <c r="H90" s="775">
        <f t="shared" si="15"/>
        <v>45658</v>
      </c>
      <c r="I90" s="818"/>
    </row>
    <row r="91" spans="1:14" s="146" customFormat="1" ht="20.100000000000001" customHeight="1" x14ac:dyDescent="0.2">
      <c r="A91" s="1070"/>
      <c r="B91" s="1013" t="s">
        <v>1773</v>
      </c>
      <c r="C91" s="989" t="s">
        <v>1779</v>
      </c>
      <c r="D91" s="987">
        <v>45664</v>
      </c>
      <c r="E91" s="857">
        <f t="shared" si="20"/>
        <v>45669</v>
      </c>
      <c r="F91" s="819">
        <f t="shared" si="21"/>
        <v>45672</v>
      </c>
      <c r="G91" s="818"/>
      <c r="H91" s="775">
        <f t="shared" si="15"/>
        <v>45665</v>
      </c>
      <c r="I91" s="818"/>
    </row>
    <row r="92" spans="1:14" s="146" customFormat="1" ht="20.100000000000001" customHeight="1" x14ac:dyDescent="0.2">
      <c r="A92" s="1070"/>
      <c r="B92" s="1013" t="s">
        <v>1222</v>
      </c>
      <c r="C92" s="989" t="s">
        <v>1780</v>
      </c>
      <c r="D92" s="987">
        <v>45671</v>
      </c>
      <c r="E92" s="857">
        <f t="shared" si="20"/>
        <v>45676</v>
      </c>
      <c r="F92" s="819">
        <f t="shared" si="21"/>
        <v>45679</v>
      </c>
      <c r="G92" s="818"/>
      <c r="H92" s="775">
        <f t="shared" si="15"/>
        <v>45672</v>
      </c>
      <c r="I92" s="818"/>
    </row>
    <row r="93" spans="1:14" s="146" customFormat="1" ht="20.100000000000001" customHeight="1" x14ac:dyDescent="0.2">
      <c r="A93" s="1070"/>
      <c r="B93" s="1013" t="s">
        <v>1673</v>
      </c>
      <c r="C93" s="989" t="s">
        <v>1781</v>
      </c>
      <c r="D93" s="987">
        <v>45312</v>
      </c>
      <c r="E93" s="857">
        <f t="shared" ref="E93:E94" si="22">D93+5</f>
        <v>45317</v>
      </c>
      <c r="F93" s="819">
        <f t="shared" ref="F93:F94" si="23">D93+8</f>
        <v>45320</v>
      </c>
      <c r="G93" s="818"/>
      <c r="H93" s="775">
        <f t="shared" si="15"/>
        <v>45679</v>
      </c>
      <c r="I93" s="818"/>
    </row>
    <row r="94" spans="1:14" s="146" customFormat="1" ht="20.100000000000001" customHeight="1" x14ac:dyDescent="0.2">
      <c r="A94" s="1070"/>
      <c r="B94" s="1013" t="s">
        <v>1752</v>
      </c>
      <c r="C94" s="989" t="s">
        <v>1782</v>
      </c>
      <c r="D94" s="987">
        <v>45319</v>
      </c>
      <c r="E94" s="857">
        <f t="shared" si="22"/>
        <v>45324</v>
      </c>
      <c r="F94" s="819">
        <f t="shared" si="23"/>
        <v>45327</v>
      </c>
      <c r="G94" s="818"/>
      <c r="H94" s="775">
        <f t="shared" si="15"/>
        <v>45686</v>
      </c>
      <c r="I94" s="818"/>
    </row>
    <row r="95" spans="1:14" s="146" customFormat="1" ht="18" customHeight="1" x14ac:dyDescent="0.2">
      <c r="A95" s="1070"/>
      <c r="B95" s="147" t="s">
        <v>1244</v>
      </c>
      <c r="C95" s="11"/>
      <c r="D95" s="11"/>
      <c r="E95" s="11"/>
      <c r="F95" s="11"/>
      <c r="G95" s="11"/>
      <c r="H95" s="2"/>
      <c r="I95" s="399"/>
      <c r="J95" s="399"/>
      <c r="K95" s="399"/>
      <c r="L95" s="2"/>
      <c r="M95" s="145"/>
      <c r="N95" s="159"/>
    </row>
    <row r="96" spans="1:14" s="146" customFormat="1" ht="18" customHeight="1" x14ac:dyDescent="0.2">
      <c r="A96" s="1070"/>
      <c r="B96" s="147"/>
      <c r="C96" s="11"/>
      <c r="D96" s="11"/>
      <c r="E96" s="11"/>
      <c r="F96" s="11"/>
      <c r="G96" s="11"/>
      <c r="H96" s="2"/>
      <c r="I96" s="399"/>
      <c r="J96" s="399"/>
      <c r="K96" s="399"/>
      <c r="L96" s="2"/>
      <c r="M96" s="145"/>
      <c r="N96" s="159"/>
    </row>
    <row r="97" spans="1:14" ht="20.100000000000001" customHeight="1" x14ac:dyDescent="0.2">
      <c r="A97" s="1074"/>
      <c r="B97" s="1175" t="s">
        <v>1494</v>
      </c>
      <c r="C97" s="1175"/>
      <c r="D97" s="1175"/>
      <c r="E97" s="1175"/>
      <c r="F97" s="1175"/>
      <c r="G97" s="1175"/>
      <c r="L97" s="149"/>
      <c r="M97" s="149"/>
    </row>
    <row r="98" spans="1:14" ht="20.100000000000001" customHeight="1" x14ac:dyDescent="0.2">
      <c r="A98" s="1074"/>
      <c r="B98" s="1076"/>
      <c r="C98" s="1076"/>
      <c r="D98" s="1076"/>
      <c r="E98" s="1076"/>
      <c r="F98" s="1076"/>
      <c r="G98" s="1076"/>
      <c r="L98" s="149"/>
      <c r="M98" s="149"/>
    </row>
    <row r="99" spans="1:14" s="146" customFormat="1" ht="18" customHeight="1" x14ac:dyDescent="0.2">
      <c r="A99" s="1070"/>
      <c r="C99" s="11"/>
      <c r="D99" s="11"/>
      <c r="E99" s="11"/>
      <c r="F99" s="11"/>
      <c r="G99" s="11"/>
      <c r="H99" s="2"/>
      <c r="I99" s="399"/>
      <c r="J99" s="399"/>
      <c r="K99" s="399"/>
      <c r="L99" s="2"/>
      <c r="M99" s="147"/>
      <c r="N99" s="159"/>
    </row>
    <row r="100" spans="1:14" s="146" customFormat="1" ht="30" customHeight="1" x14ac:dyDescent="0.2">
      <c r="A100" s="1070"/>
      <c r="B100" s="1190" t="s">
        <v>122</v>
      </c>
      <c r="C100" s="1190"/>
      <c r="D100" s="1150" t="s">
        <v>379</v>
      </c>
      <c r="E100" s="1121" t="s">
        <v>1783</v>
      </c>
      <c r="F100" s="992" t="s">
        <v>1784</v>
      </c>
      <c r="G100" s="992" t="s">
        <v>367</v>
      </c>
      <c r="H100" s="992" t="s">
        <v>1785</v>
      </c>
      <c r="I100" s="992" t="s">
        <v>1786</v>
      </c>
      <c r="J100" s="992" t="s">
        <v>1103</v>
      </c>
      <c r="K100" s="992" t="s">
        <v>226</v>
      </c>
      <c r="L100" s="992" t="s">
        <v>206</v>
      </c>
      <c r="M100" s="195"/>
      <c r="N100" s="904" t="s">
        <v>705</v>
      </c>
    </row>
    <row r="101" spans="1:14" s="146" customFormat="1" ht="18" hidden="1" customHeight="1" x14ac:dyDescent="0.2">
      <c r="A101" s="1070"/>
      <c r="B101" s="1190"/>
      <c r="C101" s="1190"/>
      <c r="D101" s="1184"/>
      <c r="E101" s="1122" t="s">
        <v>343</v>
      </c>
      <c r="F101" s="993" t="s">
        <v>1787</v>
      </c>
      <c r="G101" s="994" t="s">
        <v>174</v>
      </c>
      <c r="H101" s="994" t="s">
        <v>228</v>
      </c>
      <c r="I101" s="993" t="s">
        <v>233</v>
      </c>
      <c r="J101" s="993" t="s">
        <v>285</v>
      </c>
      <c r="K101" s="993" t="s">
        <v>318</v>
      </c>
      <c r="L101" s="993" t="s">
        <v>328</v>
      </c>
      <c r="M101" s="195"/>
      <c r="N101" s="1091" t="s">
        <v>383</v>
      </c>
    </row>
    <row r="102" spans="1:14" s="146" customFormat="1" ht="24.6" hidden="1" customHeight="1" x14ac:dyDescent="0.2">
      <c r="A102" s="1070"/>
      <c r="B102" s="1190"/>
      <c r="C102" s="1190"/>
      <c r="D102" s="1184"/>
      <c r="E102" s="1123">
        <f>D102+1</f>
        <v>1</v>
      </c>
      <c r="F102" s="840">
        <f>D102+6</f>
        <v>6</v>
      </c>
      <c r="G102" s="841">
        <f>C102+12</f>
        <v>12</v>
      </c>
      <c r="H102" s="841">
        <f>D102+12</f>
        <v>12</v>
      </c>
      <c r="I102" s="842">
        <f>D102+14</f>
        <v>14</v>
      </c>
      <c r="J102" s="842">
        <f>E102+14</f>
        <v>15</v>
      </c>
      <c r="K102" s="842">
        <f>F102+14</f>
        <v>20</v>
      </c>
      <c r="L102" s="837"/>
      <c r="M102" s="195"/>
      <c r="N102" s="860">
        <v>45099</v>
      </c>
    </row>
    <row r="103" spans="1:14" s="146" customFormat="1" ht="18" hidden="1" customHeight="1" x14ac:dyDescent="0.2">
      <c r="A103" s="1070"/>
      <c r="B103" s="1190"/>
      <c r="C103" s="1190"/>
      <c r="D103" s="1184"/>
      <c r="E103" s="1123">
        <v>45112</v>
      </c>
      <c r="F103" s="842">
        <f t="shared" ref="F103:F107" si="24">D103+6</f>
        <v>6</v>
      </c>
      <c r="G103" s="841">
        <v>45119</v>
      </c>
      <c r="H103" s="841">
        <v>45119</v>
      </c>
      <c r="I103" s="840">
        <v>45127</v>
      </c>
      <c r="J103" s="840">
        <v>45128</v>
      </c>
      <c r="K103" s="840">
        <v>45128</v>
      </c>
      <c r="L103" s="837"/>
      <c r="M103" s="195"/>
      <c r="N103" s="860" t="e">
        <v>#VALUE!</v>
      </c>
    </row>
    <row r="104" spans="1:14" s="146" customFormat="1" ht="18" hidden="1" customHeight="1" x14ac:dyDescent="0.2">
      <c r="A104" s="1070" t="s">
        <v>1788</v>
      </c>
      <c r="B104" s="1190"/>
      <c r="C104" s="1190"/>
      <c r="D104" s="1184"/>
      <c r="E104" s="1123">
        <f t="shared" ref="E104:E107" si="25">D104+1</f>
        <v>1</v>
      </c>
      <c r="F104" s="842">
        <f t="shared" si="24"/>
        <v>6</v>
      </c>
      <c r="G104" s="843">
        <f t="shared" ref="G104:H108" si="26">C104+12</f>
        <v>12</v>
      </c>
      <c r="H104" s="843">
        <f t="shared" si="26"/>
        <v>12</v>
      </c>
      <c r="I104" s="842">
        <f t="shared" ref="I104:K108" si="27">D104+14</f>
        <v>14</v>
      </c>
      <c r="J104" s="842">
        <f t="shared" si="27"/>
        <v>15</v>
      </c>
      <c r="K104" s="842">
        <f t="shared" si="27"/>
        <v>20</v>
      </c>
      <c r="L104" s="837"/>
      <c r="M104" s="195"/>
      <c r="N104" s="860"/>
    </row>
    <row r="105" spans="1:14" s="146" customFormat="1" ht="18" hidden="1" customHeight="1" x14ac:dyDescent="0.2">
      <c r="A105" s="1070"/>
      <c r="B105" s="1190"/>
      <c r="C105" s="1190"/>
      <c r="D105" s="1184"/>
      <c r="E105" s="1123">
        <f t="shared" si="25"/>
        <v>1</v>
      </c>
      <c r="F105" s="840">
        <f t="shared" si="24"/>
        <v>6</v>
      </c>
      <c r="G105" s="841">
        <f t="shared" si="26"/>
        <v>12</v>
      </c>
      <c r="H105" s="841">
        <f t="shared" si="26"/>
        <v>12</v>
      </c>
      <c r="I105" s="840">
        <f t="shared" si="27"/>
        <v>14</v>
      </c>
      <c r="J105" s="840">
        <f t="shared" si="27"/>
        <v>15</v>
      </c>
      <c r="K105" s="840">
        <f t="shared" si="27"/>
        <v>20</v>
      </c>
      <c r="L105" s="837"/>
      <c r="M105" s="195"/>
      <c r="N105" s="860"/>
    </row>
    <row r="106" spans="1:14" s="146" customFormat="1" ht="18" hidden="1" customHeight="1" x14ac:dyDescent="0.2">
      <c r="A106" s="1070" t="s">
        <v>1789</v>
      </c>
      <c r="B106" s="1190"/>
      <c r="C106" s="1190"/>
      <c r="D106" s="1184"/>
      <c r="E106" s="1123">
        <f t="shared" si="25"/>
        <v>1</v>
      </c>
      <c r="F106" s="840">
        <f t="shared" si="24"/>
        <v>6</v>
      </c>
      <c r="G106" s="841">
        <f t="shared" si="26"/>
        <v>12</v>
      </c>
      <c r="H106" s="841">
        <f t="shared" si="26"/>
        <v>12</v>
      </c>
      <c r="I106" s="840">
        <f t="shared" si="27"/>
        <v>14</v>
      </c>
      <c r="J106" s="840">
        <f t="shared" si="27"/>
        <v>15</v>
      </c>
      <c r="K106" s="840">
        <f t="shared" si="27"/>
        <v>20</v>
      </c>
      <c r="L106" s="837"/>
      <c r="M106" s="195"/>
      <c r="N106" s="860">
        <v>45127</v>
      </c>
    </row>
    <row r="107" spans="1:14" s="146" customFormat="1" ht="17.45" hidden="1" customHeight="1" x14ac:dyDescent="0.2">
      <c r="A107" s="1070" t="s">
        <v>1169</v>
      </c>
      <c r="B107" s="1190"/>
      <c r="C107" s="1190"/>
      <c r="D107" s="1184"/>
      <c r="E107" s="1123">
        <f t="shared" si="25"/>
        <v>1</v>
      </c>
      <c r="F107" s="840">
        <f t="shared" si="24"/>
        <v>6</v>
      </c>
      <c r="G107" s="843">
        <f t="shared" si="26"/>
        <v>12</v>
      </c>
      <c r="H107" s="843">
        <f t="shared" si="26"/>
        <v>12</v>
      </c>
      <c r="I107" s="842">
        <f t="shared" si="27"/>
        <v>14</v>
      </c>
      <c r="J107" s="842">
        <f t="shared" si="27"/>
        <v>15</v>
      </c>
      <c r="K107" s="842">
        <f t="shared" si="27"/>
        <v>20</v>
      </c>
      <c r="L107" s="837"/>
      <c r="M107" s="195"/>
      <c r="N107" s="860">
        <f>N106+7</f>
        <v>45134</v>
      </c>
    </row>
    <row r="108" spans="1:14" s="146" customFormat="1" ht="25.9" hidden="1" customHeight="1" x14ac:dyDescent="0.2">
      <c r="A108" s="1070" t="s">
        <v>1790</v>
      </c>
      <c r="B108" s="1190"/>
      <c r="C108" s="1190"/>
      <c r="D108" s="1184"/>
      <c r="E108" s="1123">
        <f t="shared" ref="E108:E109" si="28">D108+1</f>
        <v>1</v>
      </c>
      <c r="F108" s="842">
        <f t="shared" ref="F108" si="29">D108+6</f>
        <v>6</v>
      </c>
      <c r="G108" s="843">
        <f t="shared" si="26"/>
        <v>12</v>
      </c>
      <c r="H108" s="843">
        <f t="shared" si="26"/>
        <v>12</v>
      </c>
      <c r="I108" s="842">
        <f t="shared" si="27"/>
        <v>14</v>
      </c>
      <c r="J108" s="842">
        <f t="shared" si="27"/>
        <v>15</v>
      </c>
      <c r="K108" s="842">
        <f t="shared" si="27"/>
        <v>20</v>
      </c>
      <c r="L108" s="837"/>
      <c r="M108" s="195"/>
      <c r="N108" s="860">
        <f t="shared" ref="N108:N111" si="30">N107+7</f>
        <v>45141</v>
      </c>
    </row>
    <row r="109" spans="1:14" s="146" customFormat="1" ht="17.45" hidden="1" customHeight="1" x14ac:dyDescent="0.2">
      <c r="A109" s="1070"/>
      <c r="B109" s="1190"/>
      <c r="C109" s="1190"/>
      <c r="D109" s="1184"/>
      <c r="E109" s="1123">
        <f t="shared" si="28"/>
        <v>1</v>
      </c>
      <c r="F109" s="839">
        <v>45161</v>
      </c>
      <c r="G109" s="844">
        <v>45157</v>
      </c>
      <c r="H109" s="844">
        <v>45157</v>
      </c>
      <c r="I109" s="839">
        <v>45155</v>
      </c>
      <c r="J109" s="839">
        <v>45156</v>
      </c>
      <c r="K109" s="839">
        <v>45156</v>
      </c>
      <c r="L109" s="837"/>
      <c r="M109" s="195"/>
      <c r="N109" s="860">
        <f t="shared" si="30"/>
        <v>45148</v>
      </c>
    </row>
    <row r="110" spans="1:14" s="146" customFormat="1" ht="27" hidden="1" customHeight="1" x14ac:dyDescent="0.2">
      <c r="A110" s="1070" t="s">
        <v>1791</v>
      </c>
      <c r="B110" s="1190"/>
      <c r="C110" s="1190"/>
      <c r="D110" s="1184"/>
      <c r="E110" s="1123">
        <f t="shared" ref="E110" si="31">D110+1</f>
        <v>1</v>
      </c>
      <c r="F110" s="840">
        <f t="shared" ref="F110" si="32">D110+6</f>
        <v>6</v>
      </c>
      <c r="G110" s="843">
        <f t="shared" ref="G110:G119" si="33">C110+12</f>
        <v>12</v>
      </c>
      <c r="H110" s="843">
        <f t="shared" ref="H110:H119" si="34">D110+12</f>
        <v>12</v>
      </c>
      <c r="I110" s="842">
        <f t="shared" ref="I110:I119" si="35">D110+14</f>
        <v>14</v>
      </c>
      <c r="J110" s="840">
        <f t="shared" ref="J110:J119" si="36">E110+14</f>
        <v>15</v>
      </c>
      <c r="K110" s="840">
        <f t="shared" ref="K110:K119" si="37">F110+14</f>
        <v>20</v>
      </c>
      <c r="L110" s="837"/>
      <c r="M110" s="195"/>
      <c r="N110" s="860">
        <f t="shared" si="30"/>
        <v>45155</v>
      </c>
    </row>
    <row r="111" spans="1:14" s="146" customFormat="1" ht="17.45" hidden="1" customHeight="1" x14ac:dyDescent="0.2">
      <c r="A111" s="1070"/>
      <c r="B111" s="1190"/>
      <c r="C111" s="1190"/>
      <c r="D111" s="1184"/>
      <c r="E111" s="1123">
        <f t="shared" ref="E111" si="38">D111+1</f>
        <v>1</v>
      </c>
      <c r="F111" s="840">
        <f t="shared" ref="F111" si="39">D111+6</f>
        <v>6</v>
      </c>
      <c r="G111" s="841">
        <f t="shared" si="33"/>
        <v>12</v>
      </c>
      <c r="H111" s="841">
        <f t="shared" si="34"/>
        <v>12</v>
      </c>
      <c r="I111" s="840">
        <f t="shared" si="35"/>
        <v>14</v>
      </c>
      <c r="J111" s="840">
        <f t="shared" si="36"/>
        <v>15</v>
      </c>
      <c r="K111" s="840">
        <f t="shared" si="37"/>
        <v>20</v>
      </c>
      <c r="L111" s="837"/>
      <c r="M111" s="195"/>
      <c r="N111" s="860">
        <f t="shared" si="30"/>
        <v>45162</v>
      </c>
    </row>
    <row r="112" spans="1:14" s="146" customFormat="1" ht="21.6" hidden="1" customHeight="1" x14ac:dyDescent="0.2">
      <c r="A112" s="1070" t="s">
        <v>1675</v>
      </c>
      <c r="B112" s="1190"/>
      <c r="C112" s="1190"/>
      <c r="D112" s="1184"/>
      <c r="E112" s="1123">
        <f t="shared" ref="E112" si="40">D112+1</f>
        <v>1</v>
      </c>
      <c r="F112" s="840">
        <f t="shared" ref="F112" si="41">D112+6</f>
        <v>6</v>
      </c>
      <c r="G112" s="841">
        <f t="shared" si="33"/>
        <v>12</v>
      </c>
      <c r="H112" s="841">
        <f t="shared" si="34"/>
        <v>12</v>
      </c>
      <c r="I112" s="840">
        <f t="shared" si="35"/>
        <v>14</v>
      </c>
      <c r="J112" s="840">
        <f t="shared" si="36"/>
        <v>15</v>
      </c>
      <c r="K112" s="840">
        <f t="shared" si="37"/>
        <v>20</v>
      </c>
      <c r="L112" s="837"/>
      <c r="M112" s="195"/>
      <c r="N112" s="860">
        <v>45162</v>
      </c>
    </row>
    <row r="113" spans="1:14" s="146" customFormat="1" ht="21.6" hidden="1" customHeight="1" x14ac:dyDescent="0.2">
      <c r="A113" s="1070" t="s">
        <v>1792</v>
      </c>
      <c r="B113" s="1190"/>
      <c r="C113" s="1190"/>
      <c r="D113" s="1184"/>
      <c r="E113" s="1123">
        <v>45174</v>
      </c>
      <c r="F113" s="840">
        <v>45180</v>
      </c>
      <c r="G113" s="843">
        <f t="shared" si="33"/>
        <v>12</v>
      </c>
      <c r="H113" s="843">
        <f t="shared" si="34"/>
        <v>12</v>
      </c>
      <c r="I113" s="840">
        <f t="shared" si="35"/>
        <v>14</v>
      </c>
      <c r="J113" s="840">
        <f t="shared" si="36"/>
        <v>45188</v>
      </c>
      <c r="K113" s="840">
        <f t="shared" si="37"/>
        <v>45194</v>
      </c>
      <c r="L113" s="837"/>
      <c r="M113" s="195"/>
      <c r="N113" s="860">
        <v>45169</v>
      </c>
    </row>
    <row r="114" spans="1:14" s="146" customFormat="1" ht="21.6" hidden="1" customHeight="1" x14ac:dyDescent="0.2">
      <c r="A114" s="1070" t="s">
        <v>1793</v>
      </c>
      <c r="B114" s="1190"/>
      <c r="C114" s="1190"/>
      <c r="D114" s="1184"/>
      <c r="E114" s="1124">
        <f t="shared" ref="E114" si="42">D114+1</f>
        <v>1</v>
      </c>
      <c r="F114" s="842">
        <f t="shared" ref="F114" si="43">D114+6</f>
        <v>6</v>
      </c>
      <c r="G114" s="843">
        <f t="shared" si="33"/>
        <v>12</v>
      </c>
      <c r="H114" s="843">
        <f t="shared" si="34"/>
        <v>12</v>
      </c>
      <c r="I114" s="842">
        <f t="shared" si="35"/>
        <v>14</v>
      </c>
      <c r="J114" s="842">
        <f t="shared" si="36"/>
        <v>15</v>
      </c>
      <c r="K114" s="842">
        <f t="shared" si="37"/>
        <v>20</v>
      </c>
      <c r="L114" s="837"/>
      <c r="M114" s="195"/>
      <c r="N114" s="860">
        <v>45176</v>
      </c>
    </row>
    <row r="115" spans="1:14" s="146" customFormat="1" ht="21.6" hidden="1" customHeight="1" x14ac:dyDescent="0.2">
      <c r="A115" s="1070"/>
      <c r="B115" s="1190"/>
      <c r="C115" s="1190"/>
      <c r="D115" s="1184"/>
      <c r="E115" s="1123">
        <f t="shared" ref="E115" si="44">D115+1</f>
        <v>1</v>
      </c>
      <c r="F115" s="842">
        <f t="shared" ref="F115" si="45">D115+6</f>
        <v>6</v>
      </c>
      <c r="G115" s="841">
        <f t="shared" si="33"/>
        <v>12</v>
      </c>
      <c r="H115" s="841">
        <f t="shared" si="34"/>
        <v>12</v>
      </c>
      <c r="I115" s="840">
        <f t="shared" si="35"/>
        <v>14</v>
      </c>
      <c r="J115" s="840">
        <f t="shared" si="36"/>
        <v>15</v>
      </c>
      <c r="K115" s="840">
        <f t="shared" si="37"/>
        <v>20</v>
      </c>
      <c r="L115" s="837"/>
      <c r="M115" s="195"/>
      <c r="N115" s="860">
        <v>45183</v>
      </c>
    </row>
    <row r="116" spans="1:14" s="146" customFormat="1" ht="21.6" hidden="1" customHeight="1" x14ac:dyDescent="0.2">
      <c r="A116" s="1070"/>
      <c r="B116" s="1190"/>
      <c r="C116" s="1190"/>
      <c r="D116" s="1184"/>
      <c r="E116" s="1125">
        <f t="shared" ref="E116" si="46">D116+1</f>
        <v>1</v>
      </c>
      <c r="F116" s="842">
        <f t="shared" ref="F116" si="47">D116+6</f>
        <v>6</v>
      </c>
      <c r="G116" s="843">
        <f t="shared" si="33"/>
        <v>12</v>
      </c>
      <c r="H116" s="843">
        <f t="shared" si="34"/>
        <v>12</v>
      </c>
      <c r="I116" s="842">
        <f t="shared" si="35"/>
        <v>14</v>
      </c>
      <c r="J116" s="842">
        <f t="shared" si="36"/>
        <v>15</v>
      </c>
      <c r="K116" s="842">
        <f t="shared" si="37"/>
        <v>20</v>
      </c>
      <c r="L116" s="837"/>
      <c r="M116" s="195"/>
      <c r="N116" s="860">
        <v>45190</v>
      </c>
    </row>
    <row r="117" spans="1:14" s="146" customFormat="1" ht="21.6" hidden="1" customHeight="1" x14ac:dyDescent="0.2">
      <c r="A117" s="1070"/>
      <c r="B117" s="1190"/>
      <c r="C117" s="1190"/>
      <c r="D117" s="1184"/>
      <c r="E117" s="1125">
        <f t="shared" ref="E117" si="48">D117+1</f>
        <v>1</v>
      </c>
      <c r="F117" s="842">
        <f t="shared" ref="F117" si="49">D117+6</f>
        <v>6</v>
      </c>
      <c r="G117" s="843">
        <f t="shared" si="33"/>
        <v>12</v>
      </c>
      <c r="H117" s="843">
        <f t="shared" si="34"/>
        <v>12</v>
      </c>
      <c r="I117" s="842">
        <f t="shared" si="35"/>
        <v>14</v>
      </c>
      <c r="J117" s="842">
        <f t="shared" si="36"/>
        <v>15</v>
      </c>
      <c r="K117" s="842">
        <f t="shared" si="37"/>
        <v>20</v>
      </c>
      <c r="L117" s="837"/>
      <c r="M117" s="195"/>
      <c r="N117" s="860">
        <v>45197</v>
      </c>
    </row>
    <row r="118" spans="1:14" s="146" customFormat="1" ht="21.6" hidden="1" customHeight="1" x14ac:dyDescent="0.2">
      <c r="A118" s="1070"/>
      <c r="B118" s="1190"/>
      <c r="C118" s="1190"/>
      <c r="D118" s="1184"/>
      <c r="E118" s="1125">
        <f t="shared" ref="E118" si="50">D118+1</f>
        <v>1</v>
      </c>
      <c r="F118" s="842">
        <f t="shared" ref="F118" si="51">D118+6</f>
        <v>6</v>
      </c>
      <c r="G118" s="846">
        <f t="shared" si="33"/>
        <v>12</v>
      </c>
      <c r="H118" s="846">
        <f t="shared" si="34"/>
        <v>12</v>
      </c>
      <c r="I118" s="845">
        <f t="shared" si="35"/>
        <v>14</v>
      </c>
      <c r="J118" s="840">
        <f t="shared" si="36"/>
        <v>15</v>
      </c>
      <c r="K118" s="840">
        <f t="shared" si="37"/>
        <v>20</v>
      </c>
      <c r="L118" s="837"/>
      <c r="M118" s="195"/>
      <c r="N118" s="860">
        <f>N117+7</f>
        <v>45204</v>
      </c>
    </row>
    <row r="119" spans="1:14" s="146" customFormat="1" ht="21.6" hidden="1" customHeight="1" x14ac:dyDescent="0.2">
      <c r="A119" s="1070"/>
      <c r="B119" s="1190"/>
      <c r="C119" s="1190"/>
      <c r="D119" s="1184"/>
      <c r="E119" s="1123">
        <f t="shared" ref="E119:E120" si="52">D119+1</f>
        <v>1</v>
      </c>
      <c r="F119" s="842">
        <f t="shared" ref="F119:F120" si="53">D119+6</f>
        <v>6</v>
      </c>
      <c r="G119" s="841">
        <f t="shared" si="33"/>
        <v>12</v>
      </c>
      <c r="H119" s="841">
        <f t="shared" si="34"/>
        <v>12</v>
      </c>
      <c r="I119" s="840">
        <f t="shared" si="35"/>
        <v>14</v>
      </c>
      <c r="J119" s="840">
        <f t="shared" si="36"/>
        <v>15</v>
      </c>
      <c r="K119" s="840">
        <f t="shared" si="37"/>
        <v>20</v>
      </c>
      <c r="L119" s="837"/>
      <c r="M119" s="195"/>
      <c r="N119" s="860">
        <f t="shared" ref="N119:N128" si="54">N118+7</f>
        <v>45211</v>
      </c>
    </row>
    <row r="120" spans="1:14" s="146" customFormat="1" ht="21.6" hidden="1" customHeight="1" x14ac:dyDescent="0.2">
      <c r="A120" s="1070"/>
      <c r="B120" s="1190"/>
      <c r="C120" s="1190"/>
      <c r="D120" s="1184"/>
      <c r="E120" s="1124">
        <f t="shared" si="52"/>
        <v>1</v>
      </c>
      <c r="F120" s="842">
        <f t="shared" si="53"/>
        <v>6</v>
      </c>
      <c r="G120" s="843"/>
      <c r="H120" s="843"/>
      <c r="I120" s="842"/>
      <c r="J120" s="842">
        <f t="shared" ref="J120:K123" si="55">E120+14</f>
        <v>15</v>
      </c>
      <c r="K120" s="842">
        <f t="shared" si="55"/>
        <v>20</v>
      </c>
      <c r="L120" s="837"/>
      <c r="M120" s="195"/>
      <c r="N120" s="834">
        <f>N119+7</f>
        <v>45218</v>
      </c>
    </row>
    <row r="121" spans="1:14" s="146" customFormat="1" ht="21" hidden="1" customHeight="1" x14ac:dyDescent="0.2">
      <c r="A121" s="1070"/>
      <c r="B121" s="1190"/>
      <c r="C121" s="1190"/>
      <c r="D121" s="1184"/>
      <c r="E121" s="1124">
        <f t="shared" ref="E121" si="56">D121+1</f>
        <v>1</v>
      </c>
      <c r="F121" s="842">
        <f t="shared" ref="F121" si="57">D121+6</f>
        <v>6</v>
      </c>
      <c r="G121" s="843">
        <f t="shared" ref="G121:H123" si="58">C121+12</f>
        <v>12</v>
      </c>
      <c r="H121" s="843">
        <f t="shared" si="58"/>
        <v>12</v>
      </c>
      <c r="I121" s="840">
        <f>D121+14</f>
        <v>14</v>
      </c>
      <c r="J121" s="840">
        <f t="shared" si="55"/>
        <v>15</v>
      </c>
      <c r="K121" s="840">
        <f t="shared" si="55"/>
        <v>20</v>
      </c>
      <c r="L121" s="837"/>
      <c r="M121" s="195"/>
      <c r="N121" s="860">
        <v>45226</v>
      </c>
    </row>
    <row r="122" spans="1:14" s="146" customFormat="1" ht="21.6" hidden="1" customHeight="1" x14ac:dyDescent="0.2">
      <c r="A122" s="1070"/>
      <c r="B122" s="1190"/>
      <c r="C122" s="1190"/>
      <c r="D122" s="1184"/>
      <c r="E122" s="1124">
        <f t="shared" ref="E122:E123" si="59">D122+1</f>
        <v>1</v>
      </c>
      <c r="F122" s="842">
        <f t="shared" ref="F122:F123" si="60">D122+6</f>
        <v>6</v>
      </c>
      <c r="G122" s="843">
        <f t="shared" si="58"/>
        <v>12</v>
      </c>
      <c r="H122" s="843">
        <f t="shared" si="58"/>
        <v>12</v>
      </c>
      <c r="I122" s="840">
        <f>D122+14</f>
        <v>14</v>
      </c>
      <c r="J122" s="840">
        <f t="shared" si="55"/>
        <v>15</v>
      </c>
      <c r="K122" s="840">
        <f t="shared" si="55"/>
        <v>20</v>
      </c>
      <c r="L122" s="837"/>
      <c r="M122" s="195"/>
      <c r="N122" s="860">
        <v>45225</v>
      </c>
    </row>
    <row r="123" spans="1:14" s="146" customFormat="1" ht="21" hidden="1" customHeight="1" x14ac:dyDescent="0.2">
      <c r="A123" s="1070"/>
      <c r="B123" s="1190"/>
      <c r="C123" s="1190"/>
      <c r="D123" s="1184"/>
      <c r="E123" s="1124">
        <f t="shared" si="59"/>
        <v>1</v>
      </c>
      <c r="F123" s="842">
        <f t="shared" si="60"/>
        <v>6</v>
      </c>
      <c r="G123" s="843">
        <f t="shared" si="58"/>
        <v>12</v>
      </c>
      <c r="H123" s="843">
        <f t="shared" si="58"/>
        <v>12</v>
      </c>
      <c r="I123" s="842">
        <f>D123+14</f>
        <v>14</v>
      </c>
      <c r="J123" s="842">
        <f t="shared" si="55"/>
        <v>15</v>
      </c>
      <c r="K123" s="842">
        <f t="shared" si="55"/>
        <v>20</v>
      </c>
      <c r="L123" s="837"/>
      <c r="M123" s="195"/>
      <c r="N123" s="860">
        <v>45232</v>
      </c>
    </row>
    <row r="124" spans="1:14" s="146" customFormat="1" ht="20.25" hidden="1" customHeight="1" x14ac:dyDescent="0.2">
      <c r="A124" s="1070" t="s">
        <v>1794</v>
      </c>
      <c r="B124" s="1190"/>
      <c r="C124" s="1190"/>
      <c r="D124" s="1184"/>
      <c r="E124" s="1126">
        <f t="shared" ref="E124" si="61">D124+1</f>
        <v>1</v>
      </c>
      <c r="F124" s="842">
        <f t="shared" ref="F124" si="62">D124+6</f>
        <v>6</v>
      </c>
      <c r="G124" s="848">
        <v>45246</v>
      </c>
      <c r="H124" s="848">
        <v>45246</v>
      </c>
      <c r="I124" s="849">
        <v>45248</v>
      </c>
      <c r="J124" s="849">
        <v>45249</v>
      </c>
      <c r="K124" s="849">
        <v>45249</v>
      </c>
      <c r="L124" s="837"/>
      <c r="M124" s="195"/>
      <c r="N124" s="860">
        <f>N122+7</f>
        <v>45232</v>
      </c>
    </row>
    <row r="125" spans="1:14" s="146" customFormat="1" ht="21.6" hidden="1" customHeight="1" x14ac:dyDescent="0.2">
      <c r="A125" s="1070" t="s">
        <v>1723</v>
      </c>
      <c r="B125" s="1190"/>
      <c r="C125" s="1190"/>
      <c r="D125" s="1184"/>
      <c r="E125" s="1123">
        <f t="shared" ref="E125" si="63">D125+1</f>
        <v>1</v>
      </c>
      <c r="F125" s="842">
        <f t="shared" ref="F125" si="64">D125+6</f>
        <v>6</v>
      </c>
      <c r="G125" s="843">
        <f t="shared" ref="G125:H132" si="65">C125+12</f>
        <v>12</v>
      </c>
      <c r="H125" s="843">
        <f t="shared" si="65"/>
        <v>12</v>
      </c>
      <c r="I125" s="840">
        <f t="shared" ref="I125:K132" si="66">D125+14</f>
        <v>14</v>
      </c>
      <c r="J125" s="840">
        <f t="shared" si="66"/>
        <v>15</v>
      </c>
      <c r="K125" s="840">
        <f t="shared" si="66"/>
        <v>20</v>
      </c>
      <c r="L125" s="837"/>
      <c r="M125" s="195"/>
      <c r="N125" s="860">
        <f t="shared" si="54"/>
        <v>45239</v>
      </c>
    </row>
    <row r="126" spans="1:14" s="146" customFormat="1" ht="21.6" hidden="1" customHeight="1" x14ac:dyDescent="0.2">
      <c r="A126" s="1070"/>
      <c r="B126" s="1190"/>
      <c r="C126" s="1190"/>
      <c r="D126" s="1184"/>
      <c r="E126" s="1123">
        <f t="shared" ref="E126" si="67">D126+1</f>
        <v>1</v>
      </c>
      <c r="F126" s="840">
        <f t="shared" ref="F126" si="68">D126+6</f>
        <v>6</v>
      </c>
      <c r="G126" s="841">
        <f t="shared" si="65"/>
        <v>12</v>
      </c>
      <c r="H126" s="841">
        <f t="shared" si="65"/>
        <v>12</v>
      </c>
      <c r="I126" s="840">
        <f t="shared" si="66"/>
        <v>14</v>
      </c>
      <c r="J126" s="840">
        <f t="shared" si="66"/>
        <v>15</v>
      </c>
      <c r="K126" s="840">
        <f t="shared" si="66"/>
        <v>20</v>
      </c>
      <c r="L126" s="837"/>
      <c r="M126" s="195"/>
      <c r="N126" s="860">
        <f t="shared" si="54"/>
        <v>45246</v>
      </c>
    </row>
    <row r="127" spans="1:14" s="146" customFormat="1" ht="21.6" hidden="1" customHeight="1" x14ac:dyDescent="0.2">
      <c r="A127" s="1070"/>
      <c r="B127" s="1190"/>
      <c r="C127" s="1190"/>
      <c r="D127" s="1184"/>
      <c r="E127" s="1124">
        <f>D127+1</f>
        <v>1</v>
      </c>
      <c r="F127" s="840">
        <f t="shared" ref="F127" si="69">D127+6</f>
        <v>6</v>
      </c>
      <c r="G127" s="843">
        <f t="shared" si="65"/>
        <v>12</v>
      </c>
      <c r="H127" s="843">
        <f t="shared" si="65"/>
        <v>12</v>
      </c>
      <c r="I127" s="840">
        <f t="shared" si="66"/>
        <v>14</v>
      </c>
      <c r="J127" s="840">
        <f t="shared" si="66"/>
        <v>15</v>
      </c>
      <c r="K127" s="840">
        <f t="shared" si="66"/>
        <v>20</v>
      </c>
      <c r="L127" s="837"/>
      <c r="M127" s="195"/>
      <c r="N127" s="860">
        <f t="shared" si="54"/>
        <v>45253</v>
      </c>
    </row>
    <row r="128" spans="1:14" s="146" customFormat="1" ht="21.6" hidden="1" customHeight="1" x14ac:dyDescent="0.2">
      <c r="A128" s="1070"/>
      <c r="B128" s="1190"/>
      <c r="C128" s="1190"/>
      <c r="D128" s="1184"/>
      <c r="E128" s="1123">
        <f t="shared" ref="E128" si="70">D128+1</f>
        <v>1</v>
      </c>
      <c r="F128" s="840">
        <f t="shared" ref="F128" si="71">D128+6</f>
        <v>6</v>
      </c>
      <c r="G128" s="841">
        <f t="shared" si="65"/>
        <v>12</v>
      </c>
      <c r="H128" s="841">
        <f t="shared" si="65"/>
        <v>12</v>
      </c>
      <c r="I128" s="840">
        <f t="shared" si="66"/>
        <v>14</v>
      </c>
      <c r="J128" s="840">
        <f t="shared" si="66"/>
        <v>15</v>
      </c>
      <c r="K128" s="840">
        <f t="shared" si="66"/>
        <v>20</v>
      </c>
      <c r="L128" s="837"/>
      <c r="M128" s="195"/>
      <c r="N128" s="860">
        <f t="shared" si="54"/>
        <v>45260</v>
      </c>
    </row>
    <row r="129" spans="1:14" s="146" customFormat="1" ht="21.6" hidden="1" customHeight="1" x14ac:dyDescent="0.2">
      <c r="A129" s="1070"/>
      <c r="B129" s="1190"/>
      <c r="C129" s="1190"/>
      <c r="D129" s="1184"/>
      <c r="E129" s="1123">
        <f t="shared" ref="E129" si="72">D129+1</f>
        <v>1</v>
      </c>
      <c r="F129" s="840">
        <f t="shared" ref="F129" si="73">D129+6</f>
        <v>6</v>
      </c>
      <c r="G129" s="841">
        <f t="shared" si="65"/>
        <v>12</v>
      </c>
      <c r="H129" s="841">
        <f t="shared" si="65"/>
        <v>12</v>
      </c>
      <c r="I129" s="840">
        <f t="shared" si="66"/>
        <v>14</v>
      </c>
      <c r="J129" s="840">
        <f t="shared" si="66"/>
        <v>15</v>
      </c>
      <c r="K129" s="840">
        <f t="shared" si="66"/>
        <v>20</v>
      </c>
      <c r="L129" s="837"/>
      <c r="M129" s="195"/>
      <c r="N129" s="860">
        <f t="shared" ref="N129" si="74">N128+7</f>
        <v>45267</v>
      </c>
    </row>
    <row r="130" spans="1:14" s="146" customFormat="1" ht="21.6" hidden="1" customHeight="1" x14ac:dyDescent="0.2">
      <c r="A130" s="1070"/>
      <c r="B130" s="1190"/>
      <c r="C130" s="1190"/>
      <c r="D130" s="1184"/>
      <c r="E130" s="1123">
        <f t="shared" ref="E130" si="75">D130+1</f>
        <v>1</v>
      </c>
      <c r="F130" s="840">
        <f t="shared" ref="F130" si="76">D130+6</f>
        <v>6</v>
      </c>
      <c r="G130" s="850">
        <f t="shared" si="65"/>
        <v>12</v>
      </c>
      <c r="H130" s="850">
        <f t="shared" si="65"/>
        <v>12</v>
      </c>
      <c r="I130" s="840">
        <f t="shared" si="66"/>
        <v>14</v>
      </c>
      <c r="J130" s="840">
        <f t="shared" si="66"/>
        <v>15</v>
      </c>
      <c r="K130" s="840">
        <f t="shared" si="66"/>
        <v>20</v>
      </c>
      <c r="L130" s="837"/>
      <c r="M130" s="195"/>
      <c r="N130" s="860">
        <f t="shared" ref="N130" si="77">N129+7</f>
        <v>45274</v>
      </c>
    </row>
    <row r="131" spans="1:14" s="146" customFormat="1" ht="21.6" hidden="1" customHeight="1" x14ac:dyDescent="0.2">
      <c r="A131" s="1070"/>
      <c r="B131" s="1190"/>
      <c r="C131" s="1190"/>
      <c r="D131" s="1184"/>
      <c r="E131" s="1123">
        <f t="shared" ref="E131" si="78">D131+1</f>
        <v>1</v>
      </c>
      <c r="F131" s="840">
        <f t="shared" ref="F131" si="79">D131+6</f>
        <v>6</v>
      </c>
      <c r="G131" s="841">
        <f t="shared" si="65"/>
        <v>12</v>
      </c>
      <c r="H131" s="841">
        <f t="shared" si="65"/>
        <v>12</v>
      </c>
      <c r="I131" s="840">
        <f t="shared" si="66"/>
        <v>14</v>
      </c>
      <c r="J131" s="840">
        <f t="shared" si="66"/>
        <v>15</v>
      </c>
      <c r="K131" s="840">
        <f t="shared" si="66"/>
        <v>20</v>
      </c>
      <c r="L131" s="837"/>
      <c r="M131" s="195"/>
      <c r="N131" s="860">
        <f t="shared" ref="N131:N164" si="80">N130+7</f>
        <v>45281</v>
      </c>
    </row>
    <row r="132" spans="1:14" s="146" customFormat="1" ht="21.6" hidden="1" customHeight="1" x14ac:dyDescent="0.2">
      <c r="A132" s="1070"/>
      <c r="B132" s="1190"/>
      <c r="C132" s="1190"/>
      <c r="D132" s="1184"/>
      <c r="E132" s="1127">
        <f t="shared" ref="E132" si="81">D132+1</f>
        <v>1</v>
      </c>
      <c r="F132" s="851">
        <f t="shared" ref="F132" si="82">D132+6</f>
        <v>6</v>
      </c>
      <c r="G132" s="852">
        <f t="shared" si="65"/>
        <v>12</v>
      </c>
      <c r="H132" s="852">
        <f t="shared" si="65"/>
        <v>12</v>
      </c>
      <c r="I132" s="851">
        <f t="shared" si="66"/>
        <v>14</v>
      </c>
      <c r="J132" s="851">
        <f t="shared" si="66"/>
        <v>15</v>
      </c>
      <c r="K132" s="851">
        <f t="shared" si="66"/>
        <v>20</v>
      </c>
      <c r="L132" s="837"/>
      <c r="M132" s="195"/>
      <c r="N132" s="860">
        <f t="shared" si="80"/>
        <v>45288</v>
      </c>
    </row>
    <row r="133" spans="1:14" s="146" customFormat="1" ht="21.6" hidden="1" customHeight="1" x14ac:dyDescent="0.2">
      <c r="A133" s="1070"/>
      <c r="B133" s="1190"/>
      <c r="C133" s="1190"/>
      <c r="D133" s="1184"/>
      <c r="E133" s="1123">
        <f t="shared" ref="E133:E136" si="83">D133+1</f>
        <v>1</v>
      </c>
      <c r="F133" s="840">
        <f t="shared" ref="F133:F136" si="84">D133+6</f>
        <v>6</v>
      </c>
      <c r="G133" s="840">
        <f>D133+11</f>
        <v>11</v>
      </c>
      <c r="H133" s="840">
        <f t="shared" ref="H133:H144" si="85">D133+12</f>
        <v>12</v>
      </c>
      <c r="I133" s="840">
        <f t="shared" ref="I133:I144" si="86">D133+14</f>
        <v>14</v>
      </c>
      <c r="J133" s="840">
        <f>D133+15</f>
        <v>15</v>
      </c>
      <c r="K133" s="840">
        <f>D133+16</f>
        <v>16</v>
      </c>
      <c r="L133" s="840">
        <f>D133+17</f>
        <v>17</v>
      </c>
      <c r="M133" s="195"/>
      <c r="N133" s="860">
        <f t="shared" si="80"/>
        <v>45295</v>
      </c>
    </row>
    <row r="134" spans="1:14" s="146" customFormat="1" ht="21.6" hidden="1" customHeight="1" x14ac:dyDescent="0.2">
      <c r="A134" s="1070"/>
      <c r="B134" s="1190"/>
      <c r="C134" s="1190"/>
      <c r="D134" s="1184"/>
      <c r="E134" s="1123">
        <f t="shared" si="83"/>
        <v>1</v>
      </c>
      <c r="F134" s="840">
        <f t="shared" si="84"/>
        <v>6</v>
      </c>
      <c r="G134" s="840">
        <f t="shared" ref="G134:G143" si="87">D134+11</f>
        <v>11</v>
      </c>
      <c r="H134" s="840">
        <f t="shared" si="85"/>
        <v>12</v>
      </c>
      <c r="I134" s="840">
        <f t="shared" si="86"/>
        <v>14</v>
      </c>
      <c r="J134" s="840">
        <f>D134+15</f>
        <v>15</v>
      </c>
      <c r="K134" s="840">
        <f>D134+16</f>
        <v>16</v>
      </c>
      <c r="L134" s="840">
        <f>D134+17</f>
        <v>17</v>
      </c>
      <c r="M134" s="195"/>
      <c r="N134" s="860">
        <f t="shared" si="80"/>
        <v>45302</v>
      </c>
    </row>
    <row r="135" spans="1:14" s="146" customFormat="1" ht="21.6" hidden="1" customHeight="1" x14ac:dyDescent="0.2">
      <c r="A135" s="1070"/>
      <c r="B135" s="1190"/>
      <c r="C135" s="1190"/>
      <c r="D135" s="1184"/>
      <c r="E135" s="1123">
        <f t="shared" si="83"/>
        <v>1</v>
      </c>
      <c r="F135" s="840">
        <f t="shared" si="84"/>
        <v>6</v>
      </c>
      <c r="G135" s="840">
        <f t="shared" si="87"/>
        <v>11</v>
      </c>
      <c r="H135" s="840">
        <f t="shared" si="85"/>
        <v>12</v>
      </c>
      <c r="I135" s="840">
        <f t="shared" si="86"/>
        <v>14</v>
      </c>
      <c r="J135" s="840">
        <f>D135+15</f>
        <v>15</v>
      </c>
      <c r="K135" s="840">
        <f>D135+16</f>
        <v>16</v>
      </c>
      <c r="L135" s="840">
        <f>D135+17</f>
        <v>17</v>
      </c>
      <c r="M135" s="195"/>
      <c r="N135" s="860">
        <f t="shared" si="80"/>
        <v>45309</v>
      </c>
    </row>
    <row r="136" spans="1:14" s="146" customFormat="1" ht="21.6" hidden="1" customHeight="1" x14ac:dyDescent="0.2">
      <c r="A136" s="1070"/>
      <c r="B136" s="1190"/>
      <c r="C136" s="1190"/>
      <c r="D136" s="1184"/>
      <c r="E136" s="1124">
        <f t="shared" si="83"/>
        <v>1</v>
      </c>
      <c r="F136" s="842">
        <f t="shared" si="84"/>
        <v>6</v>
      </c>
      <c r="G136" s="853">
        <v>45335</v>
      </c>
      <c r="H136" s="853">
        <v>45329</v>
      </c>
      <c r="I136" s="854">
        <v>45331</v>
      </c>
      <c r="J136" s="854">
        <v>45332</v>
      </c>
      <c r="K136" s="854">
        <v>45333</v>
      </c>
      <c r="L136" s="854">
        <v>45334</v>
      </c>
      <c r="M136" s="195"/>
      <c r="N136" s="860">
        <f t="shared" si="80"/>
        <v>45316</v>
      </c>
    </row>
    <row r="137" spans="1:14" s="146" customFormat="1" ht="21.6" hidden="1" customHeight="1" x14ac:dyDescent="0.2">
      <c r="A137" s="1070"/>
      <c r="B137" s="1190"/>
      <c r="C137" s="1190"/>
      <c r="D137" s="1184"/>
      <c r="E137" s="1123">
        <f t="shared" ref="E137" si="88">D137+1</f>
        <v>1</v>
      </c>
      <c r="F137" s="840">
        <f t="shared" ref="F137" si="89">D137+6</f>
        <v>6</v>
      </c>
      <c r="G137" s="840">
        <f t="shared" si="87"/>
        <v>11</v>
      </c>
      <c r="H137" s="842">
        <f t="shared" si="85"/>
        <v>12</v>
      </c>
      <c r="I137" s="842">
        <f t="shared" si="86"/>
        <v>14</v>
      </c>
      <c r="J137" s="842">
        <f t="shared" ref="J137:J138" si="90">E137+14</f>
        <v>15</v>
      </c>
      <c r="K137" s="842">
        <f t="shared" ref="K137:K138" si="91">K136+7</f>
        <v>45340</v>
      </c>
      <c r="L137" s="842">
        <f t="shared" ref="L137:L138" si="92">L136+7</f>
        <v>45341</v>
      </c>
      <c r="M137" s="195"/>
      <c r="N137" s="860">
        <f t="shared" si="80"/>
        <v>45323</v>
      </c>
    </row>
    <row r="138" spans="1:14" s="146" customFormat="1" ht="20.25" hidden="1" customHeight="1" x14ac:dyDescent="0.2">
      <c r="A138" s="1070"/>
      <c r="B138" s="1190"/>
      <c r="C138" s="1190"/>
      <c r="D138" s="1184"/>
      <c r="E138" s="1123">
        <f t="shared" ref="E138" si="93">D138+1</f>
        <v>1</v>
      </c>
      <c r="F138" s="842">
        <f t="shared" ref="F138" si="94">D138+6</f>
        <v>6</v>
      </c>
      <c r="G138" s="842">
        <f t="shared" si="87"/>
        <v>11</v>
      </c>
      <c r="H138" s="842">
        <f t="shared" si="85"/>
        <v>12</v>
      </c>
      <c r="I138" s="842">
        <f t="shared" si="86"/>
        <v>14</v>
      </c>
      <c r="J138" s="842">
        <f t="shared" si="90"/>
        <v>15</v>
      </c>
      <c r="K138" s="842">
        <f t="shared" si="91"/>
        <v>45347</v>
      </c>
      <c r="L138" s="842">
        <f t="shared" si="92"/>
        <v>45348</v>
      </c>
      <c r="M138" s="195"/>
      <c r="N138" s="860">
        <v>45330</v>
      </c>
    </row>
    <row r="139" spans="1:14" s="146" customFormat="1" ht="20.25" hidden="1" customHeight="1" x14ac:dyDescent="0.2">
      <c r="A139" s="1070"/>
      <c r="B139" s="1190"/>
      <c r="C139" s="1190"/>
      <c r="D139" s="1184"/>
      <c r="E139" s="1128"/>
      <c r="F139" s="855"/>
      <c r="G139" s="842"/>
      <c r="H139" s="855"/>
      <c r="I139" s="855"/>
      <c r="J139" s="855"/>
      <c r="K139" s="855"/>
      <c r="L139" s="855"/>
      <c r="M139" s="195"/>
      <c r="N139" s="860">
        <f t="shared" si="80"/>
        <v>45337</v>
      </c>
    </row>
    <row r="140" spans="1:14" s="146" customFormat="1" ht="20.25" hidden="1" customHeight="1" x14ac:dyDescent="0.2">
      <c r="A140" s="1070"/>
      <c r="B140" s="1190"/>
      <c r="C140" s="1190"/>
      <c r="D140" s="1184"/>
      <c r="E140" s="1123">
        <f t="shared" ref="E140" si="95">D140+1</f>
        <v>1</v>
      </c>
      <c r="F140" s="840">
        <f t="shared" ref="F140" si="96">D140+6</f>
        <v>6</v>
      </c>
      <c r="G140" s="840">
        <f t="shared" si="87"/>
        <v>11</v>
      </c>
      <c r="H140" s="840">
        <f t="shared" si="85"/>
        <v>12</v>
      </c>
      <c r="I140" s="840">
        <f t="shared" si="86"/>
        <v>14</v>
      </c>
      <c r="J140" s="840">
        <f>D140+15</f>
        <v>15</v>
      </c>
      <c r="K140" s="840">
        <f>D140+16</f>
        <v>16</v>
      </c>
      <c r="L140" s="840">
        <f>D140+17</f>
        <v>17</v>
      </c>
      <c r="M140" s="195"/>
      <c r="N140" s="860">
        <f t="shared" si="80"/>
        <v>45344</v>
      </c>
    </row>
    <row r="141" spans="1:14" s="146" customFormat="1" ht="20.25" hidden="1" customHeight="1" x14ac:dyDescent="0.2">
      <c r="A141" s="1070"/>
      <c r="B141" s="1190"/>
      <c r="C141" s="1190"/>
      <c r="D141" s="1184"/>
      <c r="E141" s="1123">
        <f t="shared" ref="E141" si="97">D141+1</f>
        <v>1</v>
      </c>
      <c r="F141" s="840">
        <f t="shared" ref="F141" si="98">D141+6</f>
        <v>6</v>
      </c>
      <c r="G141" s="840">
        <f t="shared" si="87"/>
        <v>11</v>
      </c>
      <c r="H141" s="840">
        <f t="shared" si="85"/>
        <v>12</v>
      </c>
      <c r="I141" s="840">
        <f t="shared" si="86"/>
        <v>14</v>
      </c>
      <c r="J141" s="840">
        <f t="shared" ref="J141:J144" si="99">D141+15</f>
        <v>15</v>
      </c>
      <c r="K141" s="840">
        <f t="shared" ref="K141:K144" si="100">D141+16</f>
        <v>16</v>
      </c>
      <c r="L141" s="840">
        <f t="shared" ref="L141:L144" si="101">D141+17</f>
        <v>17</v>
      </c>
      <c r="M141" s="195"/>
      <c r="N141" s="860">
        <f t="shared" si="80"/>
        <v>45351</v>
      </c>
    </row>
    <row r="142" spans="1:14" s="146" customFormat="1" ht="20.25" hidden="1" customHeight="1" x14ac:dyDescent="0.2">
      <c r="A142" s="1070"/>
      <c r="B142" s="1190"/>
      <c r="C142" s="1190"/>
      <c r="D142" s="1184"/>
      <c r="E142" s="1123">
        <f t="shared" ref="E142" si="102">D142+1</f>
        <v>1</v>
      </c>
      <c r="F142" s="997" t="s">
        <v>495</v>
      </c>
      <c r="G142" s="840">
        <f t="shared" si="87"/>
        <v>11</v>
      </c>
      <c r="H142" s="840">
        <f t="shared" si="85"/>
        <v>12</v>
      </c>
      <c r="I142" s="840">
        <f t="shared" si="86"/>
        <v>14</v>
      </c>
      <c r="J142" s="840">
        <f t="shared" si="99"/>
        <v>15</v>
      </c>
      <c r="K142" s="840">
        <f t="shared" si="100"/>
        <v>16</v>
      </c>
      <c r="L142" s="840">
        <f t="shared" si="101"/>
        <v>17</v>
      </c>
      <c r="M142" s="195"/>
      <c r="N142" s="775">
        <v>45358</v>
      </c>
    </row>
    <row r="143" spans="1:14" s="146" customFormat="1" ht="20.25" hidden="1" customHeight="1" x14ac:dyDescent="0.2">
      <c r="A143" s="1070"/>
      <c r="B143" s="1190"/>
      <c r="C143" s="1190"/>
      <c r="D143" s="1184"/>
      <c r="E143" s="1123">
        <f t="shared" ref="E143" si="103">D143+1</f>
        <v>1</v>
      </c>
      <c r="F143" s="840">
        <f t="shared" ref="F143" si="104">D143+6</f>
        <v>6</v>
      </c>
      <c r="G143" s="840">
        <f t="shared" si="87"/>
        <v>11</v>
      </c>
      <c r="H143" s="840">
        <f t="shared" si="85"/>
        <v>12</v>
      </c>
      <c r="I143" s="840">
        <f t="shared" si="86"/>
        <v>14</v>
      </c>
      <c r="J143" s="840">
        <f t="shared" si="99"/>
        <v>15</v>
      </c>
      <c r="K143" s="840">
        <f t="shared" si="100"/>
        <v>16</v>
      </c>
      <c r="L143" s="840">
        <f t="shared" si="101"/>
        <v>17</v>
      </c>
      <c r="M143" s="195"/>
      <c r="N143" s="775">
        <f t="shared" si="80"/>
        <v>45365</v>
      </c>
    </row>
    <row r="144" spans="1:14" s="146" customFormat="1" ht="20.25" hidden="1" customHeight="1" x14ac:dyDescent="0.2">
      <c r="A144" s="1070" t="s">
        <v>1723</v>
      </c>
      <c r="B144" s="1190"/>
      <c r="C144" s="1190"/>
      <c r="D144" s="1184"/>
      <c r="E144" s="1123">
        <f t="shared" ref="E144" si="105">D144+1</f>
        <v>1</v>
      </c>
      <c r="F144" s="997" t="s">
        <v>495</v>
      </c>
      <c r="G144" s="997" t="s">
        <v>495</v>
      </c>
      <c r="H144" s="840">
        <f t="shared" si="85"/>
        <v>12</v>
      </c>
      <c r="I144" s="840">
        <f t="shared" si="86"/>
        <v>14</v>
      </c>
      <c r="J144" s="840">
        <f t="shared" si="99"/>
        <v>15</v>
      </c>
      <c r="K144" s="840">
        <f t="shared" si="100"/>
        <v>16</v>
      </c>
      <c r="L144" s="840">
        <f t="shared" si="101"/>
        <v>17</v>
      </c>
      <c r="M144" s="195"/>
      <c r="N144" s="775">
        <f t="shared" si="80"/>
        <v>45372</v>
      </c>
    </row>
    <row r="145" spans="1:14" s="146" customFormat="1" ht="20.25" hidden="1" customHeight="1" x14ac:dyDescent="0.2">
      <c r="A145" s="1070"/>
      <c r="B145" s="1190"/>
      <c r="C145" s="1190"/>
      <c r="D145" s="1184"/>
      <c r="E145" s="1123">
        <f t="shared" ref="E145" si="106">D145+1</f>
        <v>1</v>
      </c>
      <c r="F145" s="840">
        <f t="shared" ref="F145" si="107">D145+6</f>
        <v>6</v>
      </c>
      <c r="G145" s="840">
        <f t="shared" ref="G145" si="108">D145+11</f>
        <v>11</v>
      </c>
      <c r="H145" s="840">
        <f t="shared" ref="H145:H146" si="109">D145+12</f>
        <v>12</v>
      </c>
      <c r="I145" s="840">
        <f t="shared" ref="I145" si="110">D145+14</f>
        <v>14</v>
      </c>
      <c r="J145" s="840">
        <f t="shared" ref="J145" si="111">D145+15</f>
        <v>15</v>
      </c>
      <c r="K145" s="840">
        <f t="shared" ref="K145" si="112">D145+16</f>
        <v>16</v>
      </c>
      <c r="L145" s="840">
        <f t="shared" ref="L145" si="113">D145+17</f>
        <v>17</v>
      </c>
      <c r="M145" s="195"/>
      <c r="N145" s="775">
        <f t="shared" si="80"/>
        <v>45379</v>
      </c>
    </row>
    <row r="146" spans="1:14" s="146" customFormat="1" ht="20.25" hidden="1" customHeight="1" x14ac:dyDescent="0.2">
      <c r="A146" s="1070"/>
      <c r="B146" s="1190"/>
      <c r="C146" s="1190"/>
      <c r="D146" s="1184"/>
      <c r="E146" s="1123">
        <f t="shared" ref="E146:E147" si="114">D146+1</f>
        <v>1</v>
      </c>
      <c r="F146" s="840">
        <f t="shared" ref="F146:F147" si="115">D146+6</f>
        <v>6</v>
      </c>
      <c r="G146" s="840">
        <f t="shared" ref="G146:G147" si="116">D146+11</f>
        <v>11</v>
      </c>
      <c r="H146" s="840">
        <f t="shared" si="109"/>
        <v>12</v>
      </c>
      <c r="I146" s="840">
        <f t="shared" ref="I146:I147" si="117">D146+14</f>
        <v>14</v>
      </c>
      <c r="J146" s="840">
        <f t="shared" ref="J146:J147" si="118">D146+15</f>
        <v>15</v>
      </c>
      <c r="K146" s="840">
        <f t="shared" ref="K146:K147" si="119">D146+16</f>
        <v>16</v>
      </c>
      <c r="L146" s="840">
        <f t="shared" ref="L146:L147" si="120">D146+17</f>
        <v>17</v>
      </c>
      <c r="M146" s="195"/>
      <c r="N146" s="775">
        <f t="shared" si="80"/>
        <v>45386</v>
      </c>
    </row>
    <row r="147" spans="1:14" s="146" customFormat="1" ht="20.25" hidden="1" customHeight="1" x14ac:dyDescent="0.2">
      <c r="A147" s="1070"/>
      <c r="B147" s="1190"/>
      <c r="C147" s="1190"/>
      <c r="D147" s="1184"/>
      <c r="E147" s="1123">
        <f t="shared" si="114"/>
        <v>1</v>
      </c>
      <c r="F147" s="840">
        <f t="shared" si="115"/>
        <v>6</v>
      </c>
      <c r="G147" s="840">
        <f t="shared" si="116"/>
        <v>11</v>
      </c>
      <c r="H147" s="840">
        <f t="shared" ref="H147" si="121">D147+12</f>
        <v>12</v>
      </c>
      <c r="I147" s="840">
        <f t="shared" si="117"/>
        <v>14</v>
      </c>
      <c r="J147" s="840">
        <f t="shared" si="118"/>
        <v>15</v>
      </c>
      <c r="K147" s="840">
        <f t="shared" si="119"/>
        <v>16</v>
      </c>
      <c r="L147" s="840">
        <f t="shared" si="120"/>
        <v>17</v>
      </c>
      <c r="M147" s="195"/>
      <c r="N147" s="775">
        <f t="shared" si="80"/>
        <v>45393</v>
      </c>
    </row>
    <row r="148" spans="1:14" s="146" customFormat="1" ht="20.25" hidden="1" customHeight="1" x14ac:dyDescent="0.2">
      <c r="A148" s="1070"/>
      <c r="B148" s="1190"/>
      <c r="C148" s="1190"/>
      <c r="D148" s="1184"/>
      <c r="E148" s="1123">
        <f t="shared" ref="E148:E152" si="122">D148+1</f>
        <v>1</v>
      </c>
      <c r="F148" s="840">
        <f t="shared" ref="F148:F151" si="123">D148+6</f>
        <v>6</v>
      </c>
      <c r="G148" s="840">
        <f t="shared" ref="G148:G151" si="124">D148+11</f>
        <v>11</v>
      </c>
      <c r="H148" s="840">
        <f t="shared" ref="H148:H151" si="125">D148+12</f>
        <v>12</v>
      </c>
      <c r="I148" s="840">
        <f t="shared" ref="I148:I152" si="126">D148+14</f>
        <v>14</v>
      </c>
      <c r="J148" s="840">
        <f t="shared" ref="J148:J152" si="127">D148+15</f>
        <v>15</v>
      </c>
      <c r="K148" s="840">
        <f t="shared" ref="K148:K152" si="128">D148+16</f>
        <v>16</v>
      </c>
      <c r="L148" s="840">
        <f t="shared" ref="L148:L152" si="129">D148+17</f>
        <v>17</v>
      </c>
      <c r="M148" s="195"/>
      <c r="N148" s="775">
        <f t="shared" si="80"/>
        <v>45400</v>
      </c>
    </row>
    <row r="149" spans="1:14" s="146" customFormat="1" ht="20.25" hidden="1" customHeight="1" x14ac:dyDescent="0.2">
      <c r="A149" s="1070"/>
      <c r="B149" s="1190"/>
      <c r="C149" s="1190"/>
      <c r="D149" s="1184"/>
      <c r="E149" s="1123">
        <f t="shared" si="122"/>
        <v>1</v>
      </c>
      <c r="F149" s="840">
        <f t="shared" si="123"/>
        <v>6</v>
      </c>
      <c r="G149" s="840">
        <f t="shared" si="124"/>
        <v>11</v>
      </c>
      <c r="H149" s="840">
        <f t="shared" si="125"/>
        <v>12</v>
      </c>
      <c r="I149" s="840">
        <f t="shared" si="126"/>
        <v>14</v>
      </c>
      <c r="J149" s="840">
        <f t="shared" si="127"/>
        <v>15</v>
      </c>
      <c r="K149" s="840">
        <f t="shared" si="128"/>
        <v>16</v>
      </c>
      <c r="L149" s="840">
        <f t="shared" si="129"/>
        <v>17</v>
      </c>
      <c r="M149" s="195"/>
      <c r="N149" s="775">
        <f t="shared" si="80"/>
        <v>45407</v>
      </c>
    </row>
    <row r="150" spans="1:14" s="146" customFormat="1" ht="20.25" hidden="1" customHeight="1" x14ac:dyDescent="0.2">
      <c r="A150" s="1070"/>
      <c r="B150" s="1190"/>
      <c r="C150" s="1190"/>
      <c r="D150" s="1184"/>
      <c r="E150" s="1123">
        <f t="shared" si="122"/>
        <v>1</v>
      </c>
      <c r="F150" s="1078" t="s">
        <v>495</v>
      </c>
      <c r="G150" s="1078" t="s">
        <v>495</v>
      </c>
      <c r="H150" s="1078" t="s">
        <v>495</v>
      </c>
      <c r="I150" s="1078" t="s">
        <v>495</v>
      </c>
      <c r="J150" s="840">
        <f t="shared" si="127"/>
        <v>15</v>
      </c>
      <c r="K150" s="840">
        <f t="shared" si="128"/>
        <v>16</v>
      </c>
      <c r="L150" s="840">
        <f t="shared" si="129"/>
        <v>17</v>
      </c>
      <c r="M150" s="195"/>
      <c r="N150" s="775">
        <f t="shared" si="80"/>
        <v>45414</v>
      </c>
    </row>
    <row r="151" spans="1:14" s="146" customFormat="1" ht="20.25" hidden="1" customHeight="1" x14ac:dyDescent="0.2">
      <c r="A151" s="1070" t="s">
        <v>1693</v>
      </c>
      <c r="B151" s="1190"/>
      <c r="C151" s="1190"/>
      <c r="D151" s="1184"/>
      <c r="E151" s="1123">
        <f t="shared" si="122"/>
        <v>1</v>
      </c>
      <c r="F151" s="840">
        <f t="shared" si="123"/>
        <v>6</v>
      </c>
      <c r="G151" s="840">
        <f t="shared" si="124"/>
        <v>11</v>
      </c>
      <c r="H151" s="840">
        <f t="shared" si="125"/>
        <v>12</v>
      </c>
      <c r="I151" s="840">
        <f t="shared" si="126"/>
        <v>14</v>
      </c>
      <c r="J151" s="840">
        <f t="shared" si="127"/>
        <v>15</v>
      </c>
      <c r="K151" s="840">
        <f t="shared" si="128"/>
        <v>16</v>
      </c>
      <c r="L151" s="840">
        <f t="shared" si="129"/>
        <v>17</v>
      </c>
      <c r="M151" s="195"/>
      <c r="N151" s="775">
        <f>N150+7</f>
        <v>45421</v>
      </c>
    </row>
    <row r="152" spans="1:14" s="146" customFormat="1" ht="20.25" hidden="1" customHeight="1" x14ac:dyDescent="0.2">
      <c r="A152" s="1070" t="s">
        <v>1733</v>
      </c>
      <c r="B152" s="1190"/>
      <c r="C152" s="1190"/>
      <c r="D152" s="1184"/>
      <c r="E152" s="1123">
        <f t="shared" si="122"/>
        <v>1</v>
      </c>
      <c r="F152" s="1078" t="s">
        <v>495</v>
      </c>
      <c r="G152" s="1078" t="s">
        <v>495</v>
      </c>
      <c r="H152" s="840">
        <f t="shared" ref="H152:H156" si="130">D152+12</f>
        <v>12</v>
      </c>
      <c r="I152" s="840">
        <f t="shared" si="126"/>
        <v>14</v>
      </c>
      <c r="J152" s="840">
        <f t="shared" si="127"/>
        <v>15</v>
      </c>
      <c r="K152" s="840">
        <f t="shared" si="128"/>
        <v>16</v>
      </c>
      <c r="L152" s="840">
        <f t="shared" si="129"/>
        <v>17</v>
      </c>
      <c r="M152" s="195"/>
      <c r="N152" s="775">
        <f t="shared" si="80"/>
        <v>45428</v>
      </c>
    </row>
    <row r="153" spans="1:14" s="146" customFormat="1" ht="20.25" hidden="1" customHeight="1" x14ac:dyDescent="0.2">
      <c r="A153" s="1070"/>
      <c r="B153" s="1190"/>
      <c r="C153" s="1190"/>
      <c r="D153" s="1184"/>
      <c r="E153" s="1123">
        <f t="shared" ref="E153:E157" si="131">D153+1</f>
        <v>1</v>
      </c>
      <c r="F153" s="840">
        <f t="shared" ref="F153:F156" si="132">D153+6</f>
        <v>6</v>
      </c>
      <c r="G153" s="840">
        <f t="shared" ref="G153:G156" si="133">D153+11</f>
        <v>11</v>
      </c>
      <c r="H153" s="840">
        <f t="shared" si="130"/>
        <v>12</v>
      </c>
      <c r="I153" s="840">
        <f t="shared" ref="I153:I157" si="134">D153+14</f>
        <v>14</v>
      </c>
      <c r="J153" s="840">
        <f t="shared" ref="J153:J157" si="135">D153+15</f>
        <v>15</v>
      </c>
      <c r="K153" s="840">
        <f t="shared" ref="K153:K157" si="136">D153+16</f>
        <v>16</v>
      </c>
      <c r="L153" s="840">
        <f t="shared" ref="L153:L157" si="137">D153+17</f>
        <v>17</v>
      </c>
      <c r="M153" s="195"/>
      <c r="N153" s="775">
        <f t="shared" si="80"/>
        <v>45435</v>
      </c>
    </row>
    <row r="154" spans="1:14" s="146" customFormat="1" ht="20.25" hidden="1" customHeight="1" x14ac:dyDescent="0.2">
      <c r="A154" s="1070" t="s">
        <v>1736</v>
      </c>
      <c r="B154" s="1190"/>
      <c r="C154" s="1190"/>
      <c r="D154" s="1184"/>
      <c r="E154" s="1123">
        <f t="shared" si="131"/>
        <v>1</v>
      </c>
      <c r="F154" s="840">
        <f t="shared" ref="F154" si="138">D154+6</f>
        <v>6</v>
      </c>
      <c r="G154" s="840">
        <f t="shared" ref="G154" si="139">D154+11</f>
        <v>11</v>
      </c>
      <c r="H154" s="840">
        <f t="shared" si="130"/>
        <v>12</v>
      </c>
      <c r="I154" s="840">
        <f t="shared" si="134"/>
        <v>14</v>
      </c>
      <c r="J154" s="840">
        <f t="shared" si="135"/>
        <v>15</v>
      </c>
      <c r="K154" s="840">
        <f t="shared" si="136"/>
        <v>16</v>
      </c>
      <c r="L154" s="840">
        <f t="shared" si="137"/>
        <v>17</v>
      </c>
      <c r="M154" s="195"/>
      <c r="N154" s="775">
        <f t="shared" si="80"/>
        <v>45442</v>
      </c>
    </row>
    <row r="155" spans="1:14" s="146" customFormat="1" ht="20.25" hidden="1" customHeight="1" x14ac:dyDescent="0.2">
      <c r="A155" s="1070" t="s">
        <v>1795</v>
      </c>
      <c r="B155" s="1190"/>
      <c r="C155" s="1190"/>
      <c r="D155" s="1184"/>
      <c r="E155" s="1123">
        <f t="shared" si="131"/>
        <v>1</v>
      </c>
      <c r="F155" s="1078" t="s">
        <v>495</v>
      </c>
      <c r="G155" s="1078" t="s">
        <v>495</v>
      </c>
      <c r="H155" s="1078" t="s">
        <v>495</v>
      </c>
      <c r="I155" s="840">
        <f t="shared" si="134"/>
        <v>14</v>
      </c>
      <c r="J155" s="840">
        <f t="shared" si="135"/>
        <v>15</v>
      </c>
      <c r="K155" s="840">
        <f t="shared" si="136"/>
        <v>16</v>
      </c>
      <c r="L155" s="840">
        <f t="shared" si="137"/>
        <v>17</v>
      </c>
      <c r="M155" s="195"/>
      <c r="N155" s="775">
        <f t="shared" si="80"/>
        <v>45449</v>
      </c>
    </row>
    <row r="156" spans="1:14" s="146" customFormat="1" ht="20.25" hidden="1" customHeight="1" x14ac:dyDescent="0.2">
      <c r="A156" s="1070" t="s">
        <v>1693</v>
      </c>
      <c r="B156" s="1190"/>
      <c r="C156" s="1190"/>
      <c r="D156" s="1184"/>
      <c r="E156" s="1123">
        <f t="shared" si="131"/>
        <v>1</v>
      </c>
      <c r="F156" s="840">
        <f t="shared" si="132"/>
        <v>6</v>
      </c>
      <c r="G156" s="840">
        <f t="shared" si="133"/>
        <v>11</v>
      </c>
      <c r="H156" s="840">
        <f t="shared" si="130"/>
        <v>12</v>
      </c>
      <c r="I156" s="840">
        <f t="shared" si="134"/>
        <v>14</v>
      </c>
      <c r="J156" s="840">
        <f t="shared" si="135"/>
        <v>15</v>
      </c>
      <c r="K156" s="840">
        <f t="shared" si="136"/>
        <v>16</v>
      </c>
      <c r="L156" s="840">
        <f t="shared" si="137"/>
        <v>17</v>
      </c>
      <c r="M156" s="195"/>
      <c r="N156" s="775">
        <f>N155+7</f>
        <v>45456</v>
      </c>
    </row>
    <row r="157" spans="1:14" s="146" customFormat="1" ht="20.25" hidden="1" customHeight="1" x14ac:dyDescent="0.2">
      <c r="A157" s="1070" t="s">
        <v>1796</v>
      </c>
      <c r="B157" s="1190"/>
      <c r="C157" s="1190"/>
      <c r="D157" s="1184"/>
      <c r="E157" s="1129">
        <f t="shared" si="131"/>
        <v>1</v>
      </c>
      <c r="F157" s="1106" t="s">
        <v>495</v>
      </c>
      <c r="G157" s="1106" t="s">
        <v>495</v>
      </c>
      <c r="H157" s="1106" t="s">
        <v>495</v>
      </c>
      <c r="I157" s="1105">
        <f t="shared" si="134"/>
        <v>14</v>
      </c>
      <c r="J157" s="1105">
        <f t="shared" si="135"/>
        <v>15</v>
      </c>
      <c r="K157" s="1105">
        <f t="shared" si="136"/>
        <v>16</v>
      </c>
      <c r="L157" s="1105">
        <f t="shared" si="137"/>
        <v>17</v>
      </c>
      <c r="M157" s="195"/>
      <c r="N157" s="775">
        <f t="shared" si="80"/>
        <v>45463</v>
      </c>
    </row>
    <row r="158" spans="1:14" s="146" customFormat="1" ht="20.25" hidden="1" customHeight="1" x14ac:dyDescent="0.2">
      <c r="A158" s="1070" t="s">
        <v>1673</v>
      </c>
      <c r="B158" s="1190"/>
      <c r="C158" s="1190"/>
      <c r="D158" s="1184"/>
      <c r="E158" s="1123">
        <f t="shared" ref="E158:E161" si="140">D158+1</f>
        <v>1</v>
      </c>
      <c r="F158" s="840">
        <f t="shared" ref="F158:F161" si="141">D158+6</f>
        <v>6</v>
      </c>
      <c r="G158" s="840">
        <f t="shared" ref="G158:G161" si="142">D158+11</f>
        <v>11</v>
      </c>
      <c r="H158" s="840">
        <f t="shared" ref="H158:H161" si="143">D158+12</f>
        <v>12</v>
      </c>
      <c r="I158" s="901" t="s">
        <v>495</v>
      </c>
      <c r="J158" s="901" t="s">
        <v>495</v>
      </c>
      <c r="K158" s="901" t="s">
        <v>495</v>
      </c>
      <c r="L158" s="901" t="s">
        <v>495</v>
      </c>
      <c r="M158" s="195"/>
      <c r="N158" s="775">
        <f t="shared" si="80"/>
        <v>45470</v>
      </c>
    </row>
    <row r="159" spans="1:14" s="146" customFormat="1" ht="20.25" hidden="1" customHeight="1" x14ac:dyDescent="0.2">
      <c r="A159" s="1070" t="s">
        <v>1700</v>
      </c>
      <c r="B159" s="1190"/>
      <c r="C159" s="1190"/>
      <c r="D159" s="1184"/>
      <c r="E159" s="1123">
        <f t="shared" si="140"/>
        <v>1</v>
      </c>
      <c r="F159" s="840">
        <f t="shared" si="141"/>
        <v>6</v>
      </c>
      <c r="G159" s="840">
        <f t="shared" si="142"/>
        <v>11</v>
      </c>
      <c r="H159" s="840">
        <f t="shared" si="143"/>
        <v>12</v>
      </c>
      <c r="I159" s="840">
        <f t="shared" ref="I159:I161" si="144">D159+14</f>
        <v>14</v>
      </c>
      <c r="J159" s="840">
        <f t="shared" ref="J159:J161" si="145">D159+15</f>
        <v>15</v>
      </c>
      <c r="K159" s="840">
        <f t="shared" ref="K159:K161" si="146">D159+16</f>
        <v>16</v>
      </c>
      <c r="L159" s="840">
        <f t="shared" ref="L159:L161" si="147">D159+17</f>
        <v>17</v>
      </c>
      <c r="M159" s="195"/>
      <c r="N159" s="775">
        <f t="shared" si="80"/>
        <v>45477</v>
      </c>
    </row>
    <row r="160" spans="1:14" s="146" customFormat="1" ht="20.25" hidden="1" customHeight="1" x14ac:dyDescent="0.2">
      <c r="A160" s="1070" t="s">
        <v>1222</v>
      </c>
      <c r="B160" s="1190"/>
      <c r="C160" s="1190"/>
      <c r="D160" s="1184"/>
      <c r="E160" s="1123">
        <f t="shared" si="140"/>
        <v>1</v>
      </c>
      <c r="F160" s="840">
        <f t="shared" si="141"/>
        <v>6</v>
      </c>
      <c r="G160" s="840">
        <f t="shared" si="142"/>
        <v>11</v>
      </c>
      <c r="H160" s="840">
        <f t="shared" si="143"/>
        <v>12</v>
      </c>
      <c r="I160" s="840">
        <f t="shared" si="144"/>
        <v>14</v>
      </c>
      <c r="J160" s="840">
        <f t="shared" si="145"/>
        <v>15</v>
      </c>
      <c r="K160" s="840">
        <f t="shared" si="146"/>
        <v>16</v>
      </c>
      <c r="L160" s="840">
        <f t="shared" si="147"/>
        <v>17</v>
      </c>
      <c r="M160" s="195"/>
      <c r="N160" s="775">
        <f>N159+7</f>
        <v>45484</v>
      </c>
    </row>
    <row r="161" spans="1:14" s="146" customFormat="1" ht="20.25" hidden="1" customHeight="1" x14ac:dyDescent="0.2">
      <c r="A161" s="1070"/>
      <c r="B161" s="1190"/>
      <c r="C161" s="1190"/>
      <c r="D161" s="1184"/>
      <c r="E161" s="1128">
        <f t="shared" si="140"/>
        <v>1</v>
      </c>
      <c r="F161" s="855">
        <f t="shared" si="141"/>
        <v>6</v>
      </c>
      <c r="G161" s="855">
        <f t="shared" si="142"/>
        <v>11</v>
      </c>
      <c r="H161" s="855">
        <f t="shared" si="143"/>
        <v>12</v>
      </c>
      <c r="I161" s="855">
        <f t="shared" si="144"/>
        <v>14</v>
      </c>
      <c r="J161" s="855">
        <f t="shared" si="145"/>
        <v>15</v>
      </c>
      <c r="K161" s="855">
        <f t="shared" si="146"/>
        <v>16</v>
      </c>
      <c r="L161" s="855">
        <f t="shared" si="147"/>
        <v>17</v>
      </c>
      <c r="M161" s="195"/>
      <c r="N161" s="775">
        <f t="shared" si="80"/>
        <v>45491</v>
      </c>
    </row>
    <row r="162" spans="1:14" s="146" customFormat="1" ht="20.25" hidden="1" customHeight="1" x14ac:dyDescent="0.2">
      <c r="A162" s="1070"/>
      <c r="B162" s="1190"/>
      <c r="C162" s="1190"/>
      <c r="D162" s="1184"/>
      <c r="E162" s="1128">
        <f t="shared" ref="E162" si="148">D162+1</f>
        <v>1</v>
      </c>
      <c r="F162" s="855">
        <f t="shared" ref="F162" si="149">D162+6</f>
        <v>6</v>
      </c>
      <c r="G162" s="855">
        <f t="shared" ref="G162" si="150">D162+11</f>
        <v>11</v>
      </c>
      <c r="H162" s="855">
        <f t="shared" ref="H162" si="151">D162+12</f>
        <v>12</v>
      </c>
      <c r="I162" s="855">
        <f t="shared" ref="I162" si="152">D162+14</f>
        <v>14</v>
      </c>
      <c r="J162" s="855">
        <f t="shared" ref="J162" si="153">D162+15</f>
        <v>15</v>
      </c>
      <c r="K162" s="855">
        <f t="shared" ref="K162" si="154">D162+16</f>
        <v>16</v>
      </c>
      <c r="L162" s="855">
        <f t="shared" ref="L162" si="155">D162+17</f>
        <v>17</v>
      </c>
      <c r="M162" s="195"/>
      <c r="N162" s="775">
        <f t="shared" si="80"/>
        <v>45498</v>
      </c>
    </row>
    <row r="163" spans="1:14" s="146" customFormat="1" ht="20.25" hidden="1" customHeight="1" x14ac:dyDescent="0.2">
      <c r="A163" s="1070" t="s">
        <v>1673</v>
      </c>
      <c r="B163" s="1190"/>
      <c r="C163" s="1190"/>
      <c r="D163" s="1184"/>
      <c r="E163" s="1120" t="s">
        <v>495</v>
      </c>
      <c r="F163" s="840">
        <v>45514</v>
      </c>
      <c r="G163" s="840">
        <f>F163+5</f>
        <v>45519</v>
      </c>
      <c r="H163" s="840">
        <f>G163+1</f>
        <v>45520</v>
      </c>
      <c r="I163" s="840">
        <f>H163+2</f>
        <v>45522</v>
      </c>
      <c r="J163" s="840">
        <f t="shared" ref="J163:L164" si="156">I163+1</f>
        <v>45523</v>
      </c>
      <c r="K163" s="840">
        <f t="shared" si="156"/>
        <v>45524</v>
      </c>
      <c r="L163" s="840">
        <f t="shared" si="156"/>
        <v>45525</v>
      </c>
      <c r="M163" s="195"/>
      <c r="N163" s="775">
        <f t="shared" si="80"/>
        <v>45505</v>
      </c>
    </row>
    <row r="164" spans="1:14" s="146" customFormat="1" ht="20.25" hidden="1" customHeight="1" x14ac:dyDescent="0.2">
      <c r="A164" s="1070" t="s">
        <v>1700</v>
      </c>
      <c r="B164" s="1190"/>
      <c r="C164" s="1190"/>
      <c r="D164" s="1184"/>
      <c r="E164" s="1120" t="s">
        <v>495</v>
      </c>
      <c r="F164" s="840">
        <v>45518</v>
      </c>
      <c r="G164" s="840">
        <f>F164+5</f>
        <v>45523</v>
      </c>
      <c r="H164" s="840">
        <f>G164+1</f>
        <v>45524</v>
      </c>
      <c r="I164" s="840">
        <f>H164+2</f>
        <v>45526</v>
      </c>
      <c r="J164" s="840">
        <f t="shared" si="156"/>
        <v>45527</v>
      </c>
      <c r="K164" s="840">
        <f t="shared" si="156"/>
        <v>45528</v>
      </c>
      <c r="L164" s="840">
        <f t="shared" si="156"/>
        <v>45529</v>
      </c>
      <c r="M164" s="195"/>
      <c r="N164" s="775">
        <f t="shared" si="80"/>
        <v>45512</v>
      </c>
    </row>
    <row r="165" spans="1:14" s="146" customFormat="1" ht="20.25" hidden="1" customHeight="1" x14ac:dyDescent="0.2">
      <c r="A165" s="1070" t="s">
        <v>1222</v>
      </c>
      <c r="B165" s="1190"/>
      <c r="C165" s="1190"/>
      <c r="D165" s="1184"/>
      <c r="E165" s="1123">
        <f t="shared" ref="E165" si="157">D165+1</f>
        <v>1</v>
      </c>
      <c r="F165" s="840">
        <f t="shared" ref="F165" si="158">D165+6</f>
        <v>6</v>
      </c>
      <c r="G165" s="840">
        <f t="shared" ref="G165" si="159">D165+11</f>
        <v>11</v>
      </c>
      <c r="H165" s="840">
        <f t="shared" ref="H165" si="160">D165+12</f>
        <v>12</v>
      </c>
      <c r="I165" s="840">
        <f t="shared" ref="I165" si="161">D165+14</f>
        <v>14</v>
      </c>
      <c r="J165" s="840">
        <f t="shared" ref="J165" si="162">D165+15</f>
        <v>15</v>
      </c>
      <c r="K165" s="840">
        <f t="shared" ref="K165" si="163">D165+16</f>
        <v>16</v>
      </c>
      <c r="L165" s="840">
        <f t="shared" ref="L165" si="164">D165+17</f>
        <v>17</v>
      </c>
      <c r="M165" s="195"/>
      <c r="N165" s="775">
        <f>N164+7</f>
        <v>45519</v>
      </c>
    </row>
    <row r="166" spans="1:14" s="146" customFormat="1" ht="18.75" customHeight="1" x14ac:dyDescent="0.2">
      <c r="A166" s="1070"/>
      <c r="B166" s="1190"/>
      <c r="C166" s="1190"/>
      <c r="D166" s="1151"/>
      <c r="E166" s="1130" t="s">
        <v>343</v>
      </c>
      <c r="F166" s="1116" t="s">
        <v>1787</v>
      </c>
      <c r="G166" s="1116" t="s">
        <v>174</v>
      </c>
      <c r="H166" s="1116" t="s">
        <v>228</v>
      </c>
      <c r="I166" s="1116" t="s">
        <v>233</v>
      </c>
      <c r="J166" s="1116" t="s">
        <v>285</v>
      </c>
      <c r="K166" s="1116" t="s">
        <v>318</v>
      </c>
      <c r="L166" s="1116" t="s">
        <v>328</v>
      </c>
      <c r="M166" s="195"/>
      <c r="N166" s="904" t="s">
        <v>705</v>
      </c>
    </row>
    <row r="167" spans="1:14" s="146" customFormat="1" ht="20.25" hidden="1" customHeight="1" x14ac:dyDescent="0.2">
      <c r="A167" s="1070"/>
      <c r="B167" s="1013" t="s">
        <v>1700</v>
      </c>
      <c r="C167" s="998" t="s">
        <v>1797</v>
      </c>
      <c r="D167" s="1131">
        <v>45530</v>
      </c>
      <c r="E167" s="840">
        <f t="shared" ref="E167" si="165">D167+1</f>
        <v>45531</v>
      </c>
      <c r="F167" s="840">
        <f t="shared" ref="F167" si="166">D167+6</f>
        <v>45536</v>
      </c>
      <c r="G167" s="840">
        <f t="shared" ref="G167" si="167">D167+11</f>
        <v>45541</v>
      </c>
      <c r="H167" s="840">
        <f t="shared" ref="H167" si="168">D167+12</f>
        <v>45542</v>
      </c>
      <c r="I167" s="840">
        <f t="shared" ref="I167" si="169">D167+14</f>
        <v>45544</v>
      </c>
      <c r="J167" s="840">
        <f t="shared" ref="J167" si="170">D167+15</f>
        <v>45545</v>
      </c>
      <c r="K167" s="840">
        <f t="shared" ref="K167" si="171">D167+16</f>
        <v>45546</v>
      </c>
      <c r="L167" s="840">
        <f t="shared" ref="L167" si="172">D167+17</f>
        <v>45547</v>
      </c>
      <c r="M167" s="195"/>
      <c r="N167" s="775">
        <f>N165+7</f>
        <v>45526</v>
      </c>
    </row>
    <row r="168" spans="1:14" s="146" customFormat="1" ht="20.25" hidden="1" customHeight="1" x14ac:dyDescent="0.2">
      <c r="A168" s="1070"/>
      <c r="B168" s="1013" t="s">
        <v>1756</v>
      </c>
      <c r="C168" s="998" t="s">
        <v>1798</v>
      </c>
      <c r="D168" s="995">
        <v>45538</v>
      </c>
      <c r="E168" s="840">
        <f t="shared" ref="E168" si="173">D168+1</f>
        <v>45539</v>
      </c>
      <c r="F168" s="840">
        <f t="shared" ref="F168:F172" si="174">D168+6</f>
        <v>45544</v>
      </c>
      <c r="G168" s="840">
        <f t="shared" ref="G168" si="175">D168+11</f>
        <v>45549</v>
      </c>
      <c r="H168" s="840">
        <f t="shared" ref="H168" si="176">D168+12</f>
        <v>45550</v>
      </c>
      <c r="I168" s="840">
        <f t="shared" ref="I168" si="177">D168+14</f>
        <v>45552</v>
      </c>
      <c r="J168" s="840">
        <f t="shared" ref="J168" si="178">D168+15</f>
        <v>45553</v>
      </c>
      <c r="K168" s="840">
        <f t="shared" ref="K168" si="179">D168+16</f>
        <v>45554</v>
      </c>
      <c r="L168" s="840">
        <f t="shared" ref="L168" si="180">D168+17</f>
        <v>45555</v>
      </c>
      <c r="M168" s="195"/>
      <c r="N168" s="775">
        <f>N167+7</f>
        <v>45533</v>
      </c>
    </row>
    <row r="169" spans="1:14" s="146" customFormat="1" ht="20.25" hidden="1" customHeight="1" x14ac:dyDescent="0.2">
      <c r="A169" s="1070" t="s">
        <v>1673</v>
      </c>
      <c r="B169" s="1013" t="s">
        <v>1222</v>
      </c>
      <c r="C169" s="998" t="s">
        <v>1799</v>
      </c>
      <c r="D169" s="998">
        <v>45553</v>
      </c>
      <c r="E169" s="840">
        <f t="shared" ref="E169" si="181">D169+1</f>
        <v>45554</v>
      </c>
      <c r="F169" s="840">
        <f t="shared" si="174"/>
        <v>45559</v>
      </c>
      <c r="G169" s="840">
        <f>F169+5</f>
        <v>45564</v>
      </c>
      <c r="H169" s="840">
        <f>G169+1</f>
        <v>45565</v>
      </c>
      <c r="I169" s="1078" t="s">
        <v>495</v>
      </c>
      <c r="J169" s="1078" t="s">
        <v>495</v>
      </c>
      <c r="K169" s="1078" t="s">
        <v>495</v>
      </c>
      <c r="L169" s="840">
        <f>D169+17</f>
        <v>45570</v>
      </c>
      <c r="M169" s="195"/>
      <c r="N169" s="775">
        <f t="shared" ref="N169:N170" si="182">N168+7</f>
        <v>45540</v>
      </c>
    </row>
    <row r="170" spans="1:14" s="146" customFormat="1" ht="20.25" hidden="1" customHeight="1" x14ac:dyDescent="0.2">
      <c r="A170" s="1070" t="s">
        <v>1700</v>
      </c>
      <c r="B170" s="1013" t="s">
        <v>1673</v>
      </c>
      <c r="C170" s="998" t="s">
        <v>1800</v>
      </c>
      <c r="D170" s="995">
        <v>45552</v>
      </c>
      <c r="E170" s="840">
        <f t="shared" ref="E170:E174" si="183">D170+1</f>
        <v>45553</v>
      </c>
      <c r="F170" s="1078" t="s">
        <v>495</v>
      </c>
      <c r="G170" s="1078" t="s">
        <v>495</v>
      </c>
      <c r="H170" s="840">
        <f t="shared" ref="H170:H173" si="184">D170+12</f>
        <v>45564</v>
      </c>
      <c r="I170" s="840">
        <f t="shared" ref="I170:I173" si="185">D170+14</f>
        <v>45566</v>
      </c>
      <c r="J170" s="840">
        <f t="shared" ref="J170:J173" si="186">D170+15</f>
        <v>45567</v>
      </c>
      <c r="K170" s="840">
        <f t="shared" ref="K170:K173" si="187">D170+16</f>
        <v>45568</v>
      </c>
      <c r="L170" s="840">
        <f t="shared" ref="L170:L177" si="188">D170+17</f>
        <v>45569</v>
      </c>
      <c r="M170" s="195"/>
      <c r="N170" s="775">
        <f t="shared" si="182"/>
        <v>45547</v>
      </c>
    </row>
    <row r="171" spans="1:14" s="146" customFormat="1" ht="20.25" hidden="1" customHeight="1" x14ac:dyDescent="0.2">
      <c r="A171" s="1070" t="s">
        <v>1222</v>
      </c>
      <c r="B171" s="1013" t="s">
        <v>1752</v>
      </c>
      <c r="C171" s="998" t="s">
        <v>1801</v>
      </c>
      <c r="D171" s="995">
        <v>45562</v>
      </c>
      <c r="E171" s="840">
        <f t="shared" si="183"/>
        <v>45563</v>
      </c>
      <c r="F171" s="1181" t="s">
        <v>495</v>
      </c>
      <c r="G171" s="1182"/>
      <c r="H171" s="1183"/>
      <c r="I171" s="840">
        <f t="shared" si="185"/>
        <v>45576</v>
      </c>
      <c r="J171" s="840">
        <f t="shared" si="186"/>
        <v>45577</v>
      </c>
      <c r="K171" s="840">
        <f t="shared" si="187"/>
        <v>45578</v>
      </c>
      <c r="L171" s="840">
        <f t="shared" si="188"/>
        <v>45579</v>
      </c>
      <c r="M171" s="195"/>
      <c r="N171" s="775">
        <f>N170+7</f>
        <v>45554</v>
      </c>
    </row>
    <row r="172" spans="1:14" s="146" customFormat="1" ht="20.25" hidden="1" customHeight="1" x14ac:dyDescent="0.2">
      <c r="A172" s="1070"/>
      <c r="B172" s="1013" t="s">
        <v>1700</v>
      </c>
      <c r="C172" s="998" t="s">
        <v>1802</v>
      </c>
      <c r="D172" s="995">
        <v>45565</v>
      </c>
      <c r="E172" s="1078" t="s">
        <v>495</v>
      </c>
      <c r="F172" s="840">
        <f t="shared" si="174"/>
        <v>45571</v>
      </c>
      <c r="G172" s="840">
        <f t="shared" ref="G172:G173" si="189">D172+11</f>
        <v>45576</v>
      </c>
      <c r="H172" s="840">
        <f t="shared" si="184"/>
        <v>45577</v>
      </c>
      <c r="I172" s="840">
        <f t="shared" si="185"/>
        <v>45579</v>
      </c>
      <c r="J172" s="840">
        <f t="shared" si="186"/>
        <v>45580</v>
      </c>
      <c r="K172" s="840">
        <f t="shared" si="187"/>
        <v>45581</v>
      </c>
      <c r="L172" s="840">
        <f t="shared" si="188"/>
        <v>45582</v>
      </c>
      <c r="M172" s="195"/>
      <c r="N172" s="775">
        <f>N171+7</f>
        <v>45561</v>
      </c>
    </row>
    <row r="173" spans="1:14" s="146" customFormat="1" ht="20.25" hidden="1" customHeight="1" x14ac:dyDescent="0.2">
      <c r="A173" s="1070"/>
      <c r="B173" s="1013" t="s">
        <v>1756</v>
      </c>
      <c r="C173" s="998" t="s">
        <v>1803</v>
      </c>
      <c r="D173" s="995">
        <v>45573</v>
      </c>
      <c r="E173" s="840">
        <f t="shared" si="183"/>
        <v>45574</v>
      </c>
      <c r="F173" s="840">
        <f t="shared" ref="F173:F177" si="190">D173+6</f>
        <v>45579</v>
      </c>
      <c r="G173" s="840">
        <f t="shared" si="189"/>
        <v>45584</v>
      </c>
      <c r="H173" s="840">
        <f t="shared" si="184"/>
        <v>45585</v>
      </c>
      <c r="I173" s="840">
        <f t="shared" si="185"/>
        <v>45587</v>
      </c>
      <c r="J173" s="840">
        <f t="shared" si="186"/>
        <v>45588</v>
      </c>
      <c r="K173" s="840">
        <f t="shared" si="187"/>
        <v>45589</v>
      </c>
      <c r="L173" s="840">
        <f t="shared" si="188"/>
        <v>45590</v>
      </c>
      <c r="M173" s="195"/>
      <c r="N173" s="775">
        <f>N172+7</f>
        <v>45568</v>
      </c>
    </row>
    <row r="174" spans="1:14" s="146" customFormat="1" ht="20.25" hidden="1" customHeight="1" x14ac:dyDescent="0.2">
      <c r="A174" s="1070"/>
      <c r="B174" s="1013" t="s">
        <v>1222</v>
      </c>
      <c r="C174" s="998" t="s">
        <v>1804</v>
      </c>
      <c r="D174" s="995">
        <v>45577</v>
      </c>
      <c r="E174" s="840">
        <f t="shared" si="183"/>
        <v>45578</v>
      </c>
      <c r="F174" s="840">
        <f t="shared" si="190"/>
        <v>45583</v>
      </c>
      <c r="G174" s="840">
        <f t="shared" ref="G174" si="191">D174+11</f>
        <v>45588</v>
      </c>
      <c r="H174" s="840">
        <f t="shared" ref="H174" si="192">D174+12</f>
        <v>45589</v>
      </c>
      <c r="I174" s="840">
        <f t="shared" ref="I174" si="193">D174+14</f>
        <v>45591</v>
      </c>
      <c r="J174" s="840">
        <f t="shared" ref="J174" si="194">D174+15</f>
        <v>45592</v>
      </c>
      <c r="K174" s="840">
        <f t="shared" ref="K174" si="195">D174+16</f>
        <v>45593</v>
      </c>
      <c r="L174" s="840">
        <f t="shared" si="188"/>
        <v>45594</v>
      </c>
      <c r="M174" s="195"/>
      <c r="N174" s="775">
        <f t="shared" ref="N174:N175" si="196">N173+7</f>
        <v>45575</v>
      </c>
    </row>
    <row r="175" spans="1:14" s="146" customFormat="1" ht="20.25" hidden="1" customHeight="1" x14ac:dyDescent="0.2">
      <c r="A175" s="1070"/>
      <c r="B175" s="1013" t="s">
        <v>1673</v>
      </c>
      <c r="C175" s="998" t="s">
        <v>1805</v>
      </c>
      <c r="D175" s="995">
        <v>45587</v>
      </c>
      <c r="E175" s="840">
        <f t="shared" ref="E175:E179" si="197">D175+1</f>
        <v>45588</v>
      </c>
      <c r="F175" s="840">
        <f t="shared" si="190"/>
        <v>45593</v>
      </c>
      <c r="G175" s="840">
        <f t="shared" ref="G175:G177" si="198">D175+11</f>
        <v>45598</v>
      </c>
      <c r="H175" s="840">
        <f t="shared" ref="H175:H177" si="199">D175+12</f>
        <v>45599</v>
      </c>
      <c r="I175" s="840">
        <f t="shared" ref="I175:I179" si="200">D175+14</f>
        <v>45601</v>
      </c>
      <c r="J175" s="840">
        <f t="shared" ref="J175:J179" si="201">D175+15</f>
        <v>45602</v>
      </c>
      <c r="K175" s="840">
        <f t="shared" ref="K175:K179" si="202">D175+16</f>
        <v>45603</v>
      </c>
      <c r="L175" s="840">
        <f t="shared" si="188"/>
        <v>45604</v>
      </c>
      <c r="M175" s="195"/>
      <c r="N175" s="775">
        <f t="shared" si="196"/>
        <v>45582</v>
      </c>
    </row>
    <row r="176" spans="1:14" s="146" customFormat="1" ht="20.25" hidden="1" customHeight="1" x14ac:dyDescent="0.2">
      <c r="A176" s="1070"/>
      <c r="B176" s="1013" t="s">
        <v>1752</v>
      </c>
      <c r="C176" s="998" t="s">
        <v>1806</v>
      </c>
      <c r="D176" s="995">
        <v>45590</v>
      </c>
      <c r="E176" s="840">
        <f t="shared" si="197"/>
        <v>45591</v>
      </c>
      <c r="F176" s="840">
        <f t="shared" si="190"/>
        <v>45596</v>
      </c>
      <c r="G176" s="840">
        <f t="shared" si="198"/>
        <v>45601</v>
      </c>
      <c r="H176" s="840">
        <f t="shared" si="199"/>
        <v>45602</v>
      </c>
      <c r="I176" s="840">
        <f t="shared" si="200"/>
        <v>45604</v>
      </c>
      <c r="J176" s="840">
        <f t="shared" si="201"/>
        <v>45605</v>
      </c>
      <c r="K176" s="840">
        <f t="shared" si="202"/>
        <v>45606</v>
      </c>
      <c r="L176" s="840">
        <f t="shared" si="188"/>
        <v>45607</v>
      </c>
      <c r="M176" s="195"/>
      <c r="N176" s="775">
        <f>N175+7</f>
        <v>45589</v>
      </c>
    </row>
    <row r="177" spans="1:14" s="146" customFormat="1" ht="20.25" hidden="1" customHeight="1" x14ac:dyDescent="0.2">
      <c r="A177" s="1070"/>
      <c r="B177" s="1013" t="s">
        <v>1700</v>
      </c>
      <c r="C177" s="998" t="s">
        <v>1807</v>
      </c>
      <c r="D177" s="995">
        <v>45600</v>
      </c>
      <c r="E177" s="840">
        <f t="shared" si="197"/>
        <v>45601</v>
      </c>
      <c r="F177" s="840">
        <f t="shared" si="190"/>
        <v>45606</v>
      </c>
      <c r="G177" s="840">
        <f t="shared" si="198"/>
        <v>45611</v>
      </c>
      <c r="H177" s="840">
        <f t="shared" si="199"/>
        <v>45612</v>
      </c>
      <c r="I177" s="840">
        <f t="shared" si="200"/>
        <v>45614</v>
      </c>
      <c r="J177" s="840">
        <f t="shared" si="201"/>
        <v>45615</v>
      </c>
      <c r="K177" s="840">
        <f t="shared" si="202"/>
        <v>45616</v>
      </c>
      <c r="L177" s="840">
        <f t="shared" si="188"/>
        <v>45617</v>
      </c>
      <c r="M177" s="195"/>
      <c r="N177" s="775">
        <f>N176+7</f>
        <v>45596</v>
      </c>
    </row>
    <row r="178" spans="1:14" s="146" customFormat="1" ht="20.25" hidden="1" customHeight="1" x14ac:dyDescent="0.2">
      <c r="A178" s="1070"/>
      <c r="B178" s="1013" t="s">
        <v>1756</v>
      </c>
      <c r="C178" s="998" t="s">
        <v>1808</v>
      </c>
      <c r="D178" s="995">
        <v>45606</v>
      </c>
      <c r="E178" s="840">
        <f t="shared" ref="E178" si="203">D178+1</f>
        <v>45607</v>
      </c>
      <c r="F178" s="1119"/>
      <c r="G178" s="1119"/>
      <c r="H178" s="1119"/>
      <c r="I178" s="855"/>
      <c r="J178" s="855"/>
      <c r="K178" s="855"/>
      <c r="L178" s="855"/>
      <c r="M178" s="195"/>
      <c r="N178" s="775">
        <f>N177+7</f>
        <v>45603</v>
      </c>
    </row>
    <row r="179" spans="1:14" s="146" customFormat="1" ht="20.25" hidden="1" customHeight="1" x14ac:dyDescent="0.2">
      <c r="A179" s="1070" t="s">
        <v>1222</v>
      </c>
      <c r="B179" s="1132" t="s">
        <v>389</v>
      </c>
      <c r="C179" s="998" t="s">
        <v>1809</v>
      </c>
      <c r="D179" s="855">
        <v>45610</v>
      </c>
      <c r="E179" s="855">
        <f t="shared" si="197"/>
        <v>45611</v>
      </c>
      <c r="F179" s="855">
        <f t="shared" ref="F179" si="204">D179+6</f>
        <v>45616</v>
      </c>
      <c r="G179" s="855">
        <f t="shared" ref="G179" si="205">D179+11</f>
        <v>45621</v>
      </c>
      <c r="H179" s="855">
        <f t="shared" ref="H179" si="206">D179+12</f>
        <v>45622</v>
      </c>
      <c r="I179" s="855">
        <f t="shared" si="200"/>
        <v>45624</v>
      </c>
      <c r="J179" s="855">
        <f t="shared" si="201"/>
        <v>45625</v>
      </c>
      <c r="K179" s="855">
        <f t="shared" si="202"/>
        <v>45626</v>
      </c>
      <c r="L179" s="855">
        <f t="shared" ref="L179:L181" si="207">D179+17</f>
        <v>45627</v>
      </c>
      <c r="M179" s="195"/>
      <c r="N179" s="775">
        <f t="shared" ref="N179:N180" si="208">N178+7</f>
        <v>45610</v>
      </c>
    </row>
    <row r="180" spans="1:14" s="146" customFormat="1" ht="20.100000000000001" hidden="1" customHeight="1" x14ac:dyDescent="0.2">
      <c r="A180" s="1070"/>
      <c r="B180" s="1013" t="s">
        <v>1673</v>
      </c>
      <c r="C180" s="998" t="s">
        <v>1810</v>
      </c>
      <c r="D180" s="995">
        <v>45624</v>
      </c>
      <c r="E180" s="840">
        <f t="shared" ref="E180:E184" si="209">D180+1</f>
        <v>45625</v>
      </c>
      <c r="F180" s="1078" t="s">
        <v>495</v>
      </c>
      <c r="G180" s="1078" t="s">
        <v>495</v>
      </c>
      <c r="H180" s="1078" t="s">
        <v>495</v>
      </c>
      <c r="I180" s="840">
        <f t="shared" ref="I180:I181" si="210">D180+14</f>
        <v>45638</v>
      </c>
      <c r="J180" s="840">
        <f t="shared" ref="J180:J181" si="211">D180+15</f>
        <v>45639</v>
      </c>
      <c r="K180" s="840">
        <f t="shared" ref="K180:K181" si="212">D180+16</f>
        <v>45640</v>
      </c>
      <c r="L180" s="840">
        <f t="shared" si="207"/>
        <v>45641</v>
      </c>
      <c r="M180" s="195"/>
      <c r="N180" s="775">
        <f t="shared" si="208"/>
        <v>45617</v>
      </c>
    </row>
    <row r="181" spans="1:14" s="146" customFormat="1" ht="20.100000000000001" hidden="1" customHeight="1" x14ac:dyDescent="0.2">
      <c r="A181" s="1070"/>
      <c r="B181" s="1013" t="s">
        <v>1752</v>
      </c>
      <c r="C181" s="998" t="s">
        <v>1811</v>
      </c>
      <c r="D181" s="995">
        <v>45626</v>
      </c>
      <c r="E181" s="840">
        <f t="shared" si="209"/>
        <v>45627</v>
      </c>
      <c r="F181" s="840">
        <f t="shared" ref="F181" si="213">D181+6</f>
        <v>45632</v>
      </c>
      <c r="G181" s="840">
        <f t="shared" ref="G181" si="214">D181+11</f>
        <v>45637</v>
      </c>
      <c r="H181" s="840">
        <f t="shared" ref="H181" si="215">D181+12</f>
        <v>45638</v>
      </c>
      <c r="I181" s="840">
        <f t="shared" si="210"/>
        <v>45640</v>
      </c>
      <c r="J181" s="840">
        <f t="shared" si="211"/>
        <v>45641</v>
      </c>
      <c r="K181" s="840">
        <f t="shared" si="212"/>
        <v>45642</v>
      </c>
      <c r="L181" s="840">
        <f t="shared" si="207"/>
        <v>45643</v>
      </c>
      <c r="M181" s="195"/>
      <c r="N181" s="775">
        <f>N180+7</f>
        <v>45624</v>
      </c>
    </row>
    <row r="182" spans="1:14" s="146" customFormat="1" ht="20.100000000000001" hidden="1" customHeight="1" x14ac:dyDescent="0.2">
      <c r="A182" s="1070"/>
      <c r="B182" s="1013" t="s">
        <v>1700</v>
      </c>
      <c r="C182" s="998" t="s">
        <v>1812</v>
      </c>
      <c r="D182" s="901" t="s">
        <v>495</v>
      </c>
      <c r="E182" s="855"/>
      <c r="F182" s="855"/>
      <c r="G182" s="855"/>
      <c r="H182" s="855"/>
      <c r="I182" s="855"/>
      <c r="J182" s="855"/>
      <c r="K182" s="855"/>
      <c r="L182" s="855"/>
      <c r="M182" s="195"/>
      <c r="N182" s="775">
        <f>N181+7</f>
        <v>45631</v>
      </c>
    </row>
    <row r="183" spans="1:14" s="146" customFormat="1" ht="20.100000000000001" hidden="1" customHeight="1" x14ac:dyDescent="0.2">
      <c r="A183" s="1070"/>
      <c r="B183" s="1013" t="s">
        <v>1773</v>
      </c>
      <c r="C183" s="998" t="s">
        <v>1813</v>
      </c>
      <c r="D183" s="995">
        <v>45641</v>
      </c>
      <c r="E183" s="840">
        <f t="shared" si="209"/>
        <v>45642</v>
      </c>
      <c r="F183" s="840">
        <f t="shared" ref="F183" si="216">D183+6</f>
        <v>45647</v>
      </c>
      <c r="G183" s="840">
        <f t="shared" ref="G183" si="217">D183+11</f>
        <v>45652</v>
      </c>
      <c r="H183" s="840">
        <f t="shared" ref="H183" si="218">D183+12</f>
        <v>45653</v>
      </c>
      <c r="I183" s="840">
        <f t="shared" ref="I183" si="219">D183+14</f>
        <v>45655</v>
      </c>
      <c r="J183" s="840">
        <f t="shared" ref="J183" si="220">D183+15</f>
        <v>45656</v>
      </c>
      <c r="K183" s="840">
        <f t="shared" ref="K183" si="221">D183+16</f>
        <v>45657</v>
      </c>
      <c r="L183" s="840">
        <f t="shared" ref="L183" si="222">D183+17</f>
        <v>45658</v>
      </c>
      <c r="M183" s="195"/>
      <c r="N183" s="775">
        <f>N182+7</f>
        <v>45638</v>
      </c>
    </row>
    <row r="184" spans="1:14" s="146" customFormat="1" ht="20.100000000000001" customHeight="1" x14ac:dyDescent="0.2">
      <c r="A184" s="1070"/>
      <c r="B184" s="1013" t="s">
        <v>1222</v>
      </c>
      <c r="C184" s="998" t="s">
        <v>1814</v>
      </c>
      <c r="D184" s="995">
        <v>45646</v>
      </c>
      <c r="E184" s="840">
        <f t="shared" si="209"/>
        <v>45647</v>
      </c>
      <c r="F184" s="840">
        <f t="shared" ref="F184:F188" si="223">D184+6</f>
        <v>45652</v>
      </c>
      <c r="G184" s="840">
        <f t="shared" ref="G184:G188" si="224">D184+11</f>
        <v>45657</v>
      </c>
      <c r="H184" s="840">
        <f t="shared" ref="H184:H188" si="225">D184+12</f>
        <v>45658</v>
      </c>
      <c r="I184" s="840">
        <f t="shared" ref="I184:I188" si="226">D184+14</f>
        <v>45660</v>
      </c>
      <c r="J184" s="840">
        <f t="shared" ref="J184:J188" si="227">D184+15</f>
        <v>45661</v>
      </c>
      <c r="K184" s="840">
        <f t="shared" ref="K184:K188" si="228">D184+16</f>
        <v>45662</v>
      </c>
      <c r="L184" s="840">
        <f t="shared" ref="L184:L188" si="229">D184+17</f>
        <v>45663</v>
      </c>
      <c r="M184" s="195"/>
      <c r="N184" s="775">
        <f t="shared" ref="N184:N185" si="230">N183+7</f>
        <v>45645</v>
      </c>
    </row>
    <row r="185" spans="1:14" s="146" customFormat="1" ht="20.100000000000001" customHeight="1" x14ac:dyDescent="0.2">
      <c r="A185" s="1070"/>
      <c r="B185" s="1013" t="s">
        <v>1673</v>
      </c>
      <c r="C185" s="998" t="s">
        <v>1815</v>
      </c>
      <c r="D185" s="995">
        <v>45652</v>
      </c>
      <c r="E185" s="840">
        <f t="shared" ref="E185:E189" si="231">D185+1</f>
        <v>45653</v>
      </c>
      <c r="F185" s="840">
        <f t="shared" si="223"/>
        <v>45658</v>
      </c>
      <c r="G185" s="840">
        <f t="shared" si="224"/>
        <v>45663</v>
      </c>
      <c r="H185" s="840">
        <f t="shared" si="225"/>
        <v>45664</v>
      </c>
      <c r="I185" s="840">
        <f t="shared" si="226"/>
        <v>45666</v>
      </c>
      <c r="J185" s="840">
        <f t="shared" si="227"/>
        <v>45667</v>
      </c>
      <c r="K185" s="840">
        <f t="shared" si="228"/>
        <v>45668</v>
      </c>
      <c r="L185" s="840">
        <f t="shared" si="229"/>
        <v>45669</v>
      </c>
      <c r="M185" s="195"/>
      <c r="N185" s="775">
        <f t="shared" si="230"/>
        <v>45652</v>
      </c>
    </row>
    <row r="186" spans="1:14" s="146" customFormat="1" ht="20.100000000000001" customHeight="1" x14ac:dyDescent="0.2">
      <c r="A186" s="1070"/>
      <c r="B186" s="1013" t="s">
        <v>1752</v>
      </c>
      <c r="C186" s="998" t="s">
        <v>1816</v>
      </c>
      <c r="D186" s="995">
        <v>45659</v>
      </c>
      <c r="E186" s="840">
        <f t="shared" si="231"/>
        <v>45660</v>
      </c>
      <c r="F186" s="840">
        <f t="shared" si="223"/>
        <v>45665</v>
      </c>
      <c r="G186" s="840">
        <f t="shared" si="224"/>
        <v>45670</v>
      </c>
      <c r="H186" s="840">
        <f t="shared" si="225"/>
        <v>45671</v>
      </c>
      <c r="I186" s="840">
        <f t="shared" si="226"/>
        <v>45673</v>
      </c>
      <c r="J186" s="840">
        <f t="shared" si="227"/>
        <v>45674</v>
      </c>
      <c r="K186" s="840">
        <f t="shared" si="228"/>
        <v>45675</v>
      </c>
      <c r="L186" s="840">
        <f t="shared" si="229"/>
        <v>45676</v>
      </c>
      <c r="M186" s="195"/>
      <c r="N186" s="775">
        <f>N185+7</f>
        <v>45659</v>
      </c>
    </row>
    <row r="187" spans="1:14" s="146" customFormat="1" ht="20.100000000000001" customHeight="1" x14ac:dyDescent="0.2">
      <c r="A187" s="1070"/>
      <c r="B187" s="1013" t="s">
        <v>1700</v>
      </c>
      <c r="C187" s="998" t="s">
        <v>1817</v>
      </c>
      <c r="D187" s="995">
        <v>45666</v>
      </c>
      <c r="E187" s="840">
        <f t="shared" si="231"/>
        <v>45667</v>
      </c>
      <c r="F187" s="840">
        <f t="shared" si="223"/>
        <v>45672</v>
      </c>
      <c r="G187" s="840">
        <f t="shared" si="224"/>
        <v>45677</v>
      </c>
      <c r="H187" s="840">
        <f t="shared" si="225"/>
        <v>45678</v>
      </c>
      <c r="I187" s="840">
        <f t="shared" si="226"/>
        <v>45680</v>
      </c>
      <c r="J187" s="840">
        <f t="shared" si="227"/>
        <v>45681</v>
      </c>
      <c r="K187" s="840">
        <f t="shared" si="228"/>
        <v>45682</v>
      </c>
      <c r="L187" s="840">
        <f t="shared" si="229"/>
        <v>45683</v>
      </c>
      <c r="M187" s="195"/>
      <c r="N187" s="775">
        <f>N186+7</f>
        <v>45666</v>
      </c>
    </row>
    <row r="188" spans="1:14" s="146" customFormat="1" ht="20.100000000000001" customHeight="1" x14ac:dyDescent="0.2">
      <c r="A188" s="1070"/>
      <c r="B188" s="1013" t="s">
        <v>1773</v>
      </c>
      <c r="C188" s="998" t="s">
        <v>1818</v>
      </c>
      <c r="D188" s="995">
        <v>45673</v>
      </c>
      <c r="E188" s="840">
        <f t="shared" si="231"/>
        <v>45674</v>
      </c>
      <c r="F188" s="840">
        <f t="shared" si="223"/>
        <v>45679</v>
      </c>
      <c r="G188" s="840">
        <f t="shared" si="224"/>
        <v>45684</v>
      </c>
      <c r="H188" s="840">
        <f t="shared" si="225"/>
        <v>45685</v>
      </c>
      <c r="I188" s="840">
        <f t="shared" si="226"/>
        <v>45687</v>
      </c>
      <c r="J188" s="840">
        <f t="shared" si="227"/>
        <v>45688</v>
      </c>
      <c r="K188" s="840">
        <f t="shared" si="228"/>
        <v>45689</v>
      </c>
      <c r="L188" s="840">
        <f t="shared" si="229"/>
        <v>45690</v>
      </c>
      <c r="M188" s="195"/>
      <c r="N188" s="775">
        <f>N187+7</f>
        <v>45673</v>
      </c>
    </row>
    <row r="189" spans="1:14" s="146" customFormat="1" ht="20.100000000000001" customHeight="1" x14ac:dyDescent="0.2">
      <c r="A189" s="1070"/>
      <c r="B189" s="1013" t="s">
        <v>1222</v>
      </c>
      <c r="C189" s="998" t="s">
        <v>1819</v>
      </c>
      <c r="D189" s="995">
        <v>45314</v>
      </c>
      <c r="E189" s="840">
        <f t="shared" si="231"/>
        <v>45315</v>
      </c>
      <c r="F189" s="840">
        <f t="shared" ref="F189:F190" si="232">D189+6</f>
        <v>45320</v>
      </c>
      <c r="G189" s="840">
        <f t="shared" ref="G189:G190" si="233">D189+11</f>
        <v>45325</v>
      </c>
      <c r="H189" s="840">
        <f t="shared" ref="H189:H190" si="234">D189+12</f>
        <v>45326</v>
      </c>
      <c r="I189" s="840">
        <f t="shared" ref="I189:I190" si="235">D189+14</f>
        <v>45328</v>
      </c>
      <c r="J189" s="840">
        <f t="shared" ref="J189:J190" si="236">D189+15</f>
        <v>45329</v>
      </c>
      <c r="K189" s="840">
        <f t="shared" ref="K189:K190" si="237">D189+16</f>
        <v>45330</v>
      </c>
      <c r="L189" s="840">
        <f t="shared" ref="L189:L190" si="238">D189+17</f>
        <v>45331</v>
      </c>
      <c r="M189" s="195"/>
      <c r="N189" s="775">
        <f t="shared" ref="N189:N190" si="239">N188+7</f>
        <v>45680</v>
      </c>
    </row>
    <row r="190" spans="1:14" s="146" customFormat="1" ht="20.100000000000001" customHeight="1" x14ac:dyDescent="0.2">
      <c r="A190" s="1070"/>
      <c r="B190" s="1013" t="s">
        <v>1673</v>
      </c>
      <c r="C190" s="998" t="s">
        <v>1820</v>
      </c>
      <c r="D190" s="995">
        <v>45321</v>
      </c>
      <c r="E190" s="840">
        <f t="shared" ref="E190" si="240">D190+1</f>
        <v>45322</v>
      </c>
      <c r="F190" s="840">
        <f t="shared" si="232"/>
        <v>45327</v>
      </c>
      <c r="G190" s="840">
        <f t="shared" si="233"/>
        <v>45332</v>
      </c>
      <c r="H190" s="840">
        <f t="shared" si="234"/>
        <v>45333</v>
      </c>
      <c r="I190" s="840">
        <f t="shared" si="235"/>
        <v>45335</v>
      </c>
      <c r="J190" s="840">
        <f t="shared" si="236"/>
        <v>45336</v>
      </c>
      <c r="K190" s="840">
        <f t="shared" si="237"/>
        <v>45337</v>
      </c>
      <c r="L190" s="840">
        <f t="shared" si="238"/>
        <v>45338</v>
      </c>
      <c r="M190" s="195"/>
      <c r="N190" s="775">
        <f t="shared" si="239"/>
        <v>45687</v>
      </c>
    </row>
    <row r="191" spans="1:14" s="146" customFormat="1" ht="18" customHeight="1" x14ac:dyDescent="0.2">
      <c r="A191" s="1070"/>
      <c r="B191" s="147" t="s">
        <v>1244</v>
      </c>
      <c r="C191" s="818"/>
      <c r="D191" s="818"/>
      <c r="E191" s="818"/>
      <c r="F191" s="818"/>
      <c r="G191" s="818"/>
      <c r="H191" s="818"/>
      <c r="I191" s="434"/>
      <c r="J191" s="818"/>
      <c r="K191" s="818"/>
      <c r="L191" s="837"/>
      <c r="M191" s="785"/>
      <c r="N191" s="193"/>
    </row>
    <row r="192" spans="1:14" s="146" customFormat="1" ht="18" customHeight="1" x14ac:dyDescent="0.2">
      <c r="A192" s="1070"/>
      <c r="B192" s="991"/>
      <c r="C192" s="9"/>
      <c r="D192" s="9"/>
      <c r="E192" s="9"/>
      <c r="F192" s="9"/>
      <c r="G192" s="9"/>
      <c r="H192" s="9"/>
      <c r="I192" s="651"/>
      <c r="J192" s="9"/>
      <c r="K192" s="9"/>
      <c r="L192" s="650"/>
      <c r="M192" s="447"/>
      <c r="N192" s="159"/>
    </row>
    <row r="193" spans="1:14" s="159" customFormat="1" ht="18" customHeight="1" x14ac:dyDescent="0.2">
      <c r="A193" s="1070"/>
      <c r="B193" s="192"/>
      <c r="C193" s="193"/>
      <c r="D193" s="193"/>
      <c r="E193" s="194"/>
      <c r="F193" s="195"/>
      <c r="G193" s="195"/>
      <c r="H193" s="193"/>
      <c r="I193" s="193"/>
      <c r="J193" s="195"/>
      <c r="K193" s="195"/>
      <c r="L193" s="195"/>
      <c r="M193" s="331"/>
      <c r="N193" s="196"/>
    </row>
    <row r="194" spans="1:14" s="159" customFormat="1" ht="18" customHeight="1" thickBot="1" x14ac:dyDescent="0.25">
      <c r="A194" s="1070"/>
      <c r="B194" s="197"/>
      <c r="C194" s="193"/>
      <c r="D194" s="198"/>
      <c r="E194" s="199"/>
      <c r="F194" s="197"/>
      <c r="G194" s="193"/>
      <c r="H194" s="198"/>
      <c r="I194" s="193"/>
      <c r="J194" s="197"/>
      <c r="K194" s="193"/>
      <c r="L194" s="198"/>
      <c r="M194" s="331"/>
      <c r="N194" s="196"/>
    </row>
    <row r="195" spans="1:14" s="147" customFormat="1" ht="18.75" customHeight="1" x14ac:dyDescent="0.2">
      <c r="A195" s="884"/>
      <c r="B195" s="788"/>
      <c r="C195" s="789"/>
      <c r="D195" s="790"/>
      <c r="E195" s="791"/>
      <c r="F195" s="792"/>
      <c r="G195" s="793"/>
      <c r="H195" s="794"/>
      <c r="I195" s="769"/>
      <c r="J195" s="145"/>
      <c r="K195" s="145"/>
      <c r="L195" s="145"/>
      <c r="M195" s="145"/>
      <c r="N195" s="145"/>
    </row>
    <row r="196" spans="1:14" s="147" customFormat="1" ht="18.75" customHeight="1" x14ac:dyDescent="0.2">
      <c r="A196" s="884"/>
      <c r="B196" s="795" t="s">
        <v>555</v>
      </c>
      <c r="C196" s="145"/>
      <c r="D196" s="147" t="s">
        <v>556</v>
      </c>
      <c r="G196" s="147" t="s">
        <v>557</v>
      </c>
      <c r="H196" s="796"/>
      <c r="J196" s="145"/>
      <c r="K196" s="145"/>
      <c r="L196" s="145"/>
      <c r="M196" s="145"/>
    </row>
    <row r="197" spans="1:14" s="147" customFormat="1" ht="18.75" customHeight="1" x14ac:dyDescent="0.2">
      <c r="A197" s="884"/>
      <c r="B197" s="797" t="s">
        <v>558</v>
      </c>
      <c r="C197" s="798" t="s">
        <v>559</v>
      </c>
      <c r="D197" s="133" t="s">
        <v>560</v>
      </c>
      <c r="F197" s="798" t="s">
        <v>561</v>
      </c>
      <c r="G197" s="145" t="s">
        <v>562</v>
      </c>
      <c r="H197" s="799" t="s">
        <v>563</v>
      </c>
      <c r="J197" s="145"/>
      <c r="K197" s="145"/>
      <c r="L197" s="145"/>
      <c r="M197" s="145"/>
    </row>
    <row r="198" spans="1:14" s="147" customFormat="1" ht="18.75" customHeight="1" x14ac:dyDescent="0.2">
      <c r="A198" s="884"/>
      <c r="B198" s="797" t="s">
        <v>564</v>
      </c>
      <c r="C198" s="798" t="s">
        <v>565</v>
      </c>
      <c r="D198" s="133" t="s">
        <v>566</v>
      </c>
      <c r="E198" s="148" t="s">
        <v>567</v>
      </c>
      <c r="F198" s="802" t="s">
        <v>568</v>
      </c>
      <c r="G198" s="145" t="s">
        <v>569</v>
      </c>
      <c r="H198" s="799" t="s">
        <v>570</v>
      </c>
      <c r="J198" s="145"/>
      <c r="K198" s="145"/>
      <c r="L198" s="145"/>
      <c r="M198" s="145"/>
    </row>
    <row r="199" spans="1:14" s="147" customFormat="1" ht="18.75" customHeight="1" x14ac:dyDescent="0.2">
      <c r="A199" s="884"/>
      <c r="B199" s="800" t="s">
        <v>571</v>
      </c>
      <c r="C199" s="801" t="s">
        <v>572</v>
      </c>
      <c r="D199" s="133" t="s">
        <v>573</v>
      </c>
      <c r="E199" s="148" t="s">
        <v>574</v>
      </c>
      <c r="F199" s="802" t="s">
        <v>575</v>
      </c>
      <c r="G199" s="602" t="s">
        <v>576</v>
      </c>
      <c r="H199" s="803" t="s">
        <v>577</v>
      </c>
      <c r="J199" s="145"/>
      <c r="K199" s="145"/>
      <c r="L199" s="145"/>
      <c r="M199" s="145"/>
    </row>
    <row r="200" spans="1:14" s="147" customFormat="1" ht="18.75" customHeight="1" x14ac:dyDescent="0.2">
      <c r="A200" s="884"/>
      <c r="B200" s="800" t="s">
        <v>578</v>
      </c>
      <c r="C200" s="801" t="s">
        <v>579</v>
      </c>
      <c r="D200" s="133" t="s">
        <v>580</v>
      </c>
      <c r="E200" s="148" t="s">
        <v>581</v>
      </c>
      <c r="F200" s="802" t="s">
        <v>582</v>
      </c>
      <c r="G200" s="602" t="s">
        <v>583</v>
      </c>
      <c r="H200" s="803" t="s">
        <v>584</v>
      </c>
      <c r="J200" s="145"/>
      <c r="K200" s="145"/>
      <c r="L200" s="145"/>
      <c r="M200" s="145"/>
    </row>
    <row r="201" spans="1:14" s="147" customFormat="1" ht="18.75" customHeight="1" x14ac:dyDescent="0.2">
      <c r="A201" s="884"/>
      <c r="B201" s="800" t="s">
        <v>585</v>
      </c>
      <c r="C201" s="801" t="s">
        <v>586</v>
      </c>
      <c r="D201" s="133" t="s">
        <v>587</v>
      </c>
      <c r="E201" s="148" t="s">
        <v>588</v>
      </c>
      <c r="F201" s="802" t="s">
        <v>589</v>
      </c>
      <c r="G201" s="602" t="s">
        <v>590</v>
      </c>
      <c r="H201" s="803" t="s">
        <v>591</v>
      </c>
      <c r="J201" s="145"/>
      <c r="K201" s="145"/>
      <c r="L201" s="145"/>
      <c r="M201" s="145"/>
    </row>
    <row r="202" spans="1:14" s="147" customFormat="1" ht="18.75" customHeight="1" x14ac:dyDescent="0.2">
      <c r="A202" s="884"/>
      <c r="B202" s="800" t="s">
        <v>592</v>
      </c>
      <c r="C202" s="801" t="s">
        <v>593</v>
      </c>
      <c r="D202" s="133" t="s">
        <v>594</v>
      </c>
      <c r="E202" s="148" t="s">
        <v>595</v>
      </c>
      <c r="F202" s="802" t="s">
        <v>596</v>
      </c>
      <c r="G202" s="602" t="s">
        <v>597</v>
      </c>
      <c r="H202" s="803" t="s">
        <v>598</v>
      </c>
      <c r="J202" s="145"/>
      <c r="K202" s="145"/>
      <c r="L202" s="145"/>
      <c r="M202" s="145"/>
    </row>
    <row r="203" spans="1:14" s="147" customFormat="1" ht="18.75" customHeight="1" x14ac:dyDescent="0.2">
      <c r="A203" s="884"/>
      <c r="B203" s="800" t="s">
        <v>599</v>
      </c>
      <c r="C203" s="801" t="s">
        <v>600</v>
      </c>
      <c r="D203" s="133" t="s">
        <v>601</v>
      </c>
      <c r="E203" s="148" t="s">
        <v>602</v>
      </c>
      <c r="F203" s="756" t="s">
        <v>603</v>
      </c>
      <c r="G203" s="602" t="s">
        <v>604</v>
      </c>
      <c r="H203" s="804" t="s">
        <v>605</v>
      </c>
      <c r="J203" s="145"/>
      <c r="K203" s="145"/>
      <c r="L203" s="145"/>
      <c r="M203" s="145"/>
    </row>
    <row r="204" spans="1:14" s="147" customFormat="1" ht="18.75" customHeight="1" x14ac:dyDescent="0.2">
      <c r="B204" s="800" t="s">
        <v>606</v>
      </c>
      <c r="C204" s="801" t="s">
        <v>607</v>
      </c>
      <c r="D204" s="133"/>
      <c r="E204" s="145"/>
      <c r="F204" s="602"/>
      <c r="H204" s="805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9">
    <mergeCell ref="F171:H171"/>
    <mergeCell ref="D100:D166"/>
    <mergeCell ref="B2:G2"/>
    <mergeCell ref="B4:G4"/>
    <mergeCell ref="B5:G5"/>
    <mergeCell ref="B97:G97"/>
    <mergeCell ref="D7:D8"/>
    <mergeCell ref="B7:C7"/>
    <mergeCell ref="B100:C166"/>
  </mergeCells>
  <phoneticPr fontId="81" type="noConversion"/>
  <hyperlinks>
    <hyperlink ref="I2" location="HOME!Print_Area" display="HOME" xr:uid="{AE82298C-3330-4150-AB40-079BCC1CB536}"/>
    <hyperlink ref="H197" r:id="rId14" xr:uid="{9C0DC31D-6CCA-4CE6-9CFC-564BA67065EB}"/>
    <hyperlink ref="C197" r:id="rId15" xr:uid="{57FB66A0-E1DD-4677-B2F3-11324DAD4693}"/>
    <hyperlink ref="H202" r:id="rId16" xr:uid="{324A6607-737D-4741-B335-E69ECBF5E49F}"/>
    <hyperlink ref="H201" r:id="rId17" xr:uid="{61222FBC-4F2D-4D0B-B030-7D34992A84D6}"/>
    <hyperlink ref="C201" r:id="rId18" xr:uid="{244939CF-5B21-4137-8E3C-56EA98EA29AA}"/>
    <hyperlink ref="C202" r:id="rId19" xr:uid="{00DCBBF1-1EAF-4491-AC67-F9E7893E07C9}"/>
    <hyperlink ref="C199" r:id="rId20" xr:uid="{A9C08267-E856-4302-852B-779E39D56ED3}"/>
    <hyperlink ref="C198" r:id="rId21" xr:uid="{4DAE1D5F-D87B-4E10-B5C9-62F69233BF3F}"/>
    <hyperlink ref="C204" r:id="rId22" xr:uid="{D6D18F51-F4FE-4AF0-8961-86D6FCB07F99}"/>
    <hyperlink ref="H200" r:id="rId23" xr:uid="{79CC1BE6-69CD-4073-A644-9F9D03BD4204}"/>
    <hyperlink ref="H203" r:id="rId24" xr:uid="{806BBAF9-3EFF-42DA-82DA-B4B406DAE2D1}"/>
    <hyperlink ref="C200" r:id="rId25" xr:uid="{1DCB74A9-A3B3-4EF0-9297-5EBEEA565002}"/>
    <hyperlink ref="F197" r:id="rId26" xr:uid="{35450142-AC55-4DD7-984F-9264952A6665}"/>
    <hyperlink ref="F202" r:id="rId27" xr:uid="{78AFF868-4C11-458C-9C69-3EF71167D99C}"/>
    <hyperlink ref="F198" r:id="rId28" xr:uid="{4E2AE81D-547C-423C-8282-065402C5986F}"/>
    <hyperlink ref="F199" r:id="rId29" xr:uid="{5F124483-468A-4DB2-A359-DCE19A7EC91B}"/>
    <hyperlink ref="F200" r:id="rId30" xr:uid="{9E8FB4AF-B0DE-493C-9F1A-87DCE24B4F8E}"/>
    <hyperlink ref="F201" r:id="rId31" xr:uid="{15FAF01B-9473-4281-8011-21EAF7004045}"/>
    <hyperlink ref="H198" r:id="rId32" xr:uid="{31E380E1-A3B0-4292-B4F5-9B403F5929EF}"/>
    <hyperlink ref="H199" r:id="rId33" xr:uid="{7D489BC9-D8F7-4BB5-A4BD-18839020B96D}"/>
    <hyperlink ref="F203" r:id="rId34" xr:uid="{C487D12A-D965-448F-B987-FA782430ABAA}"/>
  </hyperlinks>
  <pageMargins left="0.70866141732283472" right="0.70866141732283472" top="0.74803149606299213" bottom="0.74803149606299213" header="0.31496062992125984" footer="0.31496062992125984"/>
  <pageSetup paperSize="9" scale="33" orientation="portrait" r:id="rId35"/>
  <headerFooter>
    <oddFooter>&amp;L_x000D_&amp;1#&amp;"Calibri"&amp;10&amp;K000000 Sensitivity: Public</oddFooter>
  </headerFooter>
  <ignoredErrors>
    <ignoredError sqref="E162:L162 F163" evalError="1"/>
    <ignoredError sqref="G163:L163" evalError="1" formula="1"/>
    <ignoredError sqref="G169:H16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68"/>
  <sheetViews>
    <sheetView showGridLines="0" zoomScale="130" zoomScaleNormal="130" zoomScaleSheetLayoutView="85" workbookViewId="0">
      <selection activeCell="E47" sqref="E47"/>
    </sheetView>
  </sheetViews>
  <sheetFormatPr defaultColWidth="9.140625" defaultRowHeight="17.25" customHeight="1" x14ac:dyDescent="0.2"/>
  <cols>
    <col min="1" max="1" width="8.5703125" style="903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6" t="s">
        <v>116</v>
      </c>
      <c r="C2" s="1146"/>
      <c r="D2" s="1146"/>
      <c r="E2" s="1146"/>
      <c r="F2" s="1146"/>
      <c r="H2" s="990" t="s">
        <v>378</v>
      </c>
    </row>
    <row r="3" spans="1:17" ht="17.25" customHeight="1" thickBot="1" x14ac:dyDescent="0.25">
      <c r="B3" s="165"/>
    </row>
    <row r="4" spans="1:17" ht="30" customHeight="1" thickBot="1" x14ac:dyDescent="0.25">
      <c r="B4" s="1147" t="s">
        <v>1821</v>
      </c>
      <c r="C4" s="1148"/>
      <c r="D4" s="1148"/>
      <c r="E4" s="1148"/>
      <c r="F4" s="1149"/>
      <c r="G4" s="147"/>
      <c r="H4" s="147"/>
      <c r="K4" s="617"/>
      <c r="L4" s="618"/>
      <c r="M4" s="618"/>
      <c r="N4" s="618"/>
      <c r="O4" s="618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17"/>
      <c r="L5" s="618"/>
      <c r="M5" s="618"/>
      <c r="N5" s="619"/>
      <c r="O5" s="619"/>
      <c r="P5" s="146"/>
      <c r="Q5" s="146"/>
    </row>
    <row r="6" spans="1:17" ht="17.25" customHeight="1" x14ac:dyDescent="0.2">
      <c r="B6" s="409"/>
      <c r="C6" s="155"/>
      <c r="D6" s="155"/>
      <c r="E6" s="180"/>
      <c r="F6" s="180"/>
      <c r="G6" s="180"/>
      <c r="H6" s="149"/>
      <c r="K6" s="617"/>
      <c r="L6" s="618"/>
      <c r="M6" s="618"/>
      <c r="N6" s="619"/>
      <c r="O6" s="619"/>
      <c r="P6" s="146"/>
      <c r="Q6" s="146"/>
    </row>
    <row r="7" spans="1:17" ht="50.1" customHeight="1" x14ac:dyDescent="0.2">
      <c r="A7" s="1077"/>
      <c r="B7" s="1152" t="s">
        <v>1822</v>
      </c>
      <c r="C7" s="1153"/>
      <c r="D7" s="1188" t="s">
        <v>379</v>
      </c>
      <c r="E7" s="974" t="s">
        <v>1823</v>
      </c>
      <c r="F7" s="974" t="s">
        <v>1824</v>
      </c>
      <c r="G7" s="974" t="s">
        <v>1825</v>
      </c>
      <c r="H7" s="974" t="s">
        <v>183</v>
      </c>
      <c r="I7" s="974" t="s">
        <v>169</v>
      </c>
      <c r="J7" s="974" t="s">
        <v>1826</v>
      </c>
      <c r="K7" s="974" t="s">
        <v>1827</v>
      </c>
      <c r="L7" s="974" t="s">
        <v>370</v>
      </c>
      <c r="M7" s="974" t="s">
        <v>277</v>
      </c>
      <c r="N7" s="331"/>
      <c r="O7" s="902" t="s">
        <v>1669</v>
      </c>
      <c r="P7" s="146"/>
    </row>
    <row r="8" spans="1:17" ht="20.100000000000001" customHeight="1" x14ac:dyDescent="0.2">
      <c r="A8" s="1077"/>
      <c r="B8" s="977" t="s">
        <v>381</v>
      </c>
      <c r="C8" s="978" t="s">
        <v>382</v>
      </c>
      <c r="D8" s="1189"/>
      <c r="E8" s="973" t="s">
        <v>157</v>
      </c>
      <c r="F8" s="973" t="s">
        <v>160</v>
      </c>
      <c r="G8" s="973" t="s">
        <v>233</v>
      </c>
      <c r="H8" s="973" t="s">
        <v>318</v>
      </c>
      <c r="I8" s="973" t="s">
        <v>351</v>
      </c>
      <c r="J8" s="973" t="s">
        <v>194</v>
      </c>
      <c r="K8" s="973" t="s">
        <v>1828</v>
      </c>
      <c r="L8" s="973" t="s">
        <v>1829</v>
      </c>
      <c r="M8" s="973" t="s">
        <v>1830</v>
      </c>
      <c r="N8" s="331"/>
      <c r="O8" s="1096" t="s">
        <v>383</v>
      </c>
      <c r="P8" s="1090" t="s">
        <v>1616</v>
      </c>
    </row>
    <row r="9" spans="1:17" ht="16.5" hidden="1" customHeight="1" x14ac:dyDescent="0.2">
      <c r="A9" s="1077"/>
      <c r="B9" s="1016" t="s">
        <v>1831</v>
      </c>
      <c r="C9" s="1017" t="s">
        <v>1832</v>
      </c>
      <c r="D9" s="989">
        <v>45391</v>
      </c>
      <c r="E9" s="1171" t="s">
        <v>495</v>
      </c>
      <c r="F9" s="1177"/>
      <c r="G9" s="1172"/>
      <c r="H9" s="775">
        <f t="shared" ref="H9:H14" si="0">D9+14</f>
        <v>45405</v>
      </c>
      <c r="I9" s="901" t="s">
        <v>495</v>
      </c>
      <c r="J9" s="775">
        <f t="shared" ref="J9:J14" si="1">D9+19</f>
        <v>45410</v>
      </c>
      <c r="K9" s="775">
        <f t="shared" ref="K9:K14" si="2">D9+26</f>
        <v>45417</v>
      </c>
      <c r="L9" s="775">
        <f t="shared" ref="L9:L14" si="3">D9+27</f>
        <v>45418</v>
      </c>
      <c r="M9" s="775">
        <f t="shared" ref="M9:M14" si="4">D9+29</f>
        <v>45420</v>
      </c>
      <c r="N9" s="775">
        <f t="shared" ref="N9:N14" si="5">D9+30</f>
        <v>45421</v>
      </c>
      <c r="O9" s="331"/>
      <c r="P9" s="775">
        <v>45385</v>
      </c>
      <c r="Q9" s="775">
        <v>45385</v>
      </c>
    </row>
    <row r="10" spans="1:17" ht="16.5" hidden="1" customHeight="1" x14ac:dyDescent="0.2">
      <c r="A10" s="1041" t="s">
        <v>1833</v>
      </c>
      <c r="B10" s="1016" t="s">
        <v>1834</v>
      </c>
      <c r="C10" s="1017" t="s">
        <v>1835</v>
      </c>
      <c r="D10" s="989">
        <v>45396</v>
      </c>
      <c r="E10" s="775">
        <v>45404</v>
      </c>
      <c r="F10" s="775">
        <v>45402</v>
      </c>
      <c r="G10" s="775">
        <v>45403</v>
      </c>
      <c r="H10" s="775">
        <f t="shared" si="0"/>
        <v>45410</v>
      </c>
      <c r="I10" s="775">
        <f t="shared" ref="I10:I14" si="6">D10+16</f>
        <v>45412</v>
      </c>
      <c r="J10" s="775">
        <f t="shared" si="1"/>
        <v>45415</v>
      </c>
      <c r="K10" s="775">
        <f t="shared" si="2"/>
        <v>45422</v>
      </c>
      <c r="L10" s="775">
        <f t="shared" si="3"/>
        <v>45423</v>
      </c>
      <c r="M10" s="775">
        <f t="shared" si="4"/>
        <v>45425</v>
      </c>
      <c r="N10" s="775">
        <f t="shared" si="5"/>
        <v>45426</v>
      </c>
      <c r="O10" s="331"/>
      <c r="P10" s="775">
        <f t="shared" ref="P10:Q29" si="7">P9+7</f>
        <v>45392</v>
      </c>
      <c r="Q10" s="775">
        <f t="shared" si="7"/>
        <v>45392</v>
      </c>
    </row>
    <row r="11" spans="1:17" ht="16.5" hidden="1" customHeight="1" x14ac:dyDescent="0.2">
      <c r="A11" s="1077" t="s">
        <v>1836</v>
      </c>
      <c r="B11" s="1016" t="s">
        <v>1837</v>
      </c>
      <c r="C11" s="1017" t="s">
        <v>1838</v>
      </c>
      <c r="D11" s="989">
        <v>45402</v>
      </c>
      <c r="E11" s="775">
        <v>45411</v>
      </c>
      <c r="F11" s="775">
        <v>45409</v>
      </c>
      <c r="G11" s="775">
        <v>45410</v>
      </c>
      <c r="H11" s="775">
        <f t="shared" si="0"/>
        <v>45416</v>
      </c>
      <c r="I11" s="901" t="s">
        <v>495</v>
      </c>
      <c r="J11" s="775">
        <f t="shared" si="1"/>
        <v>45421</v>
      </c>
      <c r="K11" s="775">
        <f t="shared" si="2"/>
        <v>45428</v>
      </c>
      <c r="L11" s="775">
        <f t="shared" si="3"/>
        <v>45429</v>
      </c>
      <c r="M11" s="775">
        <f t="shared" si="4"/>
        <v>45431</v>
      </c>
      <c r="N11" s="775">
        <f t="shared" si="5"/>
        <v>45432</v>
      </c>
      <c r="O11" s="331"/>
      <c r="P11" s="775">
        <f t="shared" si="7"/>
        <v>45399</v>
      </c>
      <c r="Q11" s="775">
        <f t="shared" si="7"/>
        <v>45399</v>
      </c>
    </row>
    <row r="12" spans="1:17" ht="16.5" hidden="1" customHeight="1" x14ac:dyDescent="0.2">
      <c r="A12" s="1077" t="s">
        <v>1839</v>
      </c>
      <c r="B12" s="1016" t="s">
        <v>1840</v>
      </c>
      <c r="C12" s="1017" t="s">
        <v>1841</v>
      </c>
      <c r="D12" s="989">
        <v>45410</v>
      </c>
      <c r="E12" s="775">
        <v>45417</v>
      </c>
      <c r="F12" s="775">
        <v>45415</v>
      </c>
      <c r="G12" s="775">
        <v>45416</v>
      </c>
      <c r="H12" s="775">
        <f t="shared" si="0"/>
        <v>45424</v>
      </c>
      <c r="I12" s="775">
        <f t="shared" si="6"/>
        <v>45426</v>
      </c>
      <c r="J12" s="775">
        <f t="shared" si="1"/>
        <v>45429</v>
      </c>
      <c r="K12" s="775">
        <f t="shared" si="2"/>
        <v>45436</v>
      </c>
      <c r="L12" s="775">
        <f t="shared" si="3"/>
        <v>45437</v>
      </c>
      <c r="M12" s="775">
        <f t="shared" si="4"/>
        <v>45439</v>
      </c>
      <c r="N12" s="775">
        <f t="shared" si="5"/>
        <v>45440</v>
      </c>
      <c r="O12" s="331"/>
      <c r="P12" s="775">
        <f t="shared" si="7"/>
        <v>45406</v>
      </c>
      <c r="Q12" s="775">
        <f t="shared" si="7"/>
        <v>45406</v>
      </c>
    </row>
    <row r="13" spans="1:17" ht="16.5" hidden="1" customHeight="1" x14ac:dyDescent="0.2">
      <c r="A13" s="1077" t="s">
        <v>1836</v>
      </c>
      <c r="B13" s="1016" t="s">
        <v>1842</v>
      </c>
      <c r="C13" s="1017" t="s">
        <v>1843</v>
      </c>
      <c r="D13" s="989">
        <v>45416</v>
      </c>
      <c r="E13" s="775">
        <v>45423</v>
      </c>
      <c r="F13" s="775">
        <v>45421</v>
      </c>
      <c r="G13" s="775">
        <v>45422</v>
      </c>
      <c r="H13" s="775">
        <f t="shared" si="0"/>
        <v>45430</v>
      </c>
      <c r="I13" s="775">
        <f t="shared" si="6"/>
        <v>45432</v>
      </c>
      <c r="J13" s="775">
        <f t="shared" si="1"/>
        <v>45435</v>
      </c>
      <c r="K13" s="775">
        <f t="shared" si="2"/>
        <v>45442</v>
      </c>
      <c r="L13" s="775">
        <f t="shared" si="3"/>
        <v>45443</v>
      </c>
      <c r="M13" s="775">
        <f t="shared" si="4"/>
        <v>45445</v>
      </c>
      <c r="N13" s="775">
        <f t="shared" si="5"/>
        <v>45446</v>
      </c>
      <c r="O13" s="331"/>
      <c r="P13" s="775">
        <f t="shared" si="7"/>
        <v>45413</v>
      </c>
      <c r="Q13" s="775">
        <f t="shared" si="7"/>
        <v>45413</v>
      </c>
    </row>
    <row r="14" spans="1:17" ht="16.5" hidden="1" customHeight="1" x14ac:dyDescent="0.2">
      <c r="A14" s="1077"/>
      <c r="B14" s="1071" t="s">
        <v>1844</v>
      </c>
      <c r="C14" s="1017" t="s">
        <v>1845</v>
      </c>
      <c r="D14" s="989">
        <v>45425</v>
      </c>
      <c r="E14" s="901" t="s">
        <v>495</v>
      </c>
      <c r="F14" s="901" t="s">
        <v>495</v>
      </c>
      <c r="G14" s="901" t="s">
        <v>495</v>
      </c>
      <c r="H14" s="775">
        <f t="shared" si="0"/>
        <v>45439</v>
      </c>
      <c r="I14" s="775">
        <f t="shared" si="6"/>
        <v>45441</v>
      </c>
      <c r="J14" s="775">
        <f t="shared" si="1"/>
        <v>45444</v>
      </c>
      <c r="K14" s="775">
        <f t="shared" si="2"/>
        <v>45451</v>
      </c>
      <c r="L14" s="775">
        <f t="shared" si="3"/>
        <v>45452</v>
      </c>
      <c r="M14" s="775">
        <f t="shared" si="4"/>
        <v>45454</v>
      </c>
      <c r="N14" s="775">
        <f t="shared" si="5"/>
        <v>45455</v>
      </c>
      <c r="O14" s="331"/>
      <c r="P14" s="775">
        <f t="shared" si="7"/>
        <v>45420</v>
      </c>
      <c r="Q14" s="775">
        <f t="shared" si="7"/>
        <v>45420</v>
      </c>
    </row>
    <row r="15" spans="1:17" ht="16.5" hidden="1" customHeight="1" x14ac:dyDescent="0.2">
      <c r="A15" s="1077" t="s">
        <v>1846</v>
      </c>
      <c r="B15" s="1016" t="s">
        <v>1831</v>
      </c>
      <c r="C15" s="1017" t="s">
        <v>1847</v>
      </c>
      <c r="D15" s="989">
        <v>45434</v>
      </c>
      <c r="E15" s="775">
        <v>45439</v>
      </c>
      <c r="F15" s="775">
        <v>45442</v>
      </c>
      <c r="G15" s="775">
        <v>45440</v>
      </c>
      <c r="H15" s="775">
        <f t="shared" ref="H15" si="8">D15+14</f>
        <v>45448</v>
      </c>
      <c r="I15" s="775">
        <f t="shared" ref="I15" si="9">D15+16</f>
        <v>45450</v>
      </c>
      <c r="J15" s="775">
        <f t="shared" ref="J15" si="10">D15+19</f>
        <v>45453</v>
      </c>
      <c r="K15" s="775">
        <f t="shared" ref="K15" si="11">D15+26</f>
        <v>45460</v>
      </c>
      <c r="L15" s="775">
        <f t="shared" ref="L15" si="12">D15+27</f>
        <v>45461</v>
      </c>
      <c r="M15" s="775">
        <f t="shared" ref="M15" si="13">D15+29</f>
        <v>45463</v>
      </c>
      <c r="N15" s="775">
        <f t="shared" ref="N15" si="14">D15+30</f>
        <v>45464</v>
      </c>
      <c r="O15" s="331"/>
      <c r="P15" s="775">
        <f t="shared" si="7"/>
        <v>45427</v>
      </c>
      <c r="Q15" s="775">
        <f t="shared" si="7"/>
        <v>45427</v>
      </c>
    </row>
    <row r="16" spans="1:17" ht="16.5" hidden="1" customHeight="1" x14ac:dyDescent="0.2">
      <c r="A16" s="1041" t="s">
        <v>1834</v>
      </c>
      <c r="B16" s="1016" t="s">
        <v>1837</v>
      </c>
      <c r="C16" s="1017" t="s">
        <v>1848</v>
      </c>
      <c r="D16" s="989">
        <v>45451</v>
      </c>
      <c r="E16" s="901" t="s">
        <v>495</v>
      </c>
      <c r="F16" s="901" t="s">
        <v>495</v>
      </c>
      <c r="G16" s="901" t="s">
        <v>495</v>
      </c>
      <c r="H16" s="901" t="s">
        <v>495</v>
      </c>
      <c r="I16" s="901" t="s">
        <v>495</v>
      </c>
      <c r="J16" s="775">
        <f t="shared" ref="J16:J21" si="15">D16+19</f>
        <v>45470</v>
      </c>
      <c r="K16" s="775">
        <f t="shared" ref="K16:K21" si="16">D16+26</f>
        <v>45477</v>
      </c>
      <c r="L16" s="775">
        <f t="shared" ref="L16:L21" si="17">D16+27</f>
        <v>45478</v>
      </c>
      <c r="M16" s="775">
        <f t="shared" ref="M16:M21" si="18">D16+29</f>
        <v>45480</v>
      </c>
      <c r="N16" s="775">
        <f t="shared" ref="N16:N21" si="19">D16+30</f>
        <v>45481</v>
      </c>
      <c r="O16" s="331"/>
      <c r="P16" s="775">
        <f t="shared" si="7"/>
        <v>45434</v>
      </c>
      <c r="Q16" s="775">
        <f t="shared" si="7"/>
        <v>45434</v>
      </c>
    </row>
    <row r="17" spans="1:17" ht="16.5" hidden="1" customHeight="1" x14ac:dyDescent="0.2">
      <c r="A17" s="1077" t="s">
        <v>1849</v>
      </c>
      <c r="B17" s="1016" t="s">
        <v>1834</v>
      </c>
      <c r="C17" s="1017" t="s">
        <v>1850</v>
      </c>
      <c r="D17" s="989">
        <v>45441</v>
      </c>
      <c r="E17" s="775">
        <v>45453</v>
      </c>
      <c r="F17" s="775">
        <v>45450</v>
      </c>
      <c r="G17" s="775">
        <v>45451</v>
      </c>
      <c r="H17" s="775">
        <f t="shared" ref="H17:H21" si="20">D17+14</f>
        <v>45455</v>
      </c>
      <c r="I17" s="775">
        <f t="shared" ref="I17:I20" si="21">D17+16</f>
        <v>45457</v>
      </c>
      <c r="J17" s="775">
        <f t="shared" si="15"/>
        <v>45460</v>
      </c>
      <c r="K17" s="775">
        <f t="shared" si="16"/>
        <v>45467</v>
      </c>
      <c r="L17" s="775">
        <f t="shared" si="17"/>
        <v>45468</v>
      </c>
      <c r="M17" s="775">
        <f t="shared" si="18"/>
        <v>45470</v>
      </c>
      <c r="N17" s="775">
        <f t="shared" si="19"/>
        <v>45471</v>
      </c>
      <c r="O17" s="331"/>
      <c r="P17" s="775">
        <f t="shared" si="7"/>
        <v>45441</v>
      </c>
      <c r="Q17" s="775">
        <f t="shared" si="7"/>
        <v>45441</v>
      </c>
    </row>
    <row r="18" spans="1:17" ht="16.5" hidden="1" customHeight="1" x14ac:dyDescent="0.2">
      <c r="A18" s="1077"/>
      <c r="B18" s="1016" t="s">
        <v>1840</v>
      </c>
      <c r="C18" s="1017" t="s">
        <v>1851</v>
      </c>
      <c r="D18" s="989">
        <v>45456</v>
      </c>
      <c r="E18" s="901" t="s">
        <v>495</v>
      </c>
      <c r="F18" s="901" t="s">
        <v>495</v>
      </c>
      <c r="G18" s="901" t="s">
        <v>495</v>
      </c>
      <c r="H18" s="775">
        <f t="shared" si="20"/>
        <v>45470</v>
      </c>
      <c r="I18" s="775">
        <f t="shared" si="21"/>
        <v>45472</v>
      </c>
      <c r="J18" s="775">
        <f t="shared" si="15"/>
        <v>45475</v>
      </c>
      <c r="K18" s="775">
        <f t="shared" si="16"/>
        <v>45482</v>
      </c>
      <c r="L18" s="775">
        <f t="shared" si="17"/>
        <v>45483</v>
      </c>
      <c r="M18" s="775">
        <f t="shared" si="18"/>
        <v>45485</v>
      </c>
      <c r="N18" s="775">
        <f t="shared" si="19"/>
        <v>45486</v>
      </c>
      <c r="O18" s="331"/>
      <c r="P18" s="775">
        <f t="shared" si="7"/>
        <v>45448</v>
      </c>
      <c r="Q18" s="775">
        <f t="shared" si="7"/>
        <v>45448</v>
      </c>
    </row>
    <row r="19" spans="1:17" ht="16.5" hidden="1" customHeight="1" x14ac:dyDescent="0.2">
      <c r="A19" s="1077" t="s">
        <v>1852</v>
      </c>
      <c r="B19" s="1016" t="s">
        <v>1842</v>
      </c>
      <c r="C19" s="1017" t="s">
        <v>1853</v>
      </c>
      <c r="D19" s="989">
        <v>45462</v>
      </c>
      <c r="E19" s="775">
        <v>45471</v>
      </c>
      <c r="F19" s="775">
        <v>45467</v>
      </c>
      <c r="G19" s="775">
        <v>45470</v>
      </c>
      <c r="H19" s="775">
        <f t="shared" si="20"/>
        <v>45476</v>
      </c>
      <c r="I19" s="901" t="s">
        <v>495</v>
      </c>
      <c r="J19" s="775">
        <f t="shared" si="15"/>
        <v>45481</v>
      </c>
      <c r="K19" s="775">
        <f t="shared" si="16"/>
        <v>45488</v>
      </c>
      <c r="L19" s="775">
        <f t="shared" si="17"/>
        <v>45489</v>
      </c>
      <c r="M19" s="775">
        <f t="shared" si="18"/>
        <v>45491</v>
      </c>
      <c r="N19" s="775">
        <f t="shared" si="19"/>
        <v>45492</v>
      </c>
      <c r="O19" s="331"/>
      <c r="P19" s="775">
        <f t="shared" si="7"/>
        <v>45455</v>
      </c>
      <c r="Q19" s="775">
        <f t="shared" si="7"/>
        <v>45455</v>
      </c>
    </row>
    <row r="20" spans="1:17" ht="16.5" hidden="1" customHeight="1" x14ac:dyDescent="0.2">
      <c r="A20" s="1077"/>
      <c r="B20" s="1016" t="s">
        <v>1844</v>
      </c>
      <c r="C20" s="1017" t="s">
        <v>1854</v>
      </c>
      <c r="D20" s="989">
        <v>45465</v>
      </c>
      <c r="E20" s="901" t="s">
        <v>495</v>
      </c>
      <c r="F20" s="901" t="s">
        <v>495</v>
      </c>
      <c r="G20" s="901" t="s">
        <v>495</v>
      </c>
      <c r="H20" s="775">
        <f t="shared" si="20"/>
        <v>45479</v>
      </c>
      <c r="I20" s="775">
        <f t="shared" si="21"/>
        <v>45481</v>
      </c>
      <c r="J20" s="775">
        <f t="shared" si="15"/>
        <v>45484</v>
      </c>
      <c r="K20" s="775">
        <f t="shared" si="16"/>
        <v>45491</v>
      </c>
      <c r="L20" s="775">
        <f t="shared" si="17"/>
        <v>45492</v>
      </c>
      <c r="M20" s="775">
        <f t="shared" si="18"/>
        <v>45494</v>
      </c>
      <c r="N20" s="775">
        <f t="shared" si="19"/>
        <v>45495</v>
      </c>
      <c r="O20" s="331"/>
      <c r="P20" s="775">
        <f t="shared" si="7"/>
        <v>45462</v>
      </c>
      <c r="Q20" s="775">
        <f t="shared" si="7"/>
        <v>45462</v>
      </c>
    </row>
    <row r="21" spans="1:17" ht="16.5" hidden="1" customHeight="1" x14ac:dyDescent="0.2">
      <c r="A21" s="1077" t="s">
        <v>1855</v>
      </c>
      <c r="B21" s="1016" t="s">
        <v>1386</v>
      </c>
      <c r="C21" s="1017" t="s">
        <v>1856</v>
      </c>
      <c r="D21" s="989">
        <v>45479</v>
      </c>
      <c r="E21" s="775">
        <v>45486</v>
      </c>
      <c r="F21" s="775">
        <v>45485</v>
      </c>
      <c r="G21" s="775">
        <v>45486</v>
      </c>
      <c r="H21" s="775">
        <f t="shared" si="20"/>
        <v>45493</v>
      </c>
      <c r="I21" s="901" t="s">
        <v>495</v>
      </c>
      <c r="J21" s="775">
        <f t="shared" si="15"/>
        <v>45498</v>
      </c>
      <c r="K21" s="775">
        <f t="shared" si="16"/>
        <v>45505</v>
      </c>
      <c r="L21" s="775">
        <f t="shared" si="17"/>
        <v>45506</v>
      </c>
      <c r="M21" s="775">
        <f t="shared" si="18"/>
        <v>45508</v>
      </c>
      <c r="N21" s="775">
        <f t="shared" si="19"/>
        <v>45509</v>
      </c>
      <c r="O21" s="331"/>
      <c r="P21" s="775">
        <f t="shared" si="7"/>
        <v>45469</v>
      </c>
      <c r="Q21" s="1046">
        <f>WEEKNUM(P21)</f>
        <v>26</v>
      </c>
    </row>
    <row r="22" spans="1:17" ht="16.5" hidden="1" customHeight="1" x14ac:dyDescent="0.2">
      <c r="A22" s="1041"/>
      <c r="B22" s="1016" t="s">
        <v>1837</v>
      </c>
      <c r="C22" s="1017" t="s">
        <v>1857</v>
      </c>
      <c r="D22" s="989">
        <v>45491</v>
      </c>
      <c r="E22" s="901" t="s">
        <v>495</v>
      </c>
      <c r="F22" s="901" t="s">
        <v>495</v>
      </c>
      <c r="G22" s="901" t="s">
        <v>495</v>
      </c>
      <c r="H22" s="901" t="s">
        <v>495</v>
      </c>
      <c r="I22" s="901" t="s">
        <v>495</v>
      </c>
      <c r="J22" s="775">
        <f t="shared" ref="J22:J27" si="22">D22+19</f>
        <v>45510</v>
      </c>
      <c r="K22" s="775">
        <f t="shared" ref="K22:K27" si="23">D22+26</f>
        <v>45517</v>
      </c>
      <c r="L22" s="775">
        <f t="shared" ref="L22:L27" si="24">D22+27</f>
        <v>45518</v>
      </c>
      <c r="M22" s="775">
        <f t="shared" ref="M22:M27" si="25">D22+29</f>
        <v>45520</v>
      </c>
      <c r="N22" s="775">
        <f t="shared" ref="N22:N27" si="26">D22+30</f>
        <v>45521</v>
      </c>
      <c r="O22" s="331"/>
      <c r="P22" s="775">
        <f t="shared" si="7"/>
        <v>45476</v>
      </c>
      <c r="Q22" s="1046">
        <f t="shared" ref="Q22:Q29" si="27">WEEKNUM(P22)</f>
        <v>27</v>
      </c>
    </row>
    <row r="23" spans="1:17" ht="16.5" hidden="1" customHeight="1" x14ac:dyDescent="0.2">
      <c r="A23" s="1077" t="s">
        <v>1858</v>
      </c>
      <c r="B23" s="1016" t="s">
        <v>1831</v>
      </c>
      <c r="C23" s="1017" t="s">
        <v>1859</v>
      </c>
      <c r="D23" s="989">
        <v>45480</v>
      </c>
      <c r="E23" s="775">
        <f t="shared" ref="E23" si="28">D23+6</f>
        <v>45486</v>
      </c>
      <c r="F23" s="775">
        <f t="shared" ref="F23" si="29">D23+9</f>
        <v>45489</v>
      </c>
      <c r="G23" s="775">
        <f t="shared" ref="G23" si="30">D23+10</f>
        <v>45490</v>
      </c>
      <c r="H23" s="775">
        <f t="shared" ref="H23:H27" si="31">D23+14</f>
        <v>45494</v>
      </c>
      <c r="I23" s="775">
        <f t="shared" ref="I23:I27" si="32">D23+16</f>
        <v>45496</v>
      </c>
      <c r="J23" s="775">
        <f t="shared" si="22"/>
        <v>45499</v>
      </c>
      <c r="K23" s="775">
        <f t="shared" si="23"/>
        <v>45506</v>
      </c>
      <c r="L23" s="775">
        <f t="shared" si="24"/>
        <v>45507</v>
      </c>
      <c r="M23" s="775">
        <f t="shared" si="25"/>
        <v>45509</v>
      </c>
      <c r="N23" s="775">
        <f t="shared" si="26"/>
        <v>45510</v>
      </c>
      <c r="O23" s="331"/>
      <c r="P23" s="775">
        <f t="shared" si="7"/>
        <v>45483</v>
      </c>
      <c r="Q23" s="1046">
        <f t="shared" si="27"/>
        <v>28</v>
      </c>
    </row>
    <row r="24" spans="1:17" ht="16.5" hidden="1" customHeight="1" x14ac:dyDescent="0.2">
      <c r="A24" s="1077"/>
      <c r="B24" s="1016" t="s">
        <v>1840</v>
      </c>
      <c r="C24" s="1017" t="s">
        <v>1860</v>
      </c>
      <c r="D24" s="989">
        <v>45495</v>
      </c>
      <c r="E24" s="775">
        <f t="shared" ref="E24" si="33">D24+6</f>
        <v>45501</v>
      </c>
      <c r="F24" s="775">
        <f t="shared" ref="F24" si="34">D24+9</f>
        <v>45504</v>
      </c>
      <c r="G24" s="775">
        <f t="shared" ref="G24" si="35">D24+10</f>
        <v>45505</v>
      </c>
      <c r="H24" s="775">
        <f t="shared" si="31"/>
        <v>45509</v>
      </c>
      <c r="I24" s="901" t="s">
        <v>495</v>
      </c>
      <c r="J24" s="775">
        <f t="shared" si="22"/>
        <v>45514</v>
      </c>
      <c r="K24" s="775">
        <f t="shared" si="23"/>
        <v>45521</v>
      </c>
      <c r="L24" s="775">
        <f t="shared" si="24"/>
        <v>45522</v>
      </c>
      <c r="M24" s="775">
        <f t="shared" si="25"/>
        <v>45524</v>
      </c>
      <c r="N24" s="775">
        <f t="shared" si="26"/>
        <v>45525</v>
      </c>
      <c r="O24" s="331"/>
      <c r="P24" s="775">
        <f t="shared" si="7"/>
        <v>45490</v>
      </c>
      <c r="Q24" s="1046">
        <f t="shared" si="27"/>
        <v>29</v>
      </c>
    </row>
    <row r="25" spans="1:17" ht="16.5" hidden="1" customHeight="1" x14ac:dyDescent="0.2">
      <c r="A25" s="1077"/>
      <c r="B25" s="1016" t="s">
        <v>1842</v>
      </c>
      <c r="C25" s="1017" t="s">
        <v>1861</v>
      </c>
      <c r="D25" s="989">
        <v>45505</v>
      </c>
      <c r="E25" s="901" t="s">
        <v>495</v>
      </c>
      <c r="F25" s="901" t="s">
        <v>495</v>
      </c>
      <c r="G25" s="901" t="s">
        <v>495</v>
      </c>
      <c r="H25" s="775">
        <f t="shared" si="31"/>
        <v>45519</v>
      </c>
      <c r="I25" s="775">
        <f t="shared" si="32"/>
        <v>45521</v>
      </c>
      <c r="J25" s="775">
        <f t="shared" si="22"/>
        <v>45524</v>
      </c>
      <c r="K25" s="775">
        <f t="shared" si="23"/>
        <v>45531</v>
      </c>
      <c r="L25" s="775">
        <f t="shared" si="24"/>
        <v>45532</v>
      </c>
      <c r="M25" s="775">
        <f t="shared" si="25"/>
        <v>45534</v>
      </c>
      <c r="N25" s="775">
        <f t="shared" si="26"/>
        <v>45535</v>
      </c>
      <c r="O25" s="331"/>
      <c r="P25" s="775">
        <f t="shared" si="7"/>
        <v>45497</v>
      </c>
      <c r="Q25" s="1046">
        <f t="shared" si="27"/>
        <v>30</v>
      </c>
    </row>
    <row r="26" spans="1:17" ht="16.5" hidden="1" customHeight="1" x14ac:dyDescent="0.2">
      <c r="A26" s="1077"/>
      <c r="B26" s="1016" t="s">
        <v>1862</v>
      </c>
      <c r="C26" s="1017" t="s">
        <v>1863</v>
      </c>
      <c r="D26" s="989">
        <v>45510</v>
      </c>
      <c r="E26" s="775">
        <f t="shared" ref="E26" si="36">D26+6</f>
        <v>45516</v>
      </c>
      <c r="F26" s="775">
        <f t="shared" ref="F26" si="37">D26+9</f>
        <v>45519</v>
      </c>
      <c r="G26" s="775">
        <f t="shared" ref="G26" si="38">D26+10</f>
        <v>45520</v>
      </c>
      <c r="H26" s="901" t="s">
        <v>495</v>
      </c>
      <c r="I26" s="901" t="s">
        <v>495</v>
      </c>
      <c r="J26" s="775">
        <f t="shared" ref="J26" si="39">D26+19</f>
        <v>45529</v>
      </c>
      <c r="K26" s="775">
        <f t="shared" ref="K26" si="40">D26+26</f>
        <v>45536</v>
      </c>
      <c r="L26" s="775">
        <f t="shared" ref="L26" si="41">D26+27</f>
        <v>45537</v>
      </c>
      <c r="M26" s="775">
        <f t="shared" ref="M26" si="42">D26+29</f>
        <v>45539</v>
      </c>
      <c r="N26" s="775">
        <f t="shared" ref="N26" si="43">D26+30</f>
        <v>45540</v>
      </c>
      <c r="O26" s="331"/>
      <c r="P26" s="775">
        <f t="shared" si="7"/>
        <v>45504</v>
      </c>
      <c r="Q26" s="1046">
        <f t="shared" si="27"/>
        <v>31</v>
      </c>
    </row>
    <row r="27" spans="1:17" ht="20.100000000000001" hidden="1" customHeight="1" x14ac:dyDescent="0.2">
      <c r="A27" s="1077" t="s">
        <v>1831</v>
      </c>
      <c r="B27" s="1016" t="s">
        <v>1386</v>
      </c>
      <c r="C27" s="1017" t="s">
        <v>1864</v>
      </c>
      <c r="D27" s="989">
        <v>45516</v>
      </c>
      <c r="E27" s="775">
        <f t="shared" ref="E27" si="44">D27+6</f>
        <v>45522</v>
      </c>
      <c r="F27" s="775">
        <f t="shared" ref="F27" si="45">D27+9</f>
        <v>45525</v>
      </c>
      <c r="G27" s="775">
        <f t="shared" ref="G27" si="46">D27+10</f>
        <v>45526</v>
      </c>
      <c r="H27" s="775">
        <f t="shared" si="31"/>
        <v>45530</v>
      </c>
      <c r="I27" s="775">
        <f t="shared" si="32"/>
        <v>45532</v>
      </c>
      <c r="J27" s="775">
        <f t="shared" si="22"/>
        <v>45535</v>
      </c>
      <c r="K27" s="775">
        <f t="shared" si="23"/>
        <v>45542</v>
      </c>
      <c r="L27" s="775">
        <f t="shared" si="24"/>
        <v>45543</v>
      </c>
      <c r="M27" s="775">
        <f t="shared" si="25"/>
        <v>45545</v>
      </c>
      <c r="N27" s="775">
        <f t="shared" si="26"/>
        <v>45546</v>
      </c>
      <c r="O27" s="331"/>
      <c r="P27" s="775">
        <f t="shared" si="7"/>
        <v>45511</v>
      </c>
      <c r="Q27" s="1046">
        <f t="shared" si="27"/>
        <v>32</v>
      </c>
    </row>
    <row r="28" spans="1:17" ht="20.100000000000001" hidden="1" customHeight="1" x14ac:dyDescent="0.2">
      <c r="A28" s="1041"/>
      <c r="B28" s="1016" t="s">
        <v>1837</v>
      </c>
      <c r="C28" s="1017" t="s">
        <v>1865</v>
      </c>
      <c r="D28" s="989">
        <v>45525</v>
      </c>
      <c r="E28" s="901" t="s">
        <v>495</v>
      </c>
      <c r="F28" s="901" t="s">
        <v>495</v>
      </c>
      <c r="G28" s="901" t="s">
        <v>495</v>
      </c>
      <c r="H28" s="775">
        <f t="shared" ref="H28" si="47">D28+14</f>
        <v>45539</v>
      </c>
      <c r="I28" s="775">
        <f t="shared" ref="I28" si="48">D28+16</f>
        <v>45541</v>
      </c>
      <c r="J28" s="775">
        <f t="shared" ref="J28:J33" si="49">D28+19</f>
        <v>45544</v>
      </c>
      <c r="K28" s="775">
        <f t="shared" ref="K28:K33" si="50">D28+26</f>
        <v>45551</v>
      </c>
      <c r="L28" s="775">
        <f t="shared" ref="L28:L33" si="51">D28+27</f>
        <v>45552</v>
      </c>
      <c r="M28" s="775">
        <f t="shared" ref="M28:M33" si="52">D28+29</f>
        <v>45554</v>
      </c>
      <c r="N28" s="775">
        <f t="shared" ref="N28:N33" si="53">D28+30</f>
        <v>45555</v>
      </c>
      <c r="O28" s="331"/>
      <c r="P28" s="775">
        <f t="shared" si="7"/>
        <v>45518</v>
      </c>
      <c r="Q28" s="1046">
        <f t="shared" si="27"/>
        <v>33</v>
      </c>
    </row>
    <row r="29" spans="1:17" ht="20.100000000000001" hidden="1" customHeight="1" x14ac:dyDescent="0.2">
      <c r="A29" s="1077" t="s">
        <v>1834</v>
      </c>
      <c r="B29" s="1016" t="s">
        <v>1831</v>
      </c>
      <c r="C29" s="1017" t="s">
        <v>1866</v>
      </c>
      <c r="D29" s="989">
        <v>45528</v>
      </c>
      <c r="E29" s="775">
        <f t="shared" ref="E29:E33" si="54">D29+6</f>
        <v>45534</v>
      </c>
      <c r="F29" s="775">
        <f t="shared" ref="F29:F34" si="55">D29+9</f>
        <v>45537</v>
      </c>
      <c r="G29" s="775">
        <f t="shared" ref="G29:G34" si="56">D29+10</f>
        <v>45538</v>
      </c>
      <c r="H29" s="901" t="s">
        <v>495</v>
      </c>
      <c r="I29" s="901" t="s">
        <v>495</v>
      </c>
      <c r="J29" s="775">
        <f t="shared" si="49"/>
        <v>45547</v>
      </c>
      <c r="K29" s="775">
        <f t="shared" si="50"/>
        <v>45554</v>
      </c>
      <c r="L29" s="775">
        <f t="shared" si="51"/>
        <v>45555</v>
      </c>
      <c r="M29" s="775">
        <f t="shared" si="52"/>
        <v>45557</v>
      </c>
      <c r="N29" s="775">
        <f t="shared" si="53"/>
        <v>45558</v>
      </c>
      <c r="O29" s="331"/>
      <c r="P29" s="775">
        <f t="shared" si="7"/>
        <v>45525</v>
      </c>
      <c r="Q29" s="1046">
        <f t="shared" si="27"/>
        <v>34</v>
      </c>
    </row>
    <row r="30" spans="1:17" ht="20.100000000000001" hidden="1" customHeight="1" x14ac:dyDescent="0.2">
      <c r="A30" s="1077"/>
      <c r="B30" s="1016" t="s">
        <v>1840</v>
      </c>
      <c r="C30" s="1017" t="s">
        <v>1867</v>
      </c>
      <c r="D30" s="989">
        <v>45535</v>
      </c>
      <c r="E30" s="901" t="s">
        <v>495</v>
      </c>
      <c r="F30" s="901" t="s">
        <v>495</v>
      </c>
      <c r="G30" s="901" t="s">
        <v>495</v>
      </c>
      <c r="H30" s="775">
        <f t="shared" ref="H30" si="57">D30+14</f>
        <v>45549</v>
      </c>
      <c r="I30" s="775">
        <f t="shared" ref="I30" si="58">D30+16</f>
        <v>45551</v>
      </c>
      <c r="J30" s="775">
        <f t="shared" si="49"/>
        <v>45554</v>
      </c>
      <c r="K30" s="775">
        <f t="shared" si="50"/>
        <v>45561</v>
      </c>
      <c r="L30" s="775">
        <f t="shared" si="51"/>
        <v>45562</v>
      </c>
      <c r="M30" s="775">
        <f t="shared" si="52"/>
        <v>45564</v>
      </c>
      <c r="N30" s="775">
        <f t="shared" si="53"/>
        <v>45565</v>
      </c>
      <c r="O30" s="331"/>
      <c r="P30" s="775">
        <f t="shared" ref="P30" si="59">P29+7</f>
        <v>45532</v>
      </c>
      <c r="Q30" s="1046">
        <f t="shared" ref="Q30:Q35" si="60">WEEKNUM(P30)</f>
        <v>35</v>
      </c>
    </row>
    <row r="31" spans="1:17" ht="20.100000000000001" hidden="1" customHeight="1" x14ac:dyDescent="0.2">
      <c r="A31" s="1077"/>
      <c r="B31" s="1016" t="s">
        <v>1842</v>
      </c>
      <c r="C31" s="1017" t="s">
        <v>1868</v>
      </c>
      <c r="D31" s="989">
        <v>45552</v>
      </c>
      <c r="E31" s="775">
        <f t="shared" si="54"/>
        <v>45558</v>
      </c>
      <c r="F31" s="775">
        <f>D31+9</f>
        <v>45561</v>
      </c>
      <c r="G31" s="775">
        <f t="shared" si="56"/>
        <v>45562</v>
      </c>
      <c r="H31" s="901" t="s">
        <v>495</v>
      </c>
      <c r="I31" s="901" t="s">
        <v>495</v>
      </c>
      <c r="J31" s="775">
        <f t="shared" si="49"/>
        <v>45571</v>
      </c>
      <c r="K31" s="775">
        <f t="shared" si="50"/>
        <v>45578</v>
      </c>
      <c r="L31" s="775">
        <f t="shared" si="51"/>
        <v>45579</v>
      </c>
      <c r="M31" s="775">
        <f t="shared" si="52"/>
        <v>45581</v>
      </c>
      <c r="N31" s="775">
        <f t="shared" si="53"/>
        <v>45582</v>
      </c>
      <c r="O31" s="331"/>
      <c r="P31" s="775">
        <f t="shared" ref="P31" si="61">P30+7</f>
        <v>45539</v>
      </c>
      <c r="Q31" s="1046">
        <f t="shared" si="60"/>
        <v>36</v>
      </c>
    </row>
    <row r="32" spans="1:17" ht="20.100000000000001" hidden="1" customHeight="1" x14ac:dyDescent="0.2">
      <c r="A32" s="1077"/>
      <c r="B32" s="1016" t="s">
        <v>1862</v>
      </c>
      <c r="C32" s="1017" t="s">
        <v>1869</v>
      </c>
      <c r="D32" s="989">
        <v>45557</v>
      </c>
      <c r="E32" s="901" t="s">
        <v>495</v>
      </c>
      <c r="F32" s="901" t="s">
        <v>495</v>
      </c>
      <c r="G32" s="901" t="s">
        <v>495</v>
      </c>
      <c r="H32" s="775">
        <v>45559</v>
      </c>
      <c r="I32" s="775">
        <v>45561</v>
      </c>
      <c r="J32" s="775">
        <v>45564</v>
      </c>
      <c r="K32" s="775">
        <v>45571</v>
      </c>
      <c r="L32" s="775">
        <v>45572</v>
      </c>
      <c r="M32" s="775">
        <v>45574</v>
      </c>
      <c r="N32" s="775">
        <v>45575</v>
      </c>
      <c r="O32" s="331"/>
      <c r="P32" s="775">
        <f t="shared" ref="P32" si="62">P31+7</f>
        <v>45546</v>
      </c>
      <c r="Q32" s="1046">
        <f t="shared" si="60"/>
        <v>37</v>
      </c>
    </row>
    <row r="33" spans="1:17" ht="20.100000000000001" hidden="1" customHeight="1" x14ac:dyDescent="0.2">
      <c r="A33" s="1077" t="s">
        <v>1870</v>
      </c>
      <c r="B33" s="1016" t="s">
        <v>1871</v>
      </c>
      <c r="C33" s="1017" t="s">
        <v>1872</v>
      </c>
      <c r="D33" s="989">
        <v>45557</v>
      </c>
      <c r="E33" s="775">
        <f t="shared" si="54"/>
        <v>45563</v>
      </c>
      <c r="F33" s="775">
        <f t="shared" si="55"/>
        <v>45566</v>
      </c>
      <c r="G33" s="775">
        <f t="shared" si="56"/>
        <v>45567</v>
      </c>
      <c r="H33" s="901" t="s">
        <v>495</v>
      </c>
      <c r="I33" s="901" t="s">
        <v>495</v>
      </c>
      <c r="J33" s="775">
        <f t="shared" si="49"/>
        <v>45576</v>
      </c>
      <c r="K33" s="775">
        <f t="shared" si="50"/>
        <v>45583</v>
      </c>
      <c r="L33" s="775">
        <f t="shared" si="51"/>
        <v>45584</v>
      </c>
      <c r="M33" s="775">
        <f t="shared" si="52"/>
        <v>45586</v>
      </c>
      <c r="N33" s="775">
        <f t="shared" si="53"/>
        <v>45587</v>
      </c>
      <c r="O33" s="331"/>
      <c r="P33" s="775">
        <f t="shared" ref="P33:P34" si="63">P32+7</f>
        <v>45553</v>
      </c>
      <c r="Q33" s="1046">
        <f t="shared" si="60"/>
        <v>38</v>
      </c>
    </row>
    <row r="34" spans="1:17" ht="20.100000000000001" hidden="1" customHeight="1" x14ac:dyDescent="0.2">
      <c r="A34" s="1041"/>
      <c r="B34" s="1016" t="s">
        <v>1837</v>
      </c>
      <c r="C34" s="1017" t="s">
        <v>1873</v>
      </c>
      <c r="D34" s="989">
        <v>45564</v>
      </c>
      <c r="E34" s="901" t="s">
        <v>495</v>
      </c>
      <c r="F34" s="775">
        <f t="shared" si="55"/>
        <v>45573</v>
      </c>
      <c r="G34" s="775">
        <f t="shared" si="56"/>
        <v>45574</v>
      </c>
      <c r="H34" s="775">
        <f t="shared" ref="H34:H37" si="64">D34+14</f>
        <v>45578</v>
      </c>
      <c r="I34" s="901" t="s">
        <v>495</v>
      </c>
      <c r="J34" s="775">
        <f t="shared" ref="J34:J39" si="65">D34+19</f>
        <v>45583</v>
      </c>
      <c r="K34" s="775">
        <f t="shared" ref="K34:K39" si="66">D34+26</f>
        <v>45590</v>
      </c>
      <c r="L34" s="775">
        <f t="shared" ref="L34:L39" si="67">D34+27</f>
        <v>45591</v>
      </c>
      <c r="M34" s="775">
        <f t="shared" ref="M34:M39" si="68">D34+29</f>
        <v>45593</v>
      </c>
      <c r="N34" s="775">
        <f t="shared" ref="N34:N39" si="69">D34+30</f>
        <v>45594</v>
      </c>
      <c r="O34" s="331"/>
      <c r="P34" s="775">
        <f t="shared" si="63"/>
        <v>45560</v>
      </c>
      <c r="Q34" s="1046">
        <f t="shared" si="60"/>
        <v>39</v>
      </c>
    </row>
    <row r="35" spans="1:17" ht="20.100000000000001" hidden="1" customHeight="1" x14ac:dyDescent="0.2">
      <c r="A35" s="1077"/>
      <c r="B35" s="1016" t="s">
        <v>1831</v>
      </c>
      <c r="C35" s="1017" t="s">
        <v>1874</v>
      </c>
      <c r="D35" s="989">
        <v>45568</v>
      </c>
      <c r="E35" s="775">
        <f t="shared" ref="E35:E36" si="70">D35+6</f>
        <v>45574</v>
      </c>
      <c r="F35" s="775">
        <f t="shared" ref="F35:F36" si="71">D35+9</f>
        <v>45577</v>
      </c>
      <c r="G35" s="775">
        <f t="shared" ref="G35:G36" si="72">D35+10</f>
        <v>45578</v>
      </c>
      <c r="H35" s="775">
        <f t="shared" si="64"/>
        <v>45582</v>
      </c>
      <c r="I35" s="775">
        <f t="shared" ref="I35:I37" si="73">D35+16</f>
        <v>45584</v>
      </c>
      <c r="J35" s="775">
        <f t="shared" si="65"/>
        <v>45587</v>
      </c>
      <c r="K35" s="775">
        <f t="shared" si="66"/>
        <v>45594</v>
      </c>
      <c r="L35" s="775">
        <f t="shared" si="67"/>
        <v>45595</v>
      </c>
      <c r="M35" s="775">
        <f t="shared" si="68"/>
        <v>45597</v>
      </c>
      <c r="N35" s="775">
        <f t="shared" si="69"/>
        <v>45598</v>
      </c>
      <c r="O35" s="331"/>
      <c r="P35" s="775">
        <f t="shared" ref="P35:P43" si="74">P34+7</f>
        <v>45567</v>
      </c>
      <c r="Q35" s="1046">
        <f t="shared" si="60"/>
        <v>40</v>
      </c>
    </row>
    <row r="36" spans="1:17" ht="20.100000000000001" hidden="1" customHeight="1" x14ac:dyDescent="0.2">
      <c r="A36" s="1077"/>
      <c r="B36" s="1016" t="s">
        <v>1840</v>
      </c>
      <c r="C36" s="1017" t="s">
        <v>1875</v>
      </c>
      <c r="D36" s="989">
        <v>45574</v>
      </c>
      <c r="E36" s="775">
        <f t="shared" si="70"/>
        <v>45580</v>
      </c>
      <c r="F36" s="775">
        <f t="shared" si="71"/>
        <v>45583</v>
      </c>
      <c r="G36" s="775">
        <f t="shared" si="72"/>
        <v>45584</v>
      </c>
      <c r="H36" s="775">
        <f t="shared" si="64"/>
        <v>45588</v>
      </c>
      <c r="I36" s="775">
        <f t="shared" si="73"/>
        <v>45590</v>
      </c>
      <c r="J36" s="775">
        <f t="shared" si="65"/>
        <v>45593</v>
      </c>
      <c r="K36" s="775">
        <f t="shared" si="66"/>
        <v>45600</v>
      </c>
      <c r="L36" s="775">
        <f t="shared" si="67"/>
        <v>45601</v>
      </c>
      <c r="M36" s="775">
        <f t="shared" si="68"/>
        <v>45603</v>
      </c>
      <c r="N36" s="775">
        <f t="shared" si="69"/>
        <v>45604</v>
      </c>
      <c r="O36" s="331"/>
      <c r="P36" s="775">
        <f t="shared" si="74"/>
        <v>45574</v>
      </c>
      <c r="Q36" s="1046">
        <f t="shared" ref="Q36:Q41" si="75">WEEKNUM(P36)</f>
        <v>41</v>
      </c>
    </row>
    <row r="37" spans="1:17" ht="20.100000000000001" hidden="1" customHeight="1" x14ac:dyDescent="0.2">
      <c r="A37" s="1077"/>
      <c r="B37" s="1016" t="s">
        <v>1842</v>
      </c>
      <c r="C37" s="1017" t="s">
        <v>1876</v>
      </c>
      <c r="D37" s="989">
        <v>45598</v>
      </c>
      <c r="E37" s="1171" t="s">
        <v>495</v>
      </c>
      <c r="F37" s="1177"/>
      <c r="G37" s="1172"/>
      <c r="H37" s="775">
        <f t="shared" si="64"/>
        <v>45612</v>
      </c>
      <c r="I37" s="775">
        <f t="shared" si="73"/>
        <v>45614</v>
      </c>
      <c r="J37" s="775">
        <f t="shared" si="65"/>
        <v>45617</v>
      </c>
      <c r="K37" s="775">
        <f t="shared" si="66"/>
        <v>45624</v>
      </c>
      <c r="L37" s="775">
        <f t="shared" si="67"/>
        <v>45625</v>
      </c>
      <c r="M37" s="775">
        <f t="shared" si="68"/>
        <v>45627</v>
      </c>
      <c r="N37" s="775">
        <f t="shared" si="69"/>
        <v>45628</v>
      </c>
      <c r="O37" s="331"/>
      <c r="P37" s="775">
        <f t="shared" si="74"/>
        <v>45581</v>
      </c>
      <c r="Q37" s="1046">
        <f t="shared" si="75"/>
        <v>42</v>
      </c>
    </row>
    <row r="38" spans="1:17" ht="20.100000000000001" hidden="1" customHeight="1" x14ac:dyDescent="0.2">
      <c r="A38" s="1077" t="s">
        <v>1877</v>
      </c>
      <c r="B38" s="1016" t="s">
        <v>1878</v>
      </c>
      <c r="C38" s="1017" t="s">
        <v>1879</v>
      </c>
      <c r="D38" s="989">
        <v>45587</v>
      </c>
      <c r="E38" s="775">
        <f t="shared" ref="E38" si="76">D38+6</f>
        <v>45593</v>
      </c>
      <c r="F38" s="775">
        <f t="shared" ref="F38" si="77">D38+9</f>
        <v>45596</v>
      </c>
      <c r="G38" s="775">
        <f t="shared" ref="G38" si="78">D38+10</f>
        <v>45597</v>
      </c>
      <c r="H38" s="775">
        <f t="shared" ref="H38:H39" si="79">D38+14</f>
        <v>45601</v>
      </c>
      <c r="I38" s="775">
        <f t="shared" ref="I38" si="80">D38+16</f>
        <v>45603</v>
      </c>
      <c r="J38" s="775">
        <f t="shared" si="65"/>
        <v>45606</v>
      </c>
      <c r="K38" s="775">
        <f t="shared" si="66"/>
        <v>45613</v>
      </c>
      <c r="L38" s="775">
        <f t="shared" si="67"/>
        <v>45614</v>
      </c>
      <c r="M38" s="775">
        <f t="shared" si="68"/>
        <v>45616</v>
      </c>
      <c r="N38" s="775">
        <f t="shared" si="69"/>
        <v>45617</v>
      </c>
      <c r="O38" s="331"/>
      <c r="P38" s="775">
        <f t="shared" si="74"/>
        <v>45588</v>
      </c>
      <c r="Q38" s="1046">
        <f t="shared" si="75"/>
        <v>43</v>
      </c>
    </row>
    <row r="39" spans="1:17" ht="20.100000000000001" hidden="1" customHeight="1" x14ac:dyDescent="0.2">
      <c r="A39" s="1077"/>
      <c r="B39" s="1016" t="s">
        <v>1871</v>
      </c>
      <c r="C39" s="1017" t="s">
        <v>1880</v>
      </c>
      <c r="D39" s="989">
        <v>45599</v>
      </c>
      <c r="E39" s="775">
        <f t="shared" ref="E39:E43" si="81">D39+6</f>
        <v>45605</v>
      </c>
      <c r="F39" s="775">
        <f t="shared" ref="F39:F40" si="82">D39+9</f>
        <v>45608</v>
      </c>
      <c r="G39" s="775">
        <f t="shared" ref="G39:G40" si="83">D39+10</f>
        <v>45609</v>
      </c>
      <c r="H39" s="775">
        <f t="shared" si="79"/>
        <v>45613</v>
      </c>
      <c r="I39" s="901" t="s">
        <v>495</v>
      </c>
      <c r="J39" s="775">
        <f t="shared" si="65"/>
        <v>45618</v>
      </c>
      <c r="K39" s="775">
        <f t="shared" si="66"/>
        <v>45625</v>
      </c>
      <c r="L39" s="775">
        <f t="shared" si="67"/>
        <v>45626</v>
      </c>
      <c r="M39" s="775">
        <f t="shared" si="68"/>
        <v>45628</v>
      </c>
      <c r="N39" s="775">
        <f t="shared" si="69"/>
        <v>45629</v>
      </c>
      <c r="O39" s="331"/>
      <c r="P39" s="775">
        <f t="shared" si="74"/>
        <v>45595</v>
      </c>
      <c r="Q39" s="1046">
        <f t="shared" si="75"/>
        <v>44</v>
      </c>
    </row>
    <row r="40" spans="1:17" ht="20.100000000000001" hidden="1" customHeight="1" x14ac:dyDescent="0.2">
      <c r="A40" s="1041"/>
      <c r="B40" s="1016" t="s">
        <v>1837</v>
      </c>
      <c r="C40" s="1017" t="s">
        <v>1881</v>
      </c>
      <c r="D40" s="989">
        <v>45612</v>
      </c>
      <c r="E40" s="775">
        <f t="shared" si="81"/>
        <v>45618</v>
      </c>
      <c r="F40" s="775">
        <f t="shared" si="82"/>
        <v>45621</v>
      </c>
      <c r="G40" s="775">
        <f t="shared" si="83"/>
        <v>45622</v>
      </c>
      <c r="H40" s="901" t="s">
        <v>495</v>
      </c>
      <c r="I40" s="901" t="s">
        <v>495</v>
      </c>
      <c r="J40" s="775">
        <f t="shared" ref="J40:J43" si="84">D40+19</f>
        <v>45631</v>
      </c>
      <c r="K40" s="775">
        <f t="shared" ref="K40:K43" si="85">D40+26</f>
        <v>45638</v>
      </c>
      <c r="L40" s="775">
        <f t="shared" ref="L40:L43" si="86">D40+27</f>
        <v>45639</v>
      </c>
      <c r="M40" s="775">
        <f t="shared" ref="M40:M41" si="87">D40+29</f>
        <v>45641</v>
      </c>
      <c r="N40" s="775">
        <f t="shared" ref="N40:N41" si="88">D40+30</f>
        <v>45642</v>
      </c>
      <c r="O40" s="331"/>
      <c r="P40" s="775">
        <f t="shared" si="74"/>
        <v>45602</v>
      </c>
      <c r="Q40" s="1046">
        <f t="shared" si="75"/>
        <v>45</v>
      </c>
    </row>
    <row r="41" spans="1:17" ht="20.100000000000001" hidden="1" customHeight="1" x14ac:dyDescent="0.2">
      <c r="A41" s="1077"/>
      <c r="B41" s="1016" t="s">
        <v>1831</v>
      </c>
      <c r="C41" s="1017" t="s">
        <v>1882</v>
      </c>
      <c r="D41" s="989">
        <v>45623</v>
      </c>
      <c r="E41" s="901" t="s">
        <v>495</v>
      </c>
      <c r="F41" s="901" t="s">
        <v>495</v>
      </c>
      <c r="G41" s="1140" t="s">
        <v>495</v>
      </c>
      <c r="H41" s="775">
        <v>45627</v>
      </c>
      <c r="I41" s="775">
        <v>45629</v>
      </c>
      <c r="J41" s="775">
        <v>45632</v>
      </c>
      <c r="K41" s="775">
        <v>45639</v>
      </c>
      <c r="L41" s="775">
        <f t="shared" si="86"/>
        <v>45650</v>
      </c>
      <c r="M41" s="775">
        <f t="shared" si="87"/>
        <v>45652</v>
      </c>
      <c r="N41" s="775">
        <f t="shared" si="88"/>
        <v>45653</v>
      </c>
      <c r="O41" s="331"/>
      <c r="P41" s="775">
        <f t="shared" si="74"/>
        <v>45609</v>
      </c>
      <c r="Q41" s="1046">
        <f t="shared" si="75"/>
        <v>46</v>
      </c>
    </row>
    <row r="42" spans="1:17" ht="20.100000000000001" hidden="1" customHeight="1" x14ac:dyDescent="0.2">
      <c r="A42" s="1077" t="s">
        <v>1883</v>
      </c>
      <c r="B42" s="1016" t="s">
        <v>1840</v>
      </c>
      <c r="C42" s="1017" t="s">
        <v>1884</v>
      </c>
      <c r="D42" s="989">
        <v>45619</v>
      </c>
      <c r="E42" s="775">
        <v>45632</v>
      </c>
      <c r="F42" s="775">
        <v>45622</v>
      </c>
      <c r="G42" s="1140" t="s">
        <v>495</v>
      </c>
      <c r="H42" s="901" t="s">
        <v>495</v>
      </c>
      <c r="I42" s="901" t="s">
        <v>495</v>
      </c>
      <c r="J42" s="775">
        <v>45638</v>
      </c>
      <c r="K42" s="775">
        <v>45641</v>
      </c>
      <c r="L42" s="775">
        <v>45642</v>
      </c>
      <c r="M42" s="775">
        <v>45644</v>
      </c>
      <c r="N42" s="775">
        <v>45645</v>
      </c>
      <c r="O42" s="331"/>
      <c r="P42" s="775">
        <f t="shared" si="74"/>
        <v>45616</v>
      </c>
      <c r="Q42" s="1046">
        <f t="shared" ref="Q42:Q43" si="89">WEEKNUM(P42)</f>
        <v>47</v>
      </c>
    </row>
    <row r="43" spans="1:17" ht="20.100000000000001" hidden="1" customHeight="1" x14ac:dyDescent="0.2">
      <c r="A43" s="1077"/>
      <c r="B43" s="1016" t="s">
        <v>1842</v>
      </c>
      <c r="C43" s="1017" t="s">
        <v>1885</v>
      </c>
      <c r="D43" s="989">
        <v>45635</v>
      </c>
      <c r="E43" s="775">
        <f t="shared" si="81"/>
        <v>45641</v>
      </c>
      <c r="F43" s="901" t="s">
        <v>495</v>
      </c>
      <c r="G43" s="1140" t="s">
        <v>495</v>
      </c>
      <c r="H43" s="901" t="s">
        <v>495</v>
      </c>
      <c r="I43" s="901" t="s">
        <v>495</v>
      </c>
      <c r="J43" s="775">
        <f t="shared" si="84"/>
        <v>45654</v>
      </c>
      <c r="K43" s="775">
        <f t="shared" si="85"/>
        <v>45661</v>
      </c>
      <c r="L43" s="775">
        <f t="shared" si="86"/>
        <v>45662</v>
      </c>
      <c r="M43" s="901" t="s">
        <v>495</v>
      </c>
      <c r="N43" s="901" t="s">
        <v>495</v>
      </c>
      <c r="O43" s="331"/>
      <c r="P43" s="775">
        <f t="shared" si="74"/>
        <v>45623</v>
      </c>
      <c r="Q43" s="1046">
        <f t="shared" si="89"/>
        <v>48</v>
      </c>
    </row>
    <row r="44" spans="1:17" ht="20.100000000000001" hidden="1" customHeight="1" x14ac:dyDescent="0.2">
      <c r="A44" s="1077" t="s">
        <v>1878</v>
      </c>
      <c r="B44" s="1016" t="s">
        <v>1886</v>
      </c>
      <c r="C44" s="1017" t="s">
        <v>1887</v>
      </c>
      <c r="D44" s="989">
        <v>45631</v>
      </c>
      <c r="E44" s="901" t="s">
        <v>495</v>
      </c>
      <c r="F44" s="775">
        <f>D44+9</f>
        <v>45640</v>
      </c>
      <c r="G44" s="1140" t="s">
        <v>495</v>
      </c>
      <c r="H44" s="901" t="s">
        <v>495</v>
      </c>
      <c r="I44" s="775">
        <f>D44+16</f>
        <v>45647</v>
      </c>
      <c r="J44" s="817"/>
      <c r="K44" s="817"/>
      <c r="L44" s="817"/>
      <c r="M44" s="817"/>
      <c r="N44" s="817"/>
      <c r="O44" s="331"/>
      <c r="P44" s="775">
        <f>P43+7</f>
        <v>45630</v>
      </c>
      <c r="Q44" s="1046">
        <f>WEEKNUM(P44)</f>
        <v>49</v>
      </c>
    </row>
    <row r="45" spans="1:17" ht="20.100000000000001" customHeight="1" x14ac:dyDescent="0.2">
      <c r="A45" s="1077"/>
      <c r="B45" s="1016" t="s">
        <v>1871</v>
      </c>
      <c r="C45" s="1017" t="s">
        <v>1888</v>
      </c>
      <c r="D45" s="989">
        <v>45645</v>
      </c>
      <c r="E45" s="775">
        <f>D45+6</f>
        <v>45651</v>
      </c>
      <c r="F45" s="775">
        <f>D45+9</f>
        <v>45654</v>
      </c>
      <c r="G45" s="775">
        <f>D45+14</f>
        <v>45659</v>
      </c>
      <c r="H45" s="775">
        <f>D45+16</f>
        <v>45661</v>
      </c>
      <c r="I45" s="775">
        <f>D45+19</f>
        <v>45664</v>
      </c>
      <c r="J45" s="775">
        <f>D45+26</f>
        <v>45671</v>
      </c>
      <c r="K45" s="775">
        <f>D45+27</f>
        <v>45672</v>
      </c>
      <c r="L45" s="775">
        <f>D45+29</f>
        <v>45674</v>
      </c>
      <c r="M45" s="775">
        <f>D45+30</f>
        <v>45675</v>
      </c>
      <c r="N45" s="331"/>
      <c r="O45" s="775">
        <f>P44+7</f>
        <v>45637</v>
      </c>
      <c r="P45" s="1046">
        <f>WEEKNUM(O45)</f>
        <v>50</v>
      </c>
    </row>
    <row r="46" spans="1:17" ht="20.100000000000001" customHeight="1" x14ac:dyDescent="0.2">
      <c r="A46" s="1077"/>
      <c r="B46" s="1071" t="s">
        <v>389</v>
      </c>
      <c r="C46" s="1017" t="s">
        <v>1889</v>
      </c>
      <c r="D46" s="989">
        <v>45643</v>
      </c>
      <c r="E46" s="817"/>
      <c r="F46" s="817"/>
      <c r="G46" s="817"/>
      <c r="H46" s="817"/>
      <c r="I46" s="817"/>
      <c r="J46" s="817"/>
      <c r="K46" s="817"/>
      <c r="L46" s="817"/>
      <c r="M46" s="817"/>
      <c r="N46" s="331"/>
      <c r="O46" s="775">
        <f>O45+7</f>
        <v>45644</v>
      </c>
      <c r="P46" s="1046">
        <f>WEEKNUM(O46)</f>
        <v>51</v>
      </c>
    </row>
    <row r="47" spans="1:17" ht="20.100000000000001" customHeight="1" x14ac:dyDescent="0.2">
      <c r="A47" s="1077"/>
      <c r="B47" s="1016" t="s">
        <v>1890</v>
      </c>
      <c r="C47" s="1017" t="s">
        <v>1891</v>
      </c>
      <c r="D47" s="989">
        <v>45655</v>
      </c>
      <c r="E47" s="775">
        <f>D47+6</f>
        <v>45661</v>
      </c>
      <c r="F47" s="775">
        <f>D47+9</f>
        <v>45664</v>
      </c>
      <c r="G47" s="775">
        <f>D47+14</f>
        <v>45669</v>
      </c>
      <c r="H47" s="775">
        <f>D47+16</f>
        <v>45671</v>
      </c>
      <c r="I47" s="775">
        <f>D47+19</f>
        <v>45674</v>
      </c>
      <c r="J47" s="775">
        <f>D47+26</f>
        <v>45681</v>
      </c>
      <c r="K47" s="775">
        <f>D47+27</f>
        <v>45682</v>
      </c>
      <c r="L47" s="775">
        <f>D47+29</f>
        <v>45684</v>
      </c>
      <c r="M47" s="775">
        <f>D47+30</f>
        <v>45685</v>
      </c>
      <c r="N47" s="331"/>
      <c r="O47" s="775">
        <f>O46+7</f>
        <v>45651</v>
      </c>
      <c r="P47" s="1046">
        <f>WEEKNUM(O47)</f>
        <v>52</v>
      </c>
    </row>
    <row r="48" spans="1:17" ht="20.100000000000001" customHeight="1" x14ac:dyDescent="0.2">
      <c r="A48" s="1077"/>
      <c r="B48" s="1071" t="s">
        <v>389</v>
      </c>
      <c r="C48" s="1017" t="s">
        <v>1892</v>
      </c>
      <c r="D48" s="989">
        <v>45657</v>
      </c>
      <c r="E48" s="817"/>
      <c r="F48" s="817"/>
      <c r="G48" s="817"/>
      <c r="H48" s="817"/>
      <c r="I48" s="817"/>
      <c r="J48" s="817"/>
      <c r="K48" s="817"/>
      <c r="L48" s="817"/>
      <c r="M48" s="817"/>
      <c r="N48" s="331"/>
      <c r="O48" s="775">
        <f>O47+7</f>
        <v>45658</v>
      </c>
      <c r="P48" s="1046">
        <f>WEEKNUM(O48)</f>
        <v>1</v>
      </c>
    </row>
    <row r="49" spans="1:17" ht="20.100000000000001" customHeight="1" x14ac:dyDescent="0.2">
      <c r="A49" s="1077" t="s">
        <v>1842</v>
      </c>
      <c r="B49" s="1016" t="s">
        <v>1840</v>
      </c>
      <c r="C49" s="1017" t="s">
        <v>1893</v>
      </c>
      <c r="D49" s="989">
        <v>45298</v>
      </c>
      <c r="E49" s="775">
        <f t="shared" ref="E49" si="90">D49+6</f>
        <v>45304</v>
      </c>
      <c r="F49" s="775">
        <f t="shared" ref="F49" si="91">D49+9</f>
        <v>45307</v>
      </c>
      <c r="G49" s="775">
        <f>D49+14</f>
        <v>45312</v>
      </c>
      <c r="H49" s="775">
        <f>D49+16</f>
        <v>45314</v>
      </c>
      <c r="I49" s="775">
        <f>D49+19</f>
        <v>45317</v>
      </c>
      <c r="J49" s="775">
        <f>D49+26</f>
        <v>45324</v>
      </c>
      <c r="K49" s="775">
        <f>D49+27</f>
        <v>45325</v>
      </c>
      <c r="L49" s="775">
        <f>D49+29</f>
        <v>45327</v>
      </c>
      <c r="M49" s="775">
        <f>D49+30</f>
        <v>45328</v>
      </c>
      <c r="N49" s="331"/>
      <c r="O49" s="775">
        <f t="shared" ref="O49" si="92">O48+7</f>
        <v>45665</v>
      </c>
      <c r="P49" s="1046">
        <f t="shared" ref="P49" si="93">WEEKNUM(O49)</f>
        <v>2</v>
      </c>
    </row>
    <row r="50" spans="1:17" ht="20.100000000000001" customHeight="1" x14ac:dyDescent="0.2">
      <c r="A50" s="1077"/>
      <c r="B50" s="1016" t="s">
        <v>1842</v>
      </c>
      <c r="C50" s="1017" t="s">
        <v>1894</v>
      </c>
      <c r="D50" s="989">
        <v>45305</v>
      </c>
      <c r="E50" s="775">
        <f t="shared" ref="E50" si="94">D50+6</f>
        <v>45311</v>
      </c>
      <c r="F50" s="775">
        <f t="shared" ref="F50" si="95">D50+9</f>
        <v>45314</v>
      </c>
      <c r="G50" s="775">
        <f t="shared" ref="G50" si="96">D50+14</f>
        <v>45319</v>
      </c>
      <c r="H50" s="775">
        <f t="shared" ref="H50" si="97">D50+16</f>
        <v>45321</v>
      </c>
      <c r="I50" s="775">
        <f t="shared" ref="I50" si="98">D50+19</f>
        <v>45324</v>
      </c>
      <c r="J50" s="775">
        <f t="shared" ref="J50" si="99">D50+26</f>
        <v>45331</v>
      </c>
      <c r="K50" s="775">
        <f t="shared" ref="K50" si="100">D50+27</f>
        <v>45332</v>
      </c>
      <c r="L50" s="775">
        <f t="shared" ref="L50" si="101">D50+29</f>
        <v>45334</v>
      </c>
      <c r="M50" s="775">
        <f t="shared" ref="M50" si="102">D50+30</f>
        <v>45335</v>
      </c>
      <c r="N50" s="331"/>
      <c r="O50" s="775">
        <f>O49+7</f>
        <v>45672</v>
      </c>
      <c r="P50" s="1046">
        <f>WEEKNUM(O50)</f>
        <v>3</v>
      </c>
    </row>
    <row r="51" spans="1:17" ht="20.100000000000001" customHeight="1" x14ac:dyDescent="0.2">
      <c r="A51" s="1077"/>
      <c r="B51" s="1016" t="s">
        <v>1895</v>
      </c>
      <c r="C51" s="1017" t="s">
        <v>1896</v>
      </c>
      <c r="D51" s="989">
        <v>45312</v>
      </c>
      <c r="E51" s="775">
        <f>D51+6</f>
        <v>45318</v>
      </c>
      <c r="F51" s="775">
        <f>D51+9</f>
        <v>45321</v>
      </c>
      <c r="G51" s="775">
        <f>D51+14</f>
        <v>45326</v>
      </c>
      <c r="H51" s="775">
        <f>D51+16</f>
        <v>45328</v>
      </c>
      <c r="I51" s="775">
        <f>D51+19</f>
        <v>45331</v>
      </c>
      <c r="J51" s="775">
        <f>D51+26</f>
        <v>45338</v>
      </c>
      <c r="K51" s="775">
        <f>D51+27</f>
        <v>45339</v>
      </c>
      <c r="L51" s="775">
        <f>D51+29</f>
        <v>45341</v>
      </c>
      <c r="M51" s="775">
        <f>D51+30</f>
        <v>45342</v>
      </c>
      <c r="N51" s="331"/>
      <c r="O51" s="775">
        <f>O50+7</f>
        <v>45679</v>
      </c>
      <c r="P51" s="1046">
        <f>WEEKNUM(O51)</f>
        <v>4</v>
      </c>
    </row>
    <row r="52" spans="1:17" ht="20.100000000000001" customHeight="1" x14ac:dyDescent="0.2">
      <c r="A52" s="1077" t="s">
        <v>1837</v>
      </c>
      <c r="B52" s="1016" t="s">
        <v>1871</v>
      </c>
      <c r="C52" s="1017" t="s">
        <v>1897</v>
      </c>
      <c r="D52" s="989">
        <v>45319</v>
      </c>
      <c r="E52" s="775">
        <f>D52+6</f>
        <v>45325</v>
      </c>
      <c r="F52" s="775">
        <f>D52+9</f>
        <v>45328</v>
      </c>
      <c r="G52" s="775">
        <f>D52+14</f>
        <v>45333</v>
      </c>
      <c r="H52" s="775">
        <f>D52+16</f>
        <v>45335</v>
      </c>
      <c r="I52" s="775">
        <f>D52+19</f>
        <v>45338</v>
      </c>
      <c r="J52" s="775">
        <f>D52+26</f>
        <v>45345</v>
      </c>
      <c r="K52" s="775">
        <f>D52+27</f>
        <v>45346</v>
      </c>
      <c r="L52" s="775">
        <f>D52+29</f>
        <v>45348</v>
      </c>
      <c r="M52" s="775">
        <f>D52+30</f>
        <v>45349</v>
      </c>
      <c r="N52" s="331"/>
      <c r="O52" s="775">
        <f>O51+7</f>
        <v>45686</v>
      </c>
      <c r="P52" s="1046">
        <f>WEEKNUM(O52)</f>
        <v>5</v>
      </c>
    </row>
    <row r="53" spans="1:17" ht="20.100000000000001" customHeight="1" x14ac:dyDescent="0.2">
      <c r="A53" s="1077"/>
      <c r="B53" s="1016" t="s">
        <v>1890</v>
      </c>
      <c r="C53" s="1017" t="s">
        <v>1898</v>
      </c>
      <c r="D53" s="989">
        <v>45326</v>
      </c>
      <c r="E53" s="775">
        <f>D53+6</f>
        <v>45332</v>
      </c>
      <c r="F53" s="775">
        <f>D53+9</f>
        <v>45335</v>
      </c>
      <c r="G53" s="775">
        <f>D53+14</f>
        <v>45340</v>
      </c>
      <c r="H53" s="775">
        <f>D53+16</f>
        <v>45342</v>
      </c>
      <c r="I53" s="775">
        <f>D53+19</f>
        <v>45345</v>
      </c>
      <c r="J53" s="775">
        <f>D53+26</f>
        <v>45352</v>
      </c>
      <c r="K53" s="775">
        <f>D53+27</f>
        <v>45353</v>
      </c>
      <c r="L53" s="775">
        <f>D53+29</f>
        <v>45355</v>
      </c>
      <c r="M53" s="775">
        <f>D53+30</f>
        <v>45356</v>
      </c>
      <c r="N53" s="331"/>
      <c r="O53" s="775">
        <f>O52+7</f>
        <v>45693</v>
      </c>
      <c r="P53" s="1046">
        <f>WEEKNUM(O53)</f>
        <v>6</v>
      </c>
    </row>
    <row r="54" spans="1:17" ht="24.95" customHeight="1" x14ac:dyDescent="0.2">
      <c r="A54" s="1077"/>
      <c r="B54" s="147" t="s">
        <v>1244</v>
      </c>
      <c r="C54" s="767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616"/>
      <c r="P54" s="146"/>
      <c r="Q54" s="146"/>
    </row>
    <row r="55" spans="1:17" ht="17.25" customHeight="1" x14ac:dyDescent="0.2">
      <c r="B55" s="409"/>
      <c r="C55" s="155"/>
      <c r="D55" s="155"/>
      <c r="E55" s="180"/>
      <c r="F55" s="180"/>
      <c r="G55" s="180"/>
      <c r="H55" s="149"/>
      <c r="K55" s="617"/>
      <c r="L55" s="618"/>
      <c r="M55" s="618"/>
      <c r="N55" s="619"/>
      <c r="O55" s="619"/>
      <c r="P55" s="146"/>
      <c r="Q55" s="146"/>
    </row>
    <row r="56" spans="1:17" s="159" customFormat="1" ht="17.25" customHeight="1" x14ac:dyDescent="0.2">
      <c r="A56" s="1077"/>
      <c r="C56" s="145"/>
      <c r="D56" s="145"/>
      <c r="E56" s="145"/>
      <c r="F56" s="145"/>
      <c r="G56" s="145"/>
      <c r="H56" s="145"/>
      <c r="I56" s="145"/>
      <c r="N56" s="147"/>
      <c r="O56" s="145"/>
    </row>
    <row r="57" spans="1:17" s="159" customFormat="1" ht="17.25" customHeight="1" thickBot="1" x14ac:dyDescent="0.25">
      <c r="A57" s="1077"/>
      <c r="B57" s="433"/>
      <c r="C57" s="145"/>
      <c r="D57" s="145"/>
      <c r="E57" s="145"/>
      <c r="F57" s="145"/>
      <c r="G57" s="145"/>
      <c r="H57" s="145"/>
      <c r="I57" s="145"/>
      <c r="N57" s="147"/>
      <c r="O57" s="145"/>
    </row>
    <row r="58" spans="1:17" s="147" customFormat="1" ht="18.75" customHeight="1" x14ac:dyDescent="0.2">
      <c r="A58" s="884"/>
      <c r="B58" s="788"/>
      <c r="C58" s="789"/>
      <c r="D58" s="790"/>
      <c r="E58" s="791"/>
      <c r="F58" s="792"/>
      <c r="G58" s="793"/>
      <c r="H58" s="794"/>
      <c r="I58" s="769"/>
      <c r="J58" s="145"/>
      <c r="K58" s="145"/>
      <c r="L58" s="145"/>
      <c r="M58" s="145"/>
      <c r="N58" s="145"/>
      <c r="O58" s="145"/>
    </row>
    <row r="59" spans="1:17" s="147" customFormat="1" ht="18.75" customHeight="1" x14ac:dyDescent="0.2">
      <c r="A59" s="884"/>
      <c r="B59" s="795" t="s">
        <v>555</v>
      </c>
      <c r="C59" s="145"/>
      <c r="D59" s="147" t="s">
        <v>556</v>
      </c>
      <c r="G59" s="147" t="s">
        <v>557</v>
      </c>
      <c r="H59" s="796"/>
      <c r="J59" s="145"/>
      <c r="K59" s="145"/>
      <c r="L59" s="145"/>
      <c r="M59" s="145"/>
    </row>
    <row r="60" spans="1:17" s="147" customFormat="1" ht="18.75" customHeight="1" x14ac:dyDescent="0.2">
      <c r="A60" s="884"/>
      <c r="B60" s="797" t="s">
        <v>558</v>
      </c>
      <c r="C60" s="798" t="s">
        <v>559</v>
      </c>
      <c r="D60" s="133" t="s">
        <v>560</v>
      </c>
      <c r="F60" s="798" t="s">
        <v>561</v>
      </c>
      <c r="G60" s="145" t="s">
        <v>562</v>
      </c>
      <c r="H60" s="799" t="s">
        <v>563</v>
      </c>
      <c r="J60" s="145"/>
      <c r="K60" s="145"/>
      <c r="L60" s="145"/>
      <c r="M60" s="145"/>
    </row>
    <row r="61" spans="1:17" s="147" customFormat="1" ht="18.75" customHeight="1" x14ac:dyDescent="0.2">
      <c r="A61" s="884"/>
      <c r="B61" s="797" t="s">
        <v>564</v>
      </c>
      <c r="C61" s="798" t="s">
        <v>565</v>
      </c>
      <c r="D61" s="133" t="s">
        <v>566</v>
      </c>
      <c r="E61" s="148" t="s">
        <v>567</v>
      </c>
      <c r="F61" s="802" t="s">
        <v>568</v>
      </c>
      <c r="G61" s="145" t="s">
        <v>569</v>
      </c>
      <c r="H61" s="799" t="s">
        <v>570</v>
      </c>
      <c r="J61" s="145"/>
      <c r="K61" s="145"/>
      <c r="L61" s="145"/>
      <c r="M61" s="145"/>
    </row>
    <row r="62" spans="1:17" s="147" customFormat="1" ht="18.75" customHeight="1" x14ac:dyDescent="0.2">
      <c r="B62" s="800" t="s">
        <v>571</v>
      </c>
      <c r="C62" s="801" t="s">
        <v>572</v>
      </c>
      <c r="D62" s="133" t="s">
        <v>573</v>
      </c>
      <c r="E62" s="148" t="s">
        <v>574</v>
      </c>
      <c r="F62" s="802" t="s">
        <v>575</v>
      </c>
      <c r="G62" s="602" t="s">
        <v>576</v>
      </c>
      <c r="H62" s="803" t="s">
        <v>577</v>
      </c>
    </row>
    <row r="63" spans="1:17" s="147" customFormat="1" ht="18.75" customHeight="1" x14ac:dyDescent="0.2">
      <c r="B63" s="800" t="s">
        <v>578</v>
      </c>
      <c r="C63" s="801" t="s">
        <v>579</v>
      </c>
      <c r="D63" s="133" t="s">
        <v>580</v>
      </c>
      <c r="E63" s="148" t="s">
        <v>581</v>
      </c>
      <c r="F63" s="802" t="s">
        <v>582</v>
      </c>
      <c r="G63" s="602" t="s">
        <v>583</v>
      </c>
      <c r="H63" s="803" t="s">
        <v>584</v>
      </c>
    </row>
    <row r="64" spans="1:17" s="147" customFormat="1" ht="18.75" customHeight="1" x14ac:dyDescent="0.2">
      <c r="B64" s="800" t="s">
        <v>585</v>
      </c>
      <c r="C64" s="801" t="s">
        <v>586</v>
      </c>
      <c r="D64" s="133" t="s">
        <v>587</v>
      </c>
      <c r="E64" s="148" t="s">
        <v>588</v>
      </c>
      <c r="F64" s="802" t="s">
        <v>589</v>
      </c>
      <c r="G64" s="602" t="s">
        <v>590</v>
      </c>
      <c r="H64" s="803" t="s">
        <v>591</v>
      </c>
    </row>
    <row r="65" spans="2:8" s="147" customFormat="1" ht="18.75" customHeight="1" x14ac:dyDescent="0.2">
      <c r="B65" s="800" t="s">
        <v>592</v>
      </c>
      <c r="C65" s="801" t="s">
        <v>593</v>
      </c>
      <c r="D65" s="133" t="s">
        <v>594</v>
      </c>
      <c r="E65" s="148" t="s">
        <v>595</v>
      </c>
      <c r="F65" s="802" t="s">
        <v>596</v>
      </c>
      <c r="G65" s="602" t="s">
        <v>597</v>
      </c>
      <c r="H65" s="803" t="s">
        <v>598</v>
      </c>
    </row>
    <row r="66" spans="2:8" s="147" customFormat="1" ht="18.75" customHeight="1" x14ac:dyDescent="0.2">
      <c r="B66" s="800" t="s">
        <v>599</v>
      </c>
      <c r="C66" s="801" t="s">
        <v>600</v>
      </c>
      <c r="D66" s="133" t="s">
        <v>601</v>
      </c>
      <c r="E66" s="148" t="s">
        <v>602</v>
      </c>
      <c r="F66" s="756" t="s">
        <v>603</v>
      </c>
      <c r="G66" s="602" t="s">
        <v>604</v>
      </c>
      <c r="H66" s="804" t="s">
        <v>605</v>
      </c>
    </row>
    <row r="67" spans="2:8" s="147" customFormat="1" ht="18.75" customHeight="1" x14ac:dyDescent="0.2">
      <c r="B67" s="800" t="s">
        <v>606</v>
      </c>
      <c r="C67" s="801" t="s">
        <v>607</v>
      </c>
      <c r="D67" s="133"/>
      <c r="E67" s="145"/>
      <c r="F67" s="602"/>
      <c r="H67" s="805"/>
    </row>
    <row r="68" spans="2:8" ht="17.25" customHeight="1" thickBot="1" x14ac:dyDescent="0.25">
      <c r="B68" s="806"/>
      <c r="C68" s="807"/>
      <c r="D68" s="807"/>
      <c r="E68" s="808"/>
      <c r="F68" s="808"/>
      <c r="G68" s="808"/>
      <c r="H68" s="809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6"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60" r:id="rId10" xr:uid="{1B6A734C-7A72-416E-BDED-A040AB0235F6}"/>
    <hyperlink ref="C60" r:id="rId11" xr:uid="{1DBC014F-0416-4052-842D-224ADABA9A01}"/>
    <hyperlink ref="H65" r:id="rId12" xr:uid="{D3FD0745-2F2E-47DF-8409-C68BD759D401}"/>
    <hyperlink ref="H64" r:id="rId13" xr:uid="{8A153B3D-865B-4C69-AD4E-94E050770AA6}"/>
    <hyperlink ref="C64" r:id="rId14" xr:uid="{331B6A87-C896-4424-BB80-6C69EAAE0A4F}"/>
    <hyperlink ref="C65" r:id="rId15" xr:uid="{9D9C5D8A-4A51-4A40-B7B3-E395E4D111F1}"/>
    <hyperlink ref="C62" r:id="rId16" xr:uid="{E3BA0858-2486-4397-9D84-646BF5DA144D}"/>
    <hyperlink ref="C61" r:id="rId17" xr:uid="{8BCADC00-08D8-4A89-BB9E-3A92E1B5F8E0}"/>
    <hyperlink ref="C67" r:id="rId18" xr:uid="{CE5FB450-CD3C-4C7B-BAB9-02ADAACE98AB}"/>
    <hyperlink ref="H63" r:id="rId19" xr:uid="{319169A7-7508-40F3-82FE-3AC5E1D6CFDA}"/>
    <hyperlink ref="H66" r:id="rId20" xr:uid="{4917F8B1-9810-4046-8C5E-31F264861742}"/>
    <hyperlink ref="C63" r:id="rId21" xr:uid="{DD0A57E0-B5F2-4A06-A034-AC7D3C706A0A}"/>
    <hyperlink ref="F60" r:id="rId22" xr:uid="{66621209-6C7E-4ACF-8282-FA92FA66EC0F}"/>
    <hyperlink ref="F65" r:id="rId23" xr:uid="{7B1D8494-0FDF-498C-9FAA-677510C27BDB}"/>
    <hyperlink ref="F61" r:id="rId24" xr:uid="{BA4E909C-6F69-4343-B597-90B4D8F16293}"/>
    <hyperlink ref="F62" r:id="rId25" xr:uid="{AE1D85DE-C3B7-48EF-8EF5-A0F9D3F6A021}"/>
    <hyperlink ref="F63" r:id="rId26" xr:uid="{76589FBE-ACD7-4909-B7B0-3A1F985DD9C8}"/>
    <hyperlink ref="F64" r:id="rId27" xr:uid="{AF421BEC-AD9B-40AB-B64E-E4EED0ABD102}"/>
    <hyperlink ref="H61" r:id="rId28" xr:uid="{184B163A-5347-4989-A65D-8B1C66538894}"/>
    <hyperlink ref="H62" r:id="rId29" xr:uid="{82812098-1AA2-4607-84DC-A27E52F11A34}"/>
    <hyperlink ref="F66" r:id="rId30" xr:uid="{86945846-3F9A-4DE8-88D6-F5875C8B5208}"/>
  </hyperlinks>
  <pageMargins left="0.7" right="0.7" top="0.75" bottom="0.75" header="0.3" footer="0.3"/>
  <pageSetup paperSize="9" scale="32" orientation="landscape" r:id="rId31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L157"/>
  <sheetViews>
    <sheetView showGridLines="0" topLeftCell="A74" zoomScale="130" zoomScaleNormal="130" zoomScaleSheetLayoutView="85" workbookViewId="0">
      <selection activeCell="D136" sqref="D136"/>
    </sheetView>
  </sheetViews>
  <sheetFormatPr defaultColWidth="9.140625" defaultRowHeight="18" customHeight="1" x14ac:dyDescent="0.2"/>
  <cols>
    <col min="1" max="1" width="27.7109375" style="882" customWidth="1"/>
    <col min="2" max="2" width="22.85546875" style="11" customWidth="1"/>
    <col min="3" max="3" width="25" style="11" bestFit="1" customWidth="1"/>
    <col min="4" max="5" width="18.7109375" style="11" customWidth="1"/>
    <col min="6" max="6" width="23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0.7109375" style="18" customWidth="1"/>
    <col min="12" max="12" width="20.7109375" style="18" customWidth="1"/>
    <col min="13" max="13" width="13.140625" style="18" customWidth="1"/>
    <col min="14" max="16384" width="9.140625" style="18"/>
  </cols>
  <sheetData>
    <row r="1" spans="1:11" s="124" customFormat="1" ht="18" customHeight="1" thickBot="1" x14ac:dyDescent="0.25">
      <c r="A1" s="880"/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1" s="124" customFormat="1" ht="18" customHeight="1" thickBot="1" x14ac:dyDescent="0.25">
      <c r="A2" s="880"/>
      <c r="B2" s="1200" t="s">
        <v>116</v>
      </c>
      <c r="C2" s="1200"/>
      <c r="D2" s="1200"/>
      <c r="E2" s="1200"/>
      <c r="F2" s="1200"/>
      <c r="G2" s="626"/>
      <c r="H2" s="990" t="s">
        <v>378</v>
      </c>
      <c r="I2" s="425"/>
      <c r="J2" s="425"/>
      <c r="K2" s="425"/>
    </row>
    <row r="3" spans="1:11" s="124" customFormat="1" ht="18" customHeight="1" thickBot="1" x14ac:dyDescent="0.25">
      <c r="A3" s="880"/>
      <c r="B3" s="624"/>
      <c r="C3" s="625"/>
      <c r="D3" s="625"/>
      <c r="E3" s="625"/>
      <c r="F3" s="625"/>
      <c r="G3" s="425"/>
      <c r="H3" s="425"/>
      <c r="I3" s="425"/>
      <c r="J3" s="425"/>
      <c r="K3" s="425"/>
    </row>
    <row r="4" spans="1:11" s="149" customFormat="1" ht="21" thickBot="1" x14ac:dyDescent="0.25">
      <c r="A4" s="880"/>
      <c r="B4" s="1197" t="s">
        <v>124</v>
      </c>
      <c r="C4" s="1198"/>
      <c r="D4" s="1198"/>
      <c r="E4" s="1198"/>
      <c r="F4" s="1199"/>
      <c r="G4" s="1082"/>
      <c r="H4" s="425"/>
      <c r="I4" s="425"/>
      <c r="J4" s="425"/>
      <c r="K4" s="425"/>
    </row>
    <row r="5" spans="1:11" s="149" customFormat="1" ht="20.25" x14ac:dyDescent="0.2">
      <c r="A5" s="1083"/>
      <c r="B5" s="1084"/>
      <c r="C5" s="1084"/>
      <c r="D5" s="1084"/>
      <c r="E5" s="1084"/>
      <c r="F5" s="1084"/>
      <c r="G5" s="1085"/>
      <c r="H5" s="205"/>
      <c r="I5" s="205"/>
      <c r="J5" s="205"/>
      <c r="K5" s="205"/>
    </row>
    <row r="6" spans="1:11" s="149" customFormat="1" ht="20.100000000000001" customHeight="1" x14ac:dyDescent="0.2">
      <c r="A6" s="1074"/>
      <c r="B6" s="1175" t="s">
        <v>1431</v>
      </c>
      <c r="C6" s="1175"/>
      <c r="D6" s="1175"/>
      <c r="E6" s="1175"/>
      <c r="F6" s="1175"/>
      <c r="G6" s="1079"/>
      <c r="H6" s="145"/>
      <c r="I6" s="145"/>
      <c r="J6" s="145"/>
      <c r="K6" s="145"/>
    </row>
    <row r="7" spans="1:11" s="149" customFormat="1" ht="20.100000000000001" customHeight="1" x14ac:dyDescent="0.2">
      <c r="A7" s="1074"/>
      <c r="B7" s="1076"/>
      <c r="C7" s="1076"/>
      <c r="D7" s="1076"/>
      <c r="E7" s="1076"/>
      <c r="F7" s="1076"/>
      <c r="G7" s="1076"/>
      <c r="H7" s="145"/>
      <c r="I7" s="145"/>
      <c r="J7" s="145"/>
      <c r="K7" s="145"/>
    </row>
    <row r="8" spans="1:11" s="146" customFormat="1" ht="27.75" customHeight="1" x14ac:dyDescent="0.2">
      <c r="A8" s="880"/>
      <c r="B8" s="1152" t="s">
        <v>124</v>
      </c>
      <c r="C8" s="1153"/>
      <c r="D8" s="1201" t="s">
        <v>379</v>
      </c>
      <c r="E8" s="1002" t="s">
        <v>462</v>
      </c>
      <c r="F8" s="1003" t="s">
        <v>293</v>
      </c>
      <c r="G8" s="1003" t="s">
        <v>236</v>
      </c>
      <c r="I8" s="939" t="s">
        <v>1899</v>
      </c>
      <c r="K8" s="425"/>
    </row>
    <row r="9" spans="1:11" s="146" customFormat="1" ht="18" customHeight="1" x14ac:dyDescent="0.2">
      <c r="A9" s="880"/>
      <c r="B9" s="1002" t="s">
        <v>381</v>
      </c>
      <c r="C9" s="1002" t="s">
        <v>382</v>
      </c>
      <c r="D9" s="1202"/>
      <c r="E9" s="1004" t="s">
        <v>343</v>
      </c>
      <c r="F9" s="1005" t="s">
        <v>157</v>
      </c>
      <c r="G9" s="1005" t="s">
        <v>143</v>
      </c>
      <c r="I9" s="1092" t="s">
        <v>383</v>
      </c>
      <c r="J9" s="425"/>
      <c r="K9" s="425"/>
    </row>
    <row r="10" spans="1:11" s="146" customFormat="1" ht="19.5" hidden="1" customHeight="1" x14ac:dyDescent="0.2">
      <c r="A10" s="867" t="s">
        <v>1900</v>
      </c>
      <c r="B10" s="645" t="s">
        <v>1844</v>
      </c>
      <c r="C10" s="646" t="s">
        <v>1901</v>
      </c>
      <c r="D10" s="646">
        <v>45200</v>
      </c>
      <c r="E10" s="648">
        <f t="shared" ref="E10" si="0">D10+2</f>
        <v>45202</v>
      </c>
      <c r="F10" s="646">
        <f t="shared" ref="F10" si="1">D10+6</f>
        <v>45206</v>
      </c>
      <c r="G10" s="646">
        <f t="shared" ref="G10" si="2">D10+7</f>
        <v>45207</v>
      </c>
      <c r="I10" s="933">
        <v>45201</v>
      </c>
      <c r="J10" s="626"/>
      <c r="K10" s="425"/>
    </row>
    <row r="11" spans="1:11" s="146" customFormat="1" ht="19.5" hidden="1" customHeight="1" x14ac:dyDescent="0.2">
      <c r="A11" s="867"/>
      <c r="B11" s="645" t="s">
        <v>1366</v>
      </c>
      <c r="C11" s="646" t="s">
        <v>1902</v>
      </c>
      <c r="D11" s="646">
        <f t="shared" ref="D11:D29" si="3">D10+7</f>
        <v>45207</v>
      </c>
      <c r="E11" s="646">
        <f t="shared" ref="E11" si="4">D11+2</f>
        <v>45209</v>
      </c>
      <c r="F11" s="646">
        <f t="shared" ref="F11" si="5">D11+6</f>
        <v>45213</v>
      </c>
      <c r="G11" s="646">
        <f t="shared" ref="G11" si="6">D11+7</f>
        <v>45214</v>
      </c>
      <c r="I11" s="933">
        <f t="shared" ref="I11:I23" si="7">D11+1</f>
        <v>45208</v>
      </c>
      <c r="J11" s="626"/>
      <c r="K11" s="425"/>
    </row>
    <row r="12" spans="1:11" s="146" customFormat="1" ht="19.5" hidden="1" customHeight="1" x14ac:dyDescent="0.2">
      <c r="A12" s="867"/>
      <c r="B12" s="645" t="s">
        <v>1362</v>
      </c>
      <c r="C12" s="646" t="s">
        <v>1903</v>
      </c>
      <c r="D12" s="646">
        <v>45215</v>
      </c>
      <c r="E12" s="646">
        <f t="shared" ref="E12" si="8">D12+2</f>
        <v>45217</v>
      </c>
      <c r="F12" s="646">
        <f t="shared" ref="F12" si="9">D12+6</f>
        <v>45221</v>
      </c>
      <c r="G12" s="646">
        <f t="shared" ref="G12" si="10">D12+7</f>
        <v>45222</v>
      </c>
      <c r="I12" s="933">
        <f t="shared" si="7"/>
        <v>45216</v>
      </c>
      <c r="J12" s="626"/>
      <c r="K12" s="425"/>
    </row>
    <row r="13" spans="1:11" s="146" customFormat="1" ht="19.5" hidden="1" customHeight="1" x14ac:dyDescent="0.2">
      <c r="A13" s="867" t="s">
        <v>1904</v>
      </c>
      <c r="B13" s="645" t="s">
        <v>1905</v>
      </c>
      <c r="C13" s="646" t="s">
        <v>1906</v>
      </c>
      <c r="D13" s="646">
        <v>45221</v>
      </c>
      <c r="E13" s="646">
        <f t="shared" ref="E13" si="11">D13+2</f>
        <v>45223</v>
      </c>
      <c r="F13" s="646">
        <f t="shared" ref="F13" si="12">D13+6</f>
        <v>45227</v>
      </c>
      <c r="G13" s="646">
        <f t="shared" ref="G13" si="13">D13+7</f>
        <v>45228</v>
      </c>
      <c r="I13" s="933">
        <f t="shared" si="7"/>
        <v>45222</v>
      </c>
      <c r="J13" s="626"/>
      <c r="K13" s="425"/>
    </row>
    <row r="14" spans="1:11" s="146" customFormat="1" ht="19.5" hidden="1" customHeight="1" x14ac:dyDescent="0.2">
      <c r="A14" s="867"/>
      <c r="B14" s="645" t="s">
        <v>1907</v>
      </c>
      <c r="C14" s="646" t="s">
        <v>1908</v>
      </c>
      <c r="D14" s="646">
        <f t="shared" si="3"/>
        <v>45228</v>
      </c>
      <c r="E14" s="646">
        <f t="shared" ref="E14" si="14">D14+2</f>
        <v>45230</v>
      </c>
      <c r="F14" s="646">
        <f t="shared" ref="F14" si="15">D14+6</f>
        <v>45234</v>
      </c>
      <c r="G14" s="646">
        <f t="shared" ref="G14" si="16">D14+7</f>
        <v>45235</v>
      </c>
      <c r="I14" s="933">
        <f t="shared" si="7"/>
        <v>45229</v>
      </c>
      <c r="J14" s="626"/>
      <c r="K14" s="425"/>
    </row>
    <row r="15" spans="1:11" s="146" customFormat="1" ht="19.5" hidden="1" customHeight="1" x14ac:dyDescent="0.2">
      <c r="A15" s="867"/>
      <c r="B15" s="645" t="s">
        <v>1374</v>
      </c>
      <c r="C15" s="646" t="s">
        <v>1909</v>
      </c>
      <c r="D15" s="646">
        <f t="shared" si="3"/>
        <v>45235</v>
      </c>
      <c r="E15" s="646">
        <f t="shared" ref="E15:E18" si="17">D15+2</f>
        <v>45237</v>
      </c>
      <c r="F15" s="646">
        <f t="shared" ref="F15:F18" si="18">D15+6</f>
        <v>45241</v>
      </c>
      <c r="G15" s="646">
        <f t="shared" ref="G15:G18" si="19">D15+7</f>
        <v>45242</v>
      </c>
      <c r="I15" s="933">
        <f t="shared" si="7"/>
        <v>45236</v>
      </c>
      <c r="J15" s="626"/>
      <c r="K15" s="425"/>
    </row>
    <row r="16" spans="1:11" s="146" customFormat="1" ht="19.5" hidden="1" customHeight="1" x14ac:dyDescent="0.2">
      <c r="A16" s="867"/>
      <c r="B16" s="645" t="s">
        <v>1844</v>
      </c>
      <c r="C16" s="646" t="s">
        <v>1910</v>
      </c>
      <c r="D16" s="646">
        <f t="shared" si="3"/>
        <v>45242</v>
      </c>
      <c r="E16" s="646">
        <f t="shared" si="17"/>
        <v>45244</v>
      </c>
      <c r="F16" s="646">
        <f t="shared" si="18"/>
        <v>45248</v>
      </c>
      <c r="G16" s="646">
        <f t="shared" si="19"/>
        <v>45249</v>
      </c>
      <c r="I16" s="933">
        <f t="shared" si="7"/>
        <v>45243</v>
      </c>
      <c r="J16" s="626"/>
      <c r="K16" s="425"/>
    </row>
    <row r="17" spans="1:11" s="146" customFormat="1" ht="19.5" hidden="1" customHeight="1" x14ac:dyDescent="0.2">
      <c r="A17" s="867"/>
      <c r="B17" s="645" t="s">
        <v>1366</v>
      </c>
      <c r="C17" s="646" t="s">
        <v>1911</v>
      </c>
      <c r="D17" s="646">
        <f t="shared" si="3"/>
        <v>45249</v>
      </c>
      <c r="E17" s="646">
        <f t="shared" si="17"/>
        <v>45251</v>
      </c>
      <c r="F17" s="646">
        <f t="shared" si="18"/>
        <v>45255</v>
      </c>
      <c r="G17" s="646">
        <f t="shared" si="19"/>
        <v>45256</v>
      </c>
      <c r="I17" s="933">
        <f t="shared" si="7"/>
        <v>45250</v>
      </c>
      <c r="J17" s="626"/>
      <c r="K17" s="425"/>
    </row>
    <row r="18" spans="1:11" s="146" customFormat="1" ht="19.5" hidden="1" customHeight="1" x14ac:dyDescent="0.2">
      <c r="A18" s="867"/>
      <c r="B18" s="645" t="s">
        <v>1362</v>
      </c>
      <c r="C18" s="646" t="s">
        <v>1912</v>
      </c>
      <c r="D18" s="646">
        <f t="shared" si="3"/>
        <v>45256</v>
      </c>
      <c r="E18" s="646">
        <f t="shared" si="17"/>
        <v>45258</v>
      </c>
      <c r="F18" s="646">
        <f t="shared" si="18"/>
        <v>45262</v>
      </c>
      <c r="G18" s="646">
        <f t="shared" si="19"/>
        <v>45263</v>
      </c>
      <c r="I18" s="933">
        <f t="shared" si="7"/>
        <v>45257</v>
      </c>
      <c r="J18" s="626"/>
      <c r="K18" s="425"/>
    </row>
    <row r="19" spans="1:11" s="146" customFormat="1" ht="19.5" hidden="1" customHeight="1" x14ac:dyDescent="0.2">
      <c r="A19" s="867" t="s">
        <v>1913</v>
      </c>
      <c r="B19" s="645" t="s">
        <v>1386</v>
      </c>
      <c r="C19" s="646" t="s">
        <v>1914</v>
      </c>
      <c r="D19" s="646">
        <f t="shared" si="3"/>
        <v>45263</v>
      </c>
      <c r="E19" s="646">
        <f t="shared" ref="E19" si="20">D19+2</f>
        <v>45265</v>
      </c>
      <c r="F19" s="646">
        <f t="shared" ref="F19" si="21">D19+6</f>
        <v>45269</v>
      </c>
      <c r="G19" s="646">
        <f t="shared" ref="G19" si="22">D19+7</f>
        <v>45270</v>
      </c>
      <c r="I19" s="933">
        <f t="shared" si="7"/>
        <v>45264</v>
      </c>
      <c r="J19" s="626"/>
      <c r="K19" s="425"/>
    </row>
    <row r="20" spans="1:11" s="146" customFormat="1" ht="19.5" hidden="1" customHeight="1" x14ac:dyDescent="0.2">
      <c r="A20" s="867" t="s">
        <v>1915</v>
      </c>
      <c r="B20" s="724" t="s">
        <v>1147</v>
      </c>
      <c r="C20" s="646" t="s">
        <v>1916</v>
      </c>
      <c r="D20" s="648">
        <f t="shared" si="3"/>
        <v>45270</v>
      </c>
      <c r="E20" s="648">
        <f t="shared" ref="E20" si="23">D20+2</f>
        <v>45272</v>
      </c>
      <c r="F20" s="648">
        <f t="shared" ref="F20" si="24">D20+6</f>
        <v>45276</v>
      </c>
      <c r="G20" s="648">
        <f t="shared" ref="G20" si="25">D20+7</f>
        <v>45277</v>
      </c>
      <c r="I20" s="938">
        <f t="shared" si="7"/>
        <v>45271</v>
      </c>
      <c r="J20" s="626"/>
      <c r="K20" s="425"/>
    </row>
    <row r="21" spans="1:11" s="146" customFormat="1" ht="19.5" hidden="1" customHeight="1" x14ac:dyDescent="0.2">
      <c r="A21" s="867"/>
      <c r="B21" s="645" t="s">
        <v>1374</v>
      </c>
      <c r="C21" s="646" t="s">
        <v>1917</v>
      </c>
      <c r="D21" s="646">
        <f t="shared" si="3"/>
        <v>45277</v>
      </c>
      <c r="E21" s="646">
        <f t="shared" ref="E21" si="26">D21+2</f>
        <v>45279</v>
      </c>
      <c r="F21" s="646">
        <f t="shared" ref="F21" si="27">D21+6</f>
        <v>45283</v>
      </c>
      <c r="G21" s="646">
        <f t="shared" ref="G21" si="28">D21+7</f>
        <v>45284</v>
      </c>
      <c r="I21" s="933">
        <f t="shared" si="7"/>
        <v>45278</v>
      </c>
      <c r="J21" s="626"/>
      <c r="K21" s="425"/>
    </row>
    <row r="22" spans="1:11" s="146" customFormat="1" ht="19.5" hidden="1" customHeight="1" x14ac:dyDescent="0.2">
      <c r="A22" s="867"/>
      <c r="B22" s="645" t="s">
        <v>1382</v>
      </c>
      <c r="C22" s="646" t="s">
        <v>1918</v>
      </c>
      <c r="D22" s="646">
        <f t="shared" si="3"/>
        <v>45284</v>
      </c>
      <c r="E22" s="646">
        <f t="shared" ref="E22" si="29">D22+2</f>
        <v>45286</v>
      </c>
      <c r="F22" s="721">
        <f t="shared" ref="F22" si="30">D22+6</f>
        <v>45290</v>
      </c>
      <c r="G22" s="646">
        <f t="shared" ref="G22" si="31">D22+7</f>
        <v>45291</v>
      </c>
      <c r="I22" s="933">
        <f t="shared" si="7"/>
        <v>45285</v>
      </c>
      <c r="J22" s="626"/>
      <c r="K22" s="425"/>
    </row>
    <row r="23" spans="1:11" s="146" customFormat="1" ht="19.5" hidden="1" customHeight="1" x14ac:dyDescent="0.2">
      <c r="A23" s="867" t="s">
        <v>1919</v>
      </c>
      <c r="B23" s="757" t="s">
        <v>1386</v>
      </c>
      <c r="C23" s="646" t="s">
        <v>1920</v>
      </c>
      <c r="D23" s="646">
        <f t="shared" si="3"/>
        <v>45291</v>
      </c>
      <c r="E23" s="646">
        <f t="shared" ref="E23" si="32">D23+2</f>
        <v>45293</v>
      </c>
      <c r="F23" s="646">
        <f t="shared" ref="F23" si="33">D23+6</f>
        <v>45297</v>
      </c>
      <c r="G23" s="646">
        <f t="shared" ref="G23" si="34">D23+7</f>
        <v>45298</v>
      </c>
      <c r="I23" s="933">
        <f t="shared" si="7"/>
        <v>45292</v>
      </c>
      <c r="J23" s="626"/>
      <c r="K23" s="425"/>
    </row>
    <row r="24" spans="1:11" s="146" customFormat="1" ht="19.5" hidden="1" customHeight="1" x14ac:dyDescent="0.2">
      <c r="A24" s="867"/>
      <c r="B24" s="645" t="s">
        <v>1362</v>
      </c>
      <c r="C24" s="646" t="s">
        <v>1921</v>
      </c>
      <c r="D24" s="646">
        <v>45298</v>
      </c>
      <c r="E24" s="646">
        <f t="shared" ref="E24:E28" si="35">D24+2</f>
        <v>45300</v>
      </c>
      <c r="F24" s="646">
        <f t="shared" ref="F24:F28" si="36">D24+6</f>
        <v>45304</v>
      </c>
      <c r="G24" s="646">
        <f t="shared" ref="G24:G28" si="37">D24+7</f>
        <v>45305</v>
      </c>
      <c r="I24" s="933">
        <v>45299</v>
      </c>
      <c r="J24" s="626"/>
      <c r="K24" s="425"/>
    </row>
    <row r="25" spans="1:11" s="146" customFormat="1" ht="19.5" hidden="1" customHeight="1" x14ac:dyDescent="0.2">
      <c r="A25" s="867"/>
      <c r="B25" s="645" t="s">
        <v>1366</v>
      </c>
      <c r="C25" s="646" t="s">
        <v>1922</v>
      </c>
      <c r="D25" s="646">
        <f t="shared" si="3"/>
        <v>45305</v>
      </c>
      <c r="E25" s="646">
        <f t="shared" si="35"/>
        <v>45307</v>
      </c>
      <c r="F25" s="646">
        <f t="shared" si="36"/>
        <v>45311</v>
      </c>
      <c r="G25" s="646">
        <f t="shared" si="37"/>
        <v>45312</v>
      </c>
      <c r="I25" s="933">
        <f>D25+1</f>
        <v>45306</v>
      </c>
      <c r="J25" s="626"/>
      <c r="K25" s="425"/>
    </row>
    <row r="26" spans="1:11" s="146" customFormat="1" ht="19.5" hidden="1" customHeight="1" x14ac:dyDescent="0.2">
      <c r="A26" s="867" t="s">
        <v>1923</v>
      </c>
      <c r="B26" s="757" t="s">
        <v>1370</v>
      </c>
      <c r="C26" s="646" t="s">
        <v>1924</v>
      </c>
      <c r="D26" s="646">
        <f t="shared" si="3"/>
        <v>45312</v>
      </c>
      <c r="E26" s="648">
        <f t="shared" si="35"/>
        <v>45314</v>
      </c>
      <c r="F26" s="648">
        <f t="shared" si="36"/>
        <v>45318</v>
      </c>
      <c r="G26" s="646">
        <f t="shared" si="37"/>
        <v>45319</v>
      </c>
      <c r="I26" s="933">
        <f>D26+1</f>
        <v>45313</v>
      </c>
      <c r="J26" s="626"/>
      <c r="K26" s="425"/>
    </row>
    <row r="27" spans="1:11" s="146" customFormat="1" ht="19.5" hidden="1" customHeight="1" x14ac:dyDescent="0.2">
      <c r="A27" s="867"/>
      <c r="B27" s="645" t="s">
        <v>1374</v>
      </c>
      <c r="C27" s="646" t="s">
        <v>1925</v>
      </c>
      <c r="D27" s="646">
        <f t="shared" si="3"/>
        <v>45319</v>
      </c>
      <c r="E27" s="646">
        <f t="shared" si="35"/>
        <v>45321</v>
      </c>
      <c r="F27" s="646">
        <f t="shared" si="36"/>
        <v>45325</v>
      </c>
      <c r="G27" s="646">
        <f t="shared" si="37"/>
        <v>45326</v>
      </c>
      <c r="I27" s="933">
        <f>D27+1</f>
        <v>45320</v>
      </c>
      <c r="J27" s="626"/>
      <c r="K27" s="425"/>
    </row>
    <row r="28" spans="1:11" s="146" customFormat="1" ht="19.5" hidden="1" customHeight="1" x14ac:dyDescent="0.2">
      <c r="A28" s="867"/>
      <c r="B28" s="724" t="s">
        <v>1147</v>
      </c>
      <c r="C28" s="646" t="s">
        <v>1926</v>
      </c>
      <c r="D28" s="648">
        <f t="shared" si="3"/>
        <v>45326</v>
      </c>
      <c r="E28" s="648">
        <f t="shared" si="35"/>
        <v>45328</v>
      </c>
      <c r="F28" s="648">
        <f t="shared" si="36"/>
        <v>45332</v>
      </c>
      <c r="G28" s="648">
        <f t="shared" si="37"/>
        <v>45333</v>
      </c>
      <c r="I28" s="938">
        <f>D28+1</f>
        <v>45327</v>
      </c>
      <c r="J28" s="626"/>
      <c r="K28" s="425"/>
    </row>
    <row r="29" spans="1:11" s="146" customFormat="1" ht="19.5" hidden="1" customHeight="1" x14ac:dyDescent="0.2">
      <c r="A29" s="867"/>
      <c r="B29" s="645" t="s">
        <v>1382</v>
      </c>
      <c r="C29" s="646" t="s">
        <v>1927</v>
      </c>
      <c r="D29" s="646">
        <f t="shared" si="3"/>
        <v>45333</v>
      </c>
      <c r="E29" s="646">
        <f t="shared" ref="E29" si="38">D29+2</f>
        <v>45335</v>
      </c>
      <c r="F29" s="646">
        <f t="shared" ref="F29" si="39">D29+6</f>
        <v>45339</v>
      </c>
      <c r="G29" s="646">
        <f t="shared" ref="G29" si="40">D29+7</f>
        <v>45340</v>
      </c>
      <c r="I29" s="933">
        <v>45334</v>
      </c>
      <c r="J29" s="626"/>
      <c r="K29" s="425"/>
    </row>
    <row r="30" spans="1:11" s="146" customFormat="1" ht="19.5" hidden="1" customHeight="1" x14ac:dyDescent="0.2">
      <c r="A30" s="867"/>
      <c r="B30" s="645" t="s">
        <v>1386</v>
      </c>
      <c r="C30" s="646" t="s">
        <v>1928</v>
      </c>
      <c r="D30" s="646">
        <v>45342</v>
      </c>
      <c r="E30" s="646">
        <f t="shared" ref="E30" si="41">D30+2</f>
        <v>45344</v>
      </c>
      <c r="F30" s="646">
        <f t="shared" ref="F30" si="42">D30+6</f>
        <v>45348</v>
      </c>
      <c r="G30" s="646">
        <f t="shared" ref="G30" si="43">D30+7</f>
        <v>45349</v>
      </c>
      <c r="I30" s="933">
        <v>45341</v>
      </c>
      <c r="J30" s="626"/>
      <c r="K30" s="425"/>
    </row>
    <row r="31" spans="1:11" s="146" customFormat="1" ht="19.5" hidden="1" customHeight="1" x14ac:dyDescent="0.2">
      <c r="A31" s="867" t="s">
        <v>1929</v>
      </c>
      <c r="B31" s="645" t="s">
        <v>1362</v>
      </c>
      <c r="C31" s="646" t="s">
        <v>1930</v>
      </c>
      <c r="D31" s="646">
        <v>45349</v>
      </c>
      <c r="E31" s="646">
        <f t="shared" ref="E31" si="44">D31+2</f>
        <v>45351</v>
      </c>
      <c r="F31" s="646">
        <f t="shared" ref="F31" si="45">D31+6</f>
        <v>45355</v>
      </c>
      <c r="G31" s="646">
        <f t="shared" ref="G31" si="46">D31+7</f>
        <v>45356</v>
      </c>
      <c r="I31" s="933">
        <v>45348</v>
      </c>
      <c r="J31" s="626"/>
      <c r="K31" s="425"/>
    </row>
    <row r="32" spans="1:11" s="146" customFormat="1" ht="19.5" hidden="1" customHeight="1" x14ac:dyDescent="0.2">
      <c r="A32" s="867" t="s">
        <v>1931</v>
      </c>
      <c r="B32" s="936" t="s">
        <v>1366</v>
      </c>
      <c r="C32" s="937" t="s">
        <v>1932</v>
      </c>
      <c r="D32" s="899">
        <v>45364</v>
      </c>
      <c r="E32" s="934">
        <f>D32+1</f>
        <v>45365</v>
      </c>
      <c r="F32" s="935">
        <f t="shared" ref="F32" si="47">D32+6</f>
        <v>45370</v>
      </c>
      <c r="G32" s="899">
        <v>45366</v>
      </c>
      <c r="I32" s="933">
        <v>45355</v>
      </c>
      <c r="J32" s="626"/>
      <c r="K32" s="425"/>
    </row>
    <row r="33" spans="1:11" s="146" customFormat="1" ht="19.5" hidden="1" customHeight="1" x14ac:dyDescent="0.2">
      <c r="A33" s="867"/>
      <c r="B33" s="936" t="s">
        <v>1374</v>
      </c>
      <c r="C33" s="937" t="s">
        <v>1933</v>
      </c>
      <c r="D33" s="899">
        <v>45364</v>
      </c>
      <c r="E33" s="899">
        <f t="shared" ref="E33:E40" si="48">D33+1</f>
        <v>45365</v>
      </c>
      <c r="F33" s="899">
        <f t="shared" ref="F33" si="49">D33+6</f>
        <v>45370</v>
      </c>
      <c r="G33" s="899">
        <f t="shared" ref="G33" si="50">D33+7</f>
        <v>45371</v>
      </c>
      <c r="I33" s="933">
        <v>45362</v>
      </c>
      <c r="J33" s="626"/>
      <c r="K33" s="425"/>
    </row>
    <row r="34" spans="1:11" s="146" customFormat="1" ht="19.5" hidden="1" customHeight="1" x14ac:dyDescent="0.2">
      <c r="A34" s="867" t="s">
        <v>1934</v>
      </c>
      <c r="B34" s="936" t="s">
        <v>1366</v>
      </c>
      <c r="C34" s="937" t="s">
        <v>1935</v>
      </c>
      <c r="D34" s="899">
        <v>45371</v>
      </c>
      <c r="E34" s="899">
        <f t="shared" si="48"/>
        <v>45372</v>
      </c>
      <c r="F34" s="899">
        <f>D34+6</f>
        <v>45377</v>
      </c>
      <c r="G34" s="899">
        <f>D34+7</f>
        <v>45378</v>
      </c>
      <c r="I34" s="933">
        <v>45369</v>
      </c>
      <c r="J34" s="626"/>
      <c r="K34" s="425"/>
    </row>
    <row r="35" spans="1:11" s="146" customFormat="1" ht="19.5" hidden="1" customHeight="1" x14ac:dyDescent="0.2">
      <c r="A35" s="867"/>
      <c r="B35" s="936" t="s">
        <v>1382</v>
      </c>
      <c r="C35" s="937" t="s">
        <v>1936</v>
      </c>
      <c r="D35" s="899">
        <v>45376</v>
      </c>
      <c r="E35" s="899">
        <f t="shared" si="48"/>
        <v>45377</v>
      </c>
      <c r="F35" s="899">
        <f>D35+6</f>
        <v>45382</v>
      </c>
      <c r="G35" s="899">
        <f>D35+7</f>
        <v>45383</v>
      </c>
      <c r="I35" s="933">
        <v>45376</v>
      </c>
      <c r="J35" s="626"/>
      <c r="K35" s="425"/>
    </row>
    <row r="36" spans="1:11" s="146" customFormat="1" ht="19.5" hidden="1" customHeight="1" x14ac:dyDescent="0.2">
      <c r="A36" s="867"/>
      <c r="B36" s="936" t="s">
        <v>1386</v>
      </c>
      <c r="C36" s="937" t="s">
        <v>1937</v>
      </c>
      <c r="D36" s="899">
        <v>45382</v>
      </c>
      <c r="E36" s="899">
        <f t="shared" si="48"/>
        <v>45383</v>
      </c>
      <c r="F36" s="899">
        <f>D36+6</f>
        <v>45388</v>
      </c>
      <c r="G36" s="899">
        <f>D36+7</f>
        <v>45389</v>
      </c>
      <c r="I36" s="933">
        <v>45383</v>
      </c>
      <c r="J36" s="626"/>
      <c r="K36" s="425"/>
    </row>
    <row r="37" spans="1:11" s="146" customFormat="1" ht="19.5" hidden="1" customHeight="1" x14ac:dyDescent="0.2">
      <c r="A37" s="867" t="s">
        <v>1938</v>
      </c>
      <c r="B37" s="1007" t="s">
        <v>1362</v>
      </c>
      <c r="C37" s="1008" t="s">
        <v>1939</v>
      </c>
      <c r="D37" s="1008">
        <v>45398</v>
      </c>
      <c r="E37" s="899">
        <f t="shared" si="48"/>
        <v>45399</v>
      </c>
      <c r="F37" s="1065" t="s">
        <v>495</v>
      </c>
      <c r="G37" s="899">
        <f>D37+7</f>
        <v>45405</v>
      </c>
      <c r="I37" s="899">
        <v>45390</v>
      </c>
      <c r="J37" s="626"/>
      <c r="K37" s="425"/>
    </row>
    <row r="38" spans="1:11" s="146" customFormat="1" ht="19.5" hidden="1" customHeight="1" x14ac:dyDescent="0.2">
      <c r="A38" s="867" t="s">
        <v>1366</v>
      </c>
      <c r="B38" s="1007" t="s">
        <v>1396</v>
      </c>
      <c r="C38" s="1008" t="s">
        <v>1940</v>
      </c>
      <c r="D38" s="1008">
        <v>45397</v>
      </c>
      <c r="E38" s="899">
        <f t="shared" si="48"/>
        <v>45398</v>
      </c>
      <c r="F38" s="899">
        <f>D38+6</f>
        <v>45403</v>
      </c>
      <c r="G38" s="899">
        <f>D38+7</f>
        <v>45404</v>
      </c>
      <c r="I38" s="899">
        <v>45397</v>
      </c>
      <c r="J38" s="626"/>
      <c r="K38" s="425"/>
    </row>
    <row r="39" spans="1:11" s="146" customFormat="1" ht="19.5" hidden="1" customHeight="1" x14ac:dyDescent="0.2">
      <c r="A39" s="867"/>
      <c r="B39" s="1039" t="s">
        <v>1374</v>
      </c>
      <c r="C39" s="1014" t="s">
        <v>1941</v>
      </c>
      <c r="D39" s="1008">
        <v>45410</v>
      </c>
      <c r="E39" s="899">
        <f t="shared" si="48"/>
        <v>45411</v>
      </c>
      <c r="F39" s="1006" t="s">
        <v>495</v>
      </c>
      <c r="G39" s="899">
        <f t="shared" ref="G39:G40" si="51">D39+7</f>
        <v>45417</v>
      </c>
      <c r="I39" s="899">
        <v>45404</v>
      </c>
      <c r="J39" s="626"/>
      <c r="K39" s="425"/>
    </row>
    <row r="40" spans="1:11" s="146" customFormat="1" ht="19.5" hidden="1" customHeight="1" x14ac:dyDescent="0.2">
      <c r="A40" s="867" t="s">
        <v>1934</v>
      </c>
      <c r="B40" s="1039" t="s">
        <v>1366</v>
      </c>
      <c r="C40" s="1008" t="s">
        <v>1942</v>
      </c>
      <c r="D40" s="1008">
        <v>45412</v>
      </c>
      <c r="E40" s="899">
        <f t="shared" si="48"/>
        <v>45413</v>
      </c>
      <c r="F40" s="899">
        <f t="shared" ref="F40" si="52">D40+6</f>
        <v>45418</v>
      </c>
      <c r="G40" s="899">
        <f t="shared" si="51"/>
        <v>45419</v>
      </c>
      <c r="I40" s="899">
        <v>45411</v>
      </c>
      <c r="J40" s="626"/>
      <c r="K40" s="425"/>
    </row>
    <row r="41" spans="1:11" s="146" customFormat="1" ht="20.100000000000001" hidden="1" customHeight="1" x14ac:dyDescent="0.2">
      <c r="A41" s="867" t="s">
        <v>1943</v>
      </c>
      <c r="B41" s="1006" t="s">
        <v>495</v>
      </c>
      <c r="C41" s="1014" t="s">
        <v>1944</v>
      </c>
      <c r="D41" s="934">
        <v>45429</v>
      </c>
      <c r="E41" s="934">
        <v>45428</v>
      </c>
      <c r="F41" s="879" t="s">
        <v>495</v>
      </c>
      <c r="G41" s="879" t="s">
        <v>495</v>
      </c>
      <c r="I41" s="899">
        <v>45418</v>
      </c>
      <c r="J41" s="626"/>
      <c r="K41" s="425"/>
    </row>
    <row r="42" spans="1:11" s="146" customFormat="1" ht="20.100000000000001" hidden="1" customHeight="1" x14ac:dyDescent="0.2">
      <c r="A42" s="867"/>
      <c r="B42" s="1014" t="s">
        <v>1386</v>
      </c>
      <c r="C42" s="1014" t="s">
        <v>1945</v>
      </c>
      <c r="D42" s="1008">
        <v>45430</v>
      </c>
      <c r="E42" s="899">
        <f t="shared" ref="E42:E47" si="53">D42+1</f>
        <v>45431</v>
      </c>
      <c r="F42" s="899">
        <f t="shared" ref="F42" si="54">D42+6</f>
        <v>45436</v>
      </c>
      <c r="G42" s="899">
        <f t="shared" ref="G42" si="55">D42+7</f>
        <v>45437</v>
      </c>
      <c r="I42" s="899">
        <f>I41+7</f>
        <v>45425</v>
      </c>
      <c r="J42" s="626"/>
      <c r="K42" s="425"/>
    </row>
    <row r="43" spans="1:11" s="146" customFormat="1" ht="20.100000000000001" hidden="1" customHeight="1" x14ac:dyDescent="0.2">
      <c r="A43" s="867" t="s">
        <v>1362</v>
      </c>
      <c r="B43" s="1006" t="s">
        <v>495</v>
      </c>
      <c r="C43" s="1008" t="s">
        <v>1946</v>
      </c>
      <c r="D43" s="934">
        <v>45435</v>
      </c>
      <c r="E43" s="934">
        <f t="shared" si="53"/>
        <v>45436</v>
      </c>
      <c r="F43" s="934">
        <f t="shared" ref="F43:F47" si="56">D43+6</f>
        <v>45441</v>
      </c>
      <c r="G43" s="934">
        <f t="shared" ref="G43:G47" si="57">D43+7</f>
        <v>45442</v>
      </c>
      <c r="I43" s="899">
        <f t="shared" ref="I43:I79" si="58">I42+7</f>
        <v>45432</v>
      </c>
      <c r="J43" s="626"/>
      <c r="K43" s="425"/>
    </row>
    <row r="44" spans="1:11" s="146" customFormat="1" ht="20.100000000000001" hidden="1" customHeight="1" x14ac:dyDescent="0.2">
      <c r="A44" s="867" t="s">
        <v>1396</v>
      </c>
      <c r="B44" s="1014" t="s">
        <v>1362</v>
      </c>
      <c r="C44" s="1008" t="s">
        <v>1947</v>
      </c>
      <c r="D44" s="1008">
        <v>45442</v>
      </c>
      <c r="E44" s="899">
        <f t="shared" si="53"/>
        <v>45443</v>
      </c>
      <c r="F44" s="899">
        <f t="shared" si="56"/>
        <v>45448</v>
      </c>
      <c r="G44" s="899">
        <f t="shared" si="57"/>
        <v>45449</v>
      </c>
      <c r="I44" s="899">
        <f t="shared" si="58"/>
        <v>45439</v>
      </c>
      <c r="J44" s="626"/>
      <c r="K44" s="425"/>
    </row>
    <row r="45" spans="1:11" s="146" customFormat="1" ht="20.100000000000001" hidden="1" customHeight="1" x14ac:dyDescent="0.2">
      <c r="A45" s="867" t="s">
        <v>1374</v>
      </c>
      <c r="B45" s="1014" t="s">
        <v>1396</v>
      </c>
      <c r="C45" s="1014" t="s">
        <v>1948</v>
      </c>
      <c r="D45" s="1008">
        <v>45453</v>
      </c>
      <c r="E45" s="899">
        <f t="shared" si="53"/>
        <v>45454</v>
      </c>
      <c r="F45" s="899">
        <f t="shared" si="56"/>
        <v>45459</v>
      </c>
      <c r="G45" s="899">
        <f t="shared" si="57"/>
        <v>45460</v>
      </c>
      <c r="I45" s="899">
        <f t="shared" si="58"/>
        <v>45446</v>
      </c>
      <c r="J45" s="626"/>
      <c r="K45" s="425"/>
    </row>
    <row r="46" spans="1:11" s="146" customFormat="1" ht="20.100000000000001" hidden="1" customHeight="1" x14ac:dyDescent="0.2">
      <c r="A46" s="867" t="s">
        <v>1949</v>
      </c>
      <c r="B46" s="1014" t="s">
        <v>1374</v>
      </c>
      <c r="C46" s="1014" t="s">
        <v>1950</v>
      </c>
      <c r="D46" s="1008">
        <v>45456</v>
      </c>
      <c r="E46" s="899">
        <f t="shared" si="53"/>
        <v>45457</v>
      </c>
      <c r="F46" s="899">
        <v>45463</v>
      </c>
      <c r="G46" s="899">
        <v>45461</v>
      </c>
      <c r="I46" s="899">
        <f t="shared" si="58"/>
        <v>45453</v>
      </c>
      <c r="J46" s="626"/>
      <c r="K46" s="425"/>
    </row>
    <row r="47" spans="1:11" s="146" customFormat="1" ht="20.100000000000001" hidden="1" customHeight="1" x14ac:dyDescent="0.2">
      <c r="A47" s="867" t="s">
        <v>1382</v>
      </c>
      <c r="B47" s="1102" t="s">
        <v>510</v>
      </c>
      <c r="C47" s="1014" t="s">
        <v>1951</v>
      </c>
      <c r="D47" s="1008">
        <v>45459</v>
      </c>
      <c r="E47" s="899">
        <f t="shared" si="53"/>
        <v>45460</v>
      </c>
      <c r="F47" s="899">
        <f t="shared" si="56"/>
        <v>45465</v>
      </c>
      <c r="G47" s="899">
        <f t="shared" si="57"/>
        <v>45466</v>
      </c>
      <c r="I47" s="899">
        <f t="shared" si="58"/>
        <v>45460</v>
      </c>
      <c r="J47" s="626"/>
      <c r="K47" s="425"/>
    </row>
    <row r="48" spans="1:11" s="146" customFormat="1" ht="20.100000000000001" hidden="1" customHeight="1" x14ac:dyDescent="0.2">
      <c r="A48" s="867" t="s">
        <v>1952</v>
      </c>
      <c r="B48" s="1014" t="s">
        <v>1366</v>
      </c>
      <c r="C48" s="1014" t="s">
        <v>1953</v>
      </c>
      <c r="D48" s="1008">
        <v>45471</v>
      </c>
      <c r="E48" s="899">
        <f t="shared" ref="E48:E49" si="59">D48+1</f>
        <v>45472</v>
      </c>
      <c r="F48" s="1006" t="s">
        <v>495</v>
      </c>
      <c r="G48" s="899">
        <v>45475</v>
      </c>
      <c r="I48" s="899">
        <f t="shared" si="58"/>
        <v>45467</v>
      </c>
      <c r="J48" s="626"/>
      <c r="K48" s="425"/>
    </row>
    <row r="49" spans="1:11" s="146" customFormat="1" ht="20.100000000000001" hidden="1" customHeight="1" x14ac:dyDescent="0.2">
      <c r="A49" s="867" t="s">
        <v>1954</v>
      </c>
      <c r="B49" s="1107" t="s">
        <v>389</v>
      </c>
      <c r="C49" s="1014" t="s">
        <v>1955</v>
      </c>
      <c r="D49" s="934">
        <v>45475</v>
      </c>
      <c r="E49" s="934">
        <f t="shared" si="59"/>
        <v>45476</v>
      </c>
      <c r="F49" s="934">
        <f t="shared" ref="F49:F50" si="60">D49+6</f>
        <v>45481</v>
      </c>
      <c r="G49" s="934">
        <f t="shared" ref="G49:G50" si="61">D49+7</f>
        <v>45482</v>
      </c>
      <c r="I49" s="899">
        <f t="shared" si="58"/>
        <v>45474</v>
      </c>
      <c r="J49" s="626"/>
      <c r="K49" s="425"/>
    </row>
    <row r="50" spans="1:11" s="146" customFormat="1" ht="20.100000000000001" hidden="1" customHeight="1" x14ac:dyDescent="0.2">
      <c r="A50" s="867" t="s">
        <v>1956</v>
      </c>
      <c r="B50" s="1014" t="s">
        <v>1957</v>
      </c>
      <c r="C50" s="1014" t="s">
        <v>1958</v>
      </c>
      <c r="D50" s="1008">
        <v>45493</v>
      </c>
      <c r="E50" s="1006" t="s">
        <v>495</v>
      </c>
      <c r="F50" s="899">
        <f t="shared" si="60"/>
        <v>45499</v>
      </c>
      <c r="G50" s="899">
        <f t="shared" si="61"/>
        <v>45500</v>
      </c>
      <c r="I50" s="899">
        <f t="shared" si="58"/>
        <v>45481</v>
      </c>
      <c r="J50" s="626"/>
      <c r="K50" s="425"/>
    </row>
    <row r="51" spans="1:11" s="146" customFormat="1" ht="20.100000000000001" hidden="1" customHeight="1" x14ac:dyDescent="0.2">
      <c r="A51" s="867"/>
      <c r="B51" s="1014" t="s">
        <v>1362</v>
      </c>
      <c r="C51" s="1014" t="s">
        <v>1959</v>
      </c>
      <c r="D51" s="1008">
        <v>45491</v>
      </c>
      <c r="E51" s="899">
        <f t="shared" ref="E51:E55" si="62">D51+1</f>
        <v>45492</v>
      </c>
      <c r="F51" s="899">
        <f t="shared" ref="F51:F53" si="63">D51+6</f>
        <v>45497</v>
      </c>
      <c r="G51" s="899">
        <f t="shared" ref="G51:G53" si="64">D51+7</f>
        <v>45498</v>
      </c>
      <c r="I51" s="899">
        <f t="shared" si="58"/>
        <v>45488</v>
      </c>
      <c r="J51" s="626"/>
      <c r="K51" s="425"/>
    </row>
    <row r="52" spans="1:11" s="146" customFormat="1" ht="20.100000000000001" hidden="1" customHeight="1" x14ac:dyDescent="0.2">
      <c r="A52" s="867"/>
      <c r="B52" s="1014" t="s">
        <v>1396</v>
      </c>
      <c r="C52" s="1014" t="s">
        <v>1960</v>
      </c>
      <c r="D52" s="1006" t="s">
        <v>495</v>
      </c>
      <c r="E52" s="934" t="e">
        <f t="shared" si="62"/>
        <v>#VALUE!</v>
      </c>
      <c r="F52" s="934" t="e">
        <f t="shared" si="63"/>
        <v>#VALUE!</v>
      </c>
      <c r="G52" s="934" t="e">
        <f t="shared" si="64"/>
        <v>#VALUE!</v>
      </c>
      <c r="I52" s="899">
        <f t="shared" si="58"/>
        <v>45495</v>
      </c>
      <c r="J52" s="626"/>
      <c r="K52" s="425"/>
    </row>
    <row r="53" spans="1:11" s="146" customFormat="1" ht="20.100000000000001" hidden="1" customHeight="1" x14ac:dyDescent="0.2">
      <c r="A53" s="867"/>
      <c r="B53" s="1014" t="s">
        <v>1374</v>
      </c>
      <c r="C53" s="1014" t="s">
        <v>1961</v>
      </c>
      <c r="D53" s="1014">
        <v>45502</v>
      </c>
      <c r="E53" s="899">
        <f t="shared" si="62"/>
        <v>45503</v>
      </c>
      <c r="F53" s="899">
        <f t="shared" si="63"/>
        <v>45508</v>
      </c>
      <c r="G53" s="899">
        <f t="shared" si="64"/>
        <v>45509</v>
      </c>
      <c r="I53" s="899">
        <f t="shared" si="58"/>
        <v>45502</v>
      </c>
      <c r="J53" s="626"/>
      <c r="K53" s="425"/>
    </row>
    <row r="54" spans="1:11" s="146" customFormat="1" ht="20.100000000000001" hidden="1" customHeight="1" x14ac:dyDescent="0.2">
      <c r="A54" s="867" t="s">
        <v>1366</v>
      </c>
      <c r="B54" s="1008" t="s">
        <v>1362</v>
      </c>
      <c r="C54" s="1014" t="s">
        <v>1962</v>
      </c>
      <c r="D54" s="1008">
        <v>45510</v>
      </c>
      <c r="E54" s="899">
        <f t="shared" si="62"/>
        <v>45511</v>
      </c>
      <c r="F54" s="899">
        <f t="shared" ref="F54" si="65">D54+6</f>
        <v>45516</v>
      </c>
      <c r="G54" s="899">
        <f t="shared" ref="G54" si="66">D54+7</f>
        <v>45517</v>
      </c>
      <c r="I54" s="899">
        <f t="shared" si="58"/>
        <v>45509</v>
      </c>
      <c r="J54" s="626"/>
      <c r="K54" s="425"/>
    </row>
    <row r="55" spans="1:11" s="146" customFormat="1" ht="20.100000000000001" hidden="1" customHeight="1" x14ac:dyDescent="0.2">
      <c r="A55" s="867" t="s">
        <v>1963</v>
      </c>
      <c r="B55" s="1014" t="s">
        <v>1382</v>
      </c>
      <c r="C55" s="1014" t="s">
        <v>1964</v>
      </c>
      <c r="D55" s="1008">
        <v>45519</v>
      </c>
      <c r="E55" s="899">
        <f t="shared" si="62"/>
        <v>45520</v>
      </c>
      <c r="F55" s="899">
        <f t="shared" ref="F55:F56" si="67">D55+6</f>
        <v>45525</v>
      </c>
      <c r="G55" s="899">
        <f t="shared" ref="G55:G56" si="68">D55+7</f>
        <v>45526</v>
      </c>
      <c r="I55" s="899">
        <f t="shared" si="58"/>
        <v>45516</v>
      </c>
      <c r="J55" s="626"/>
      <c r="K55" s="425"/>
    </row>
    <row r="56" spans="1:11" s="146" customFormat="1" ht="20.100000000000001" hidden="1" customHeight="1" x14ac:dyDescent="0.2">
      <c r="A56" s="867"/>
      <c r="B56" s="1008" t="s">
        <v>1965</v>
      </c>
      <c r="C56" s="1014" t="s">
        <v>1966</v>
      </c>
      <c r="D56" s="1008">
        <v>45528</v>
      </c>
      <c r="E56" s="899">
        <f t="shared" ref="E56" si="69">D56+1</f>
        <v>45529</v>
      </c>
      <c r="F56" s="899">
        <f t="shared" si="67"/>
        <v>45534</v>
      </c>
      <c r="G56" s="899">
        <f t="shared" si="68"/>
        <v>45535</v>
      </c>
      <c r="I56" s="899">
        <f t="shared" si="58"/>
        <v>45523</v>
      </c>
      <c r="J56" s="626"/>
      <c r="K56" s="425"/>
    </row>
    <row r="57" spans="1:11" s="146" customFormat="1" ht="20.100000000000001" hidden="1" customHeight="1" x14ac:dyDescent="0.2">
      <c r="A57" s="867"/>
      <c r="B57" s="1008" t="s">
        <v>1967</v>
      </c>
      <c r="C57" s="1014" t="s">
        <v>1968</v>
      </c>
      <c r="D57" s="1008">
        <v>45535</v>
      </c>
      <c r="E57" s="899">
        <f t="shared" ref="E57:E61" si="70">D57+1</f>
        <v>45536</v>
      </c>
      <c r="F57" s="899">
        <f t="shared" ref="F57:F59" si="71">D57+6</f>
        <v>45541</v>
      </c>
      <c r="G57" s="899">
        <f t="shared" ref="G57:G59" si="72">D57+7</f>
        <v>45542</v>
      </c>
      <c r="I57" s="899">
        <f t="shared" si="58"/>
        <v>45530</v>
      </c>
      <c r="J57" s="626"/>
      <c r="K57" s="425"/>
    </row>
    <row r="58" spans="1:11" s="146" customFormat="1" ht="20.100000000000001" hidden="1" customHeight="1" x14ac:dyDescent="0.2">
      <c r="A58" s="867"/>
      <c r="B58" s="1014" t="s">
        <v>1396</v>
      </c>
      <c r="C58" s="1014" t="s">
        <v>1969</v>
      </c>
      <c r="D58" s="1008">
        <v>45541</v>
      </c>
      <c r="E58" s="899">
        <f t="shared" si="70"/>
        <v>45542</v>
      </c>
      <c r="F58" s="899">
        <f t="shared" si="71"/>
        <v>45547</v>
      </c>
      <c r="G58" s="899">
        <f t="shared" si="72"/>
        <v>45548</v>
      </c>
      <c r="I58" s="899">
        <f t="shared" si="58"/>
        <v>45537</v>
      </c>
      <c r="J58" s="626"/>
      <c r="K58" s="425"/>
    </row>
    <row r="59" spans="1:11" s="146" customFormat="1" ht="20.100000000000001" hidden="1" customHeight="1" x14ac:dyDescent="0.2">
      <c r="A59" s="867"/>
      <c r="B59" s="1014" t="s">
        <v>1374</v>
      </c>
      <c r="C59" s="1014" t="s">
        <v>1970</v>
      </c>
      <c r="D59" s="1008">
        <v>45546</v>
      </c>
      <c r="E59" s="899">
        <f t="shared" si="70"/>
        <v>45547</v>
      </c>
      <c r="F59" s="899">
        <f t="shared" si="71"/>
        <v>45552</v>
      </c>
      <c r="G59" s="899">
        <f t="shared" si="72"/>
        <v>45553</v>
      </c>
      <c r="I59" s="899">
        <f t="shared" si="58"/>
        <v>45544</v>
      </c>
      <c r="J59" s="626"/>
      <c r="K59" s="425"/>
    </row>
    <row r="60" spans="1:11" s="146" customFormat="1" ht="20.100000000000001" hidden="1" customHeight="1" x14ac:dyDescent="0.2">
      <c r="A60" s="867" t="s">
        <v>1366</v>
      </c>
      <c r="B60" s="1008" t="s">
        <v>1362</v>
      </c>
      <c r="C60" s="1014" t="s">
        <v>1971</v>
      </c>
      <c r="D60" s="1008">
        <v>45552</v>
      </c>
      <c r="E60" s="899">
        <f t="shared" si="70"/>
        <v>45553</v>
      </c>
      <c r="F60" s="899">
        <f t="shared" ref="F60" si="73">D60+6</f>
        <v>45558</v>
      </c>
      <c r="G60" s="899">
        <f t="shared" ref="G60" si="74">D60+7</f>
        <v>45559</v>
      </c>
      <c r="I60" s="899">
        <f t="shared" si="58"/>
        <v>45551</v>
      </c>
      <c r="J60" s="626"/>
      <c r="K60" s="425"/>
    </row>
    <row r="61" spans="1:11" s="146" customFormat="1" ht="20.100000000000001" hidden="1" customHeight="1" x14ac:dyDescent="0.2">
      <c r="A61" s="867" t="s">
        <v>1972</v>
      </c>
      <c r="B61" s="1014" t="s">
        <v>1748</v>
      </c>
      <c r="C61" s="1014" t="s">
        <v>1973</v>
      </c>
      <c r="D61" s="1014">
        <v>45557</v>
      </c>
      <c r="E61" s="899">
        <f t="shared" si="70"/>
        <v>45558</v>
      </c>
      <c r="F61" s="899">
        <f t="shared" ref="F61" si="75">D61+6</f>
        <v>45563</v>
      </c>
      <c r="G61" s="899">
        <f t="shared" ref="G61" si="76">D61+7</f>
        <v>45564</v>
      </c>
      <c r="I61" s="899">
        <f t="shared" si="58"/>
        <v>45558</v>
      </c>
      <c r="J61" s="626"/>
      <c r="K61" s="425"/>
    </row>
    <row r="62" spans="1:11" s="146" customFormat="1" ht="20.100000000000001" hidden="1" customHeight="1" x14ac:dyDescent="0.2">
      <c r="A62" s="867"/>
      <c r="B62" s="1008" t="s">
        <v>1382</v>
      </c>
      <c r="C62" s="1014" t="s">
        <v>1974</v>
      </c>
      <c r="D62" s="1014">
        <v>45568</v>
      </c>
      <c r="E62" s="899">
        <f t="shared" ref="E62:E63" si="77">D62+1</f>
        <v>45569</v>
      </c>
      <c r="F62" s="899">
        <f t="shared" ref="F62:F63" si="78">D62+6</f>
        <v>45574</v>
      </c>
      <c r="G62" s="899">
        <f t="shared" ref="G62:G63" si="79">D62+7</f>
        <v>45575</v>
      </c>
      <c r="I62" s="899">
        <f t="shared" si="58"/>
        <v>45565</v>
      </c>
      <c r="J62" s="626"/>
      <c r="K62" s="425"/>
    </row>
    <row r="63" spans="1:11" s="146" customFormat="1" ht="19.5" hidden="1" customHeight="1" x14ac:dyDescent="0.2">
      <c r="A63" s="867"/>
      <c r="B63" s="1014" t="s">
        <v>1965</v>
      </c>
      <c r="C63" s="1014" t="s">
        <v>1975</v>
      </c>
      <c r="D63" s="1014">
        <v>45571</v>
      </c>
      <c r="E63" s="899">
        <f t="shared" si="77"/>
        <v>45572</v>
      </c>
      <c r="F63" s="899">
        <f t="shared" si="78"/>
        <v>45577</v>
      </c>
      <c r="G63" s="899">
        <f t="shared" si="79"/>
        <v>45578</v>
      </c>
      <c r="I63" s="899">
        <f t="shared" si="58"/>
        <v>45572</v>
      </c>
      <c r="J63" s="626"/>
      <c r="K63" s="425"/>
    </row>
    <row r="64" spans="1:11" s="146" customFormat="1" ht="20.100000000000001" hidden="1" customHeight="1" x14ac:dyDescent="0.2">
      <c r="A64" s="867"/>
      <c r="B64" s="1014" t="s">
        <v>1396</v>
      </c>
      <c r="C64" s="1014" t="s">
        <v>1976</v>
      </c>
      <c r="D64" s="1014">
        <v>45580</v>
      </c>
      <c r="E64" s="899">
        <f t="shared" ref="E64:E65" si="80">D64+1</f>
        <v>45581</v>
      </c>
      <c r="F64" s="899">
        <f t="shared" ref="F64:F65" si="81">D64+6</f>
        <v>45586</v>
      </c>
      <c r="G64" s="899">
        <f t="shared" ref="G64:G65" si="82">D64+7</f>
        <v>45587</v>
      </c>
      <c r="I64" s="899">
        <f t="shared" si="58"/>
        <v>45579</v>
      </c>
      <c r="J64" s="626"/>
      <c r="K64" s="425"/>
    </row>
    <row r="65" spans="1:12" s="146" customFormat="1" ht="20.100000000000001" hidden="1" customHeight="1" x14ac:dyDescent="0.2">
      <c r="A65" s="867" t="s">
        <v>1386</v>
      </c>
      <c r="B65" s="1014" t="s">
        <v>1977</v>
      </c>
      <c r="C65" s="1014" t="s">
        <v>1978</v>
      </c>
      <c r="D65" s="1008">
        <v>45587</v>
      </c>
      <c r="E65" s="899">
        <f t="shared" si="80"/>
        <v>45588</v>
      </c>
      <c r="F65" s="899">
        <f t="shared" si="81"/>
        <v>45593</v>
      </c>
      <c r="G65" s="899">
        <f t="shared" si="82"/>
        <v>45594</v>
      </c>
      <c r="I65" s="899">
        <f t="shared" si="58"/>
        <v>45586</v>
      </c>
      <c r="J65" s="626"/>
      <c r="K65" s="425"/>
      <c r="L65" s="149"/>
    </row>
    <row r="66" spans="1:12" s="146" customFormat="1" ht="20.100000000000001" hidden="1" customHeight="1" x14ac:dyDescent="0.2">
      <c r="A66" s="867" t="s">
        <v>1362</v>
      </c>
      <c r="B66" s="1014" t="s">
        <v>1386</v>
      </c>
      <c r="C66" s="1014" t="s">
        <v>1979</v>
      </c>
      <c r="D66" s="1008">
        <v>45596</v>
      </c>
      <c r="E66" s="1006" t="s">
        <v>495</v>
      </c>
      <c r="F66" s="899">
        <f t="shared" ref="F66:F69" si="83">D66+6</f>
        <v>45602</v>
      </c>
      <c r="G66" s="899">
        <f t="shared" ref="G66:G69" si="84">D66+7</f>
        <v>45603</v>
      </c>
      <c r="I66" s="899">
        <f t="shared" si="58"/>
        <v>45593</v>
      </c>
      <c r="J66" s="626"/>
      <c r="K66" s="425"/>
      <c r="L66" s="149"/>
    </row>
    <row r="67" spans="1:12" s="146" customFormat="1" ht="19.5" hidden="1" customHeight="1" x14ac:dyDescent="0.2">
      <c r="A67" s="867"/>
      <c r="B67" s="1014" t="s">
        <v>1362</v>
      </c>
      <c r="C67" s="1014" t="s">
        <v>1980</v>
      </c>
      <c r="D67" s="1014">
        <v>45601</v>
      </c>
      <c r="E67" s="899">
        <f t="shared" ref="E67:E69" si="85">D67+1</f>
        <v>45602</v>
      </c>
      <c r="F67" s="899">
        <f t="shared" si="83"/>
        <v>45607</v>
      </c>
      <c r="G67" s="899">
        <f t="shared" si="84"/>
        <v>45608</v>
      </c>
      <c r="I67" s="899">
        <f t="shared" si="58"/>
        <v>45600</v>
      </c>
      <c r="J67" s="626"/>
      <c r="K67" s="425"/>
    </row>
    <row r="68" spans="1:12" s="146" customFormat="1" ht="20.100000000000001" hidden="1" customHeight="1" x14ac:dyDescent="0.2">
      <c r="A68" s="867" t="s">
        <v>1748</v>
      </c>
      <c r="B68" s="1014" t="s">
        <v>1981</v>
      </c>
      <c r="C68" s="1014" t="s">
        <v>1982</v>
      </c>
      <c r="D68" s="1014">
        <v>45613</v>
      </c>
      <c r="E68" s="1006" t="s">
        <v>495</v>
      </c>
      <c r="F68" s="826">
        <v>45615</v>
      </c>
      <c r="G68" s="899">
        <v>45616</v>
      </c>
      <c r="I68" s="899">
        <f t="shared" si="58"/>
        <v>45607</v>
      </c>
      <c r="J68" s="626"/>
      <c r="K68" s="425"/>
    </row>
    <row r="69" spans="1:12" s="146" customFormat="1" ht="20.100000000000001" hidden="1" customHeight="1" x14ac:dyDescent="0.2">
      <c r="A69" s="867"/>
      <c r="B69" s="1014" t="s">
        <v>1382</v>
      </c>
      <c r="C69" s="1014" t="s">
        <v>1983</v>
      </c>
      <c r="D69" s="1008">
        <v>45616</v>
      </c>
      <c r="E69" s="899">
        <f t="shared" si="85"/>
        <v>45617</v>
      </c>
      <c r="F69" s="899">
        <f t="shared" si="83"/>
        <v>45622</v>
      </c>
      <c r="G69" s="899">
        <f t="shared" si="84"/>
        <v>45623</v>
      </c>
      <c r="I69" s="899">
        <f t="shared" si="58"/>
        <v>45614</v>
      </c>
      <c r="J69" s="626"/>
      <c r="K69" s="425"/>
      <c r="L69" s="149"/>
    </row>
    <row r="70" spans="1:12" s="146" customFormat="1" ht="20.100000000000001" hidden="1" customHeight="1" x14ac:dyDescent="0.2">
      <c r="A70" s="867" t="s">
        <v>1396</v>
      </c>
      <c r="B70" s="1014" t="s">
        <v>1984</v>
      </c>
      <c r="C70" s="1014" t="s">
        <v>1985</v>
      </c>
      <c r="D70" s="1008">
        <v>45627</v>
      </c>
      <c r="E70" s="1006" t="s">
        <v>495</v>
      </c>
      <c r="F70" s="899">
        <f t="shared" ref="F70:F75" si="86">D70+6</f>
        <v>45633</v>
      </c>
      <c r="G70" s="899">
        <f t="shared" ref="G70:G75" si="87">D70+7</f>
        <v>45634</v>
      </c>
      <c r="I70" s="899">
        <f t="shared" si="58"/>
        <v>45621</v>
      </c>
      <c r="J70" s="626"/>
      <c r="K70" s="425"/>
      <c r="L70" s="149"/>
    </row>
    <row r="71" spans="1:12" s="146" customFormat="1" ht="20.100000000000001" hidden="1" customHeight="1" x14ac:dyDescent="0.2">
      <c r="A71" s="867"/>
      <c r="B71" s="1014" t="s">
        <v>1977</v>
      </c>
      <c r="C71" s="1014" t="s">
        <v>1986</v>
      </c>
      <c r="D71" s="1008">
        <v>45628</v>
      </c>
      <c r="E71" s="899">
        <f t="shared" ref="E71:E75" si="88">D71+1</f>
        <v>45629</v>
      </c>
      <c r="F71" s="899">
        <f t="shared" si="86"/>
        <v>45634</v>
      </c>
      <c r="G71" s="899">
        <f t="shared" si="87"/>
        <v>45635</v>
      </c>
      <c r="I71" s="899">
        <f t="shared" si="58"/>
        <v>45628</v>
      </c>
      <c r="J71" s="626"/>
      <c r="K71" s="425"/>
      <c r="L71" s="149"/>
    </row>
    <row r="72" spans="1:12" s="146" customFormat="1" ht="20.100000000000001" hidden="1" customHeight="1" x14ac:dyDescent="0.2">
      <c r="A72" s="867"/>
      <c r="B72" s="1014" t="s">
        <v>1386</v>
      </c>
      <c r="C72" s="1014" t="s">
        <v>1987</v>
      </c>
      <c r="D72" s="1014">
        <v>45641</v>
      </c>
      <c r="E72" s="1006" t="s">
        <v>495</v>
      </c>
      <c r="F72" s="899">
        <f t="shared" si="86"/>
        <v>45647</v>
      </c>
      <c r="G72" s="899">
        <f t="shared" si="87"/>
        <v>45648</v>
      </c>
      <c r="I72" s="899">
        <f t="shared" si="58"/>
        <v>45635</v>
      </c>
      <c r="J72" s="626"/>
      <c r="K72" s="425"/>
      <c r="L72" s="149"/>
    </row>
    <row r="73" spans="1:12" s="146" customFormat="1" ht="19.5" customHeight="1" x14ac:dyDescent="0.2">
      <c r="A73" s="867"/>
      <c r="B73" s="1014" t="s">
        <v>1362</v>
      </c>
      <c r="C73" s="1014" t="s">
        <v>1988</v>
      </c>
      <c r="D73" s="1014">
        <v>45644</v>
      </c>
      <c r="E73" s="899">
        <f t="shared" si="88"/>
        <v>45645</v>
      </c>
      <c r="F73" s="899">
        <f t="shared" si="86"/>
        <v>45650</v>
      </c>
      <c r="G73" s="899">
        <f t="shared" si="87"/>
        <v>45651</v>
      </c>
      <c r="I73" s="899">
        <f t="shared" si="58"/>
        <v>45642</v>
      </c>
      <c r="J73" s="626"/>
      <c r="K73" s="425"/>
    </row>
    <row r="74" spans="1:12" s="146" customFormat="1" ht="20.100000000000001" customHeight="1" x14ac:dyDescent="0.2">
      <c r="A74" s="867"/>
      <c r="B74" s="1014" t="s">
        <v>1981</v>
      </c>
      <c r="C74" s="1014" t="s">
        <v>1989</v>
      </c>
      <c r="D74" s="1014">
        <v>45650</v>
      </c>
      <c r="E74" s="1006" t="s">
        <v>495</v>
      </c>
      <c r="F74" s="899">
        <f t="shared" si="86"/>
        <v>45656</v>
      </c>
      <c r="G74" s="899">
        <f t="shared" si="87"/>
        <v>45657</v>
      </c>
      <c r="I74" s="899">
        <f t="shared" si="58"/>
        <v>45649</v>
      </c>
      <c r="J74" s="626"/>
      <c r="K74" s="425"/>
    </row>
    <row r="75" spans="1:12" s="146" customFormat="1" ht="20.100000000000001" customHeight="1" x14ac:dyDescent="0.2">
      <c r="A75" s="867"/>
      <c r="B75" s="1014" t="s">
        <v>1382</v>
      </c>
      <c r="C75" s="1014" t="s">
        <v>1990</v>
      </c>
      <c r="D75" s="1008">
        <v>45657</v>
      </c>
      <c r="E75" s="899">
        <f t="shared" si="88"/>
        <v>45658</v>
      </c>
      <c r="F75" s="899">
        <f t="shared" si="86"/>
        <v>45663</v>
      </c>
      <c r="G75" s="899">
        <f t="shared" si="87"/>
        <v>45664</v>
      </c>
      <c r="I75" s="899">
        <f t="shared" si="58"/>
        <v>45656</v>
      </c>
      <c r="J75" s="626"/>
      <c r="K75" s="425"/>
      <c r="L75" s="149"/>
    </row>
    <row r="76" spans="1:12" s="146" customFormat="1" ht="20.100000000000001" customHeight="1" x14ac:dyDescent="0.2">
      <c r="A76" s="867" t="s">
        <v>1396</v>
      </c>
      <c r="B76" s="1014" t="s">
        <v>1984</v>
      </c>
      <c r="C76" s="1014" t="s">
        <v>1991</v>
      </c>
      <c r="D76" s="1008">
        <v>45298</v>
      </c>
      <c r="E76" s="1006" t="s">
        <v>495</v>
      </c>
      <c r="F76" s="899">
        <f t="shared" ref="F76:F79" si="89">D76+6</f>
        <v>45304</v>
      </c>
      <c r="G76" s="899">
        <f t="shared" ref="G76:G79" si="90">D76+7</f>
        <v>45305</v>
      </c>
      <c r="I76" s="899">
        <f t="shared" si="58"/>
        <v>45663</v>
      </c>
      <c r="J76" s="626"/>
      <c r="K76" s="425"/>
      <c r="L76" s="149"/>
    </row>
    <row r="77" spans="1:12" s="146" customFormat="1" ht="20.100000000000001" customHeight="1" x14ac:dyDescent="0.2">
      <c r="A77" s="867"/>
      <c r="B77" s="1014" t="s">
        <v>1977</v>
      </c>
      <c r="C77" s="1014" t="s">
        <v>1992</v>
      </c>
      <c r="D77" s="1008">
        <v>45303</v>
      </c>
      <c r="E77" s="899">
        <f t="shared" ref="E77:E79" si="91">D77+1</f>
        <v>45304</v>
      </c>
      <c r="F77" s="899">
        <f t="shared" si="89"/>
        <v>45309</v>
      </c>
      <c r="G77" s="899">
        <f t="shared" si="90"/>
        <v>45310</v>
      </c>
      <c r="I77" s="899">
        <f t="shared" si="58"/>
        <v>45670</v>
      </c>
      <c r="J77" s="626"/>
      <c r="K77" s="425"/>
      <c r="L77" s="149"/>
    </row>
    <row r="78" spans="1:12" s="146" customFormat="1" ht="20.100000000000001" customHeight="1" x14ac:dyDescent="0.2">
      <c r="A78" s="867" t="s">
        <v>1386</v>
      </c>
      <c r="B78" s="1014" t="s">
        <v>1981</v>
      </c>
      <c r="C78" s="1014" t="s">
        <v>1993</v>
      </c>
      <c r="D78" s="1008">
        <v>45310</v>
      </c>
      <c r="E78" s="899">
        <f t="shared" si="91"/>
        <v>45311</v>
      </c>
      <c r="F78" s="899">
        <f t="shared" si="89"/>
        <v>45316</v>
      </c>
      <c r="G78" s="899">
        <f t="shared" si="90"/>
        <v>45317</v>
      </c>
      <c r="I78" s="899">
        <f t="shared" si="58"/>
        <v>45677</v>
      </c>
      <c r="J78" s="626"/>
      <c r="K78" s="425"/>
      <c r="L78" s="149"/>
    </row>
    <row r="79" spans="1:12" s="146" customFormat="1" ht="19.5" customHeight="1" x14ac:dyDescent="0.2">
      <c r="A79" s="867" t="s">
        <v>1362</v>
      </c>
      <c r="B79" s="1014" t="s">
        <v>1386</v>
      </c>
      <c r="C79" s="1014" t="s">
        <v>1994</v>
      </c>
      <c r="D79" s="1014">
        <v>45317</v>
      </c>
      <c r="E79" s="899">
        <f t="shared" si="91"/>
        <v>45318</v>
      </c>
      <c r="F79" s="899">
        <f t="shared" si="89"/>
        <v>45323</v>
      </c>
      <c r="G79" s="899">
        <f t="shared" si="90"/>
        <v>45324</v>
      </c>
      <c r="I79" s="899">
        <f t="shared" si="58"/>
        <v>45684</v>
      </c>
      <c r="J79" s="626"/>
      <c r="K79" s="425"/>
    </row>
    <row r="80" spans="1:12" s="146" customFormat="1" ht="19.5" customHeight="1" x14ac:dyDescent="0.2">
      <c r="A80" s="867"/>
      <c r="B80" s="736"/>
      <c r="C80" s="731"/>
      <c r="D80" s="731"/>
      <c r="E80" s="731"/>
      <c r="F80" s="731"/>
      <c r="G80" s="731"/>
      <c r="H80" s="627"/>
      <c r="I80" s="647"/>
      <c r="J80" s="626"/>
      <c r="K80" s="425"/>
      <c r="L80" s="149"/>
    </row>
    <row r="81" spans="1:12" s="149" customFormat="1" ht="20.100000000000001" customHeight="1" x14ac:dyDescent="0.2">
      <c r="A81" s="1074"/>
      <c r="B81" s="1175" t="s">
        <v>1494</v>
      </c>
      <c r="C81" s="1175"/>
      <c r="D81" s="1175"/>
      <c r="E81" s="1175"/>
      <c r="F81" s="1175"/>
      <c r="G81" s="1079"/>
      <c r="H81" s="145"/>
      <c r="I81" s="145"/>
      <c r="J81" s="145"/>
      <c r="K81" s="145"/>
    </row>
    <row r="82" spans="1:12" s="146" customFormat="1" ht="19.5" customHeight="1" x14ac:dyDescent="0.2">
      <c r="A82" s="867"/>
      <c r="B82" s="736"/>
      <c r="C82" s="731"/>
      <c r="D82" s="731"/>
      <c r="E82" s="731"/>
      <c r="F82" s="731"/>
      <c r="G82" s="731"/>
      <c r="H82" s="627"/>
      <c r="I82" s="647"/>
      <c r="J82" s="626"/>
      <c r="K82" s="425"/>
      <c r="L82" s="149"/>
    </row>
    <row r="83" spans="1:12" s="146" customFormat="1" ht="30" customHeight="1" x14ac:dyDescent="0.2">
      <c r="A83" s="867"/>
      <c r="B83" s="1152" t="s">
        <v>124</v>
      </c>
      <c r="C83" s="1153"/>
      <c r="D83" s="1150" t="s">
        <v>379</v>
      </c>
      <c r="E83" s="1002" t="s">
        <v>462</v>
      </c>
      <c r="F83" s="1002" t="s">
        <v>169</v>
      </c>
      <c r="G83" s="1002" t="s">
        <v>189</v>
      </c>
      <c r="H83" s="1002" t="s">
        <v>346</v>
      </c>
      <c r="I83" s="1002" t="s">
        <v>231</v>
      </c>
      <c r="J83" s="1002" t="s">
        <v>306</v>
      </c>
      <c r="K83" s="195"/>
      <c r="L83" s="986" t="s">
        <v>705</v>
      </c>
    </row>
    <row r="84" spans="1:12" s="146" customFormat="1" ht="18" customHeight="1" x14ac:dyDescent="0.2">
      <c r="A84" s="867"/>
      <c r="B84" s="1002" t="s">
        <v>381</v>
      </c>
      <c r="C84" s="1002" t="s">
        <v>382</v>
      </c>
      <c r="D84" s="1151"/>
      <c r="E84" s="1004" t="s">
        <v>343</v>
      </c>
      <c r="F84" s="1004" t="s">
        <v>171</v>
      </c>
      <c r="G84" s="1004" t="s">
        <v>174</v>
      </c>
      <c r="H84" s="1004" t="s">
        <v>268</v>
      </c>
      <c r="I84" s="1004" t="s">
        <v>285</v>
      </c>
      <c r="J84" s="1004" t="s">
        <v>328</v>
      </c>
      <c r="K84" s="195"/>
      <c r="L84" s="1092" t="s">
        <v>383</v>
      </c>
    </row>
    <row r="85" spans="1:12" s="149" customFormat="1" ht="21" hidden="1" customHeight="1" x14ac:dyDescent="0.2">
      <c r="A85" s="869"/>
      <c r="B85" s="645" t="s">
        <v>1382</v>
      </c>
      <c r="C85" s="646" t="s">
        <v>1995</v>
      </c>
      <c r="D85" s="646">
        <v>45299</v>
      </c>
      <c r="E85" s="646">
        <f t="shared" ref="E85:E89" si="92">D85+1</f>
        <v>45300</v>
      </c>
      <c r="F85" s="700">
        <f t="shared" ref="F85:F100" si="93">D85+8</f>
        <v>45307</v>
      </c>
      <c r="G85" s="700">
        <f t="shared" ref="G85:G89" si="94">D85+11</f>
        <v>45310</v>
      </c>
      <c r="H85" s="700">
        <f t="shared" ref="H85:H89" si="95">D85+13</f>
        <v>45312</v>
      </c>
      <c r="I85" s="700">
        <f t="shared" ref="I85:I89" si="96">D85+15</f>
        <v>45314</v>
      </c>
      <c r="J85" s="700">
        <f t="shared" ref="J85:J89" si="97">D85+17</f>
        <v>45316</v>
      </c>
      <c r="K85" s="193"/>
      <c r="L85" s="865">
        <v>45295</v>
      </c>
    </row>
    <row r="86" spans="1:12" s="149" customFormat="1" ht="21" hidden="1" customHeight="1" x14ac:dyDescent="0.2">
      <c r="A86" s="869"/>
      <c r="B86" s="645" t="s">
        <v>1386</v>
      </c>
      <c r="C86" s="646" t="s">
        <v>1996</v>
      </c>
      <c r="D86" s="646">
        <v>45301</v>
      </c>
      <c r="E86" s="646">
        <f t="shared" si="92"/>
        <v>45302</v>
      </c>
      <c r="F86" s="700">
        <f t="shared" si="93"/>
        <v>45309</v>
      </c>
      <c r="G86" s="700">
        <f t="shared" si="94"/>
        <v>45312</v>
      </c>
      <c r="H86" s="700">
        <f t="shared" si="95"/>
        <v>45314</v>
      </c>
      <c r="I86" s="700">
        <f t="shared" si="96"/>
        <v>45316</v>
      </c>
      <c r="J86" s="700">
        <f t="shared" si="97"/>
        <v>45318</v>
      </c>
      <c r="K86" s="193"/>
      <c r="L86" s="865">
        <f t="shared" ref="L86:L96" si="98">L85+7</f>
        <v>45302</v>
      </c>
    </row>
    <row r="87" spans="1:12" s="149" customFormat="1" ht="21" hidden="1" customHeight="1" x14ac:dyDescent="0.2">
      <c r="A87" s="869"/>
      <c r="B87" s="645" t="s">
        <v>1362</v>
      </c>
      <c r="C87" s="646" t="s">
        <v>1363</v>
      </c>
      <c r="D87" s="646">
        <v>45309</v>
      </c>
      <c r="E87" s="646">
        <f t="shared" si="92"/>
        <v>45310</v>
      </c>
      <c r="F87" s="700">
        <f t="shared" si="93"/>
        <v>45317</v>
      </c>
      <c r="G87" s="700">
        <f t="shared" si="94"/>
        <v>45320</v>
      </c>
      <c r="H87" s="700">
        <f t="shared" si="95"/>
        <v>45322</v>
      </c>
      <c r="I87" s="700">
        <f t="shared" si="96"/>
        <v>45324</v>
      </c>
      <c r="J87" s="700">
        <f t="shared" si="97"/>
        <v>45326</v>
      </c>
      <c r="K87" s="193"/>
      <c r="L87" s="865">
        <f t="shared" si="98"/>
        <v>45309</v>
      </c>
    </row>
    <row r="88" spans="1:12" s="149" customFormat="1" ht="21" hidden="1" customHeight="1" x14ac:dyDescent="0.2">
      <c r="A88" s="869"/>
      <c r="B88" s="645" t="s">
        <v>1366</v>
      </c>
      <c r="C88" s="646" t="s">
        <v>1367</v>
      </c>
      <c r="D88" s="646">
        <v>45320</v>
      </c>
      <c r="E88" s="646">
        <f t="shared" si="92"/>
        <v>45321</v>
      </c>
      <c r="F88" s="700">
        <f t="shared" si="93"/>
        <v>45328</v>
      </c>
      <c r="G88" s="700">
        <f t="shared" si="94"/>
        <v>45331</v>
      </c>
      <c r="H88" s="700">
        <f t="shared" si="95"/>
        <v>45333</v>
      </c>
      <c r="I88" s="700">
        <f t="shared" si="96"/>
        <v>45335</v>
      </c>
      <c r="J88" s="700">
        <f t="shared" si="97"/>
        <v>45337</v>
      </c>
      <c r="K88" s="193"/>
      <c r="L88" s="865">
        <f t="shared" si="98"/>
        <v>45316</v>
      </c>
    </row>
    <row r="89" spans="1:12" s="149" customFormat="1" ht="21" hidden="1" customHeight="1" x14ac:dyDescent="0.2">
      <c r="A89" s="869" t="s">
        <v>1923</v>
      </c>
      <c r="B89" s="645" t="s">
        <v>1370</v>
      </c>
      <c r="C89" s="646" t="s">
        <v>1371</v>
      </c>
      <c r="D89" s="646">
        <v>45322</v>
      </c>
      <c r="E89" s="646">
        <f t="shared" si="92"/>
        <v>45323</v>
      </c>
      <c r="F89" s="700">
        <f t="shared" si="93"/>
        <v>45330</v>
      </c>
      <c r="G89" s="648">
        <f t="shared" si="94"/>
        <v>45333</v>
      </c>
      <c r="H89" s="648">
        <f t="shared" si="95"/>
        <v>45335</v>
      </c>
      <c r="I89" s="648">
        <f t="shared" si="96"/>
        <v>45337</v>
      </c>
      <c r="J89" s="648">
        <f t="shared" si="97"/>
        <v>45339</v>
      </c>
      <c r="K89" s="193"/>
      <c r="L89" s="865">
        <f t="shared" si="98"/>
        <v>45323</v>
      </c>
    </row>
    <row r="90" spans="1:12" s="149" customFormat="1" ht="21" hidden="1" customHeight="1" x14ac:dyDescent="0.2">
      <c r="A90" s="869"/>
      <c r="B90" s="645" t="s">
        <v>1374</v>
      </c>
      <c r="C90" s="646" t="s">
        <v>1375</v>
      </c>
      <c r="D90" s="646">
        <v>45329</v>
      </c>
      <c r="E90" s="646">
        <f t="shared" ref="E90" si="99">D90+1</f>
        <v>45330</v>
      </c>
      <c r="F90" s="700">
        <f t="shared" si="93"/>
        <v>45337</v>
      </c>
      <c r="G90" s="700">
        <f t="shared" ref="G90" si="100">D90+11</f>
        <v>45340</v>
      </c>
      <c r="H90" s="700">
        <f t="shared" ref="H90" si="101">D90+13</f>
        <v>45342</v>
      </c>
      <c r="I90" s="700">
        <f t="shared" ref="I90" si="102">D90+15</f>
        <v>45344</v>
      </c>
      <c r="J90" s="700">
        <f t="shared" ref="J90" si="103">D90+17</f>
        <v>45346</v>
      </c>
      <c r="K90" s="193"/>
      <c r="L90" s="865">
        <v>45330</v>
      </c>
    </row>
    <row r="91" spans="1:12" s="149" customFormat="1" ht="21" hidden="1" customHeight="1" x14ac:dyDescent="0.2">
      <c r="A91" s="869"/>
      <c r="B91" s="645" t="s">
        <v>1378</v>
      </c>
      <c r="C91" s="646" t="s">
        <v>1379</v>
      </c>
      <c r="D91" s="700">
        <v>45342</v>
      </c>
      <c r="E91" s="700">
        <f t="shared" ref="E91" si="104">D91+1</f>
        <v>45343</v>
      </c>
      <c r="F91" s="700">
        <f t="shared" si="93"/>
        <v>45350</v>
      </c>
      <c r="G91" s="648">
        <f t="shared" ref="G91" si="105">D91+11</f>
        <v>45353</v>
      </c>
      <c r="H91" s="648">
        <f t="shared" ref="H91" si="106">D91+13</f>
        <v>45355</v>
      </c>
      <c r="I91" s="648">
        <f t="shared" ref="I91" si="107">D91+15</f>
        <v>45357</v>
      </c>
      <c r="J91" s="648">
        <f t="shared" ref="J91" si="108">D91+17</f>
        <v>45359</v>
      </c>
      <c r="K91" s="193"/>
      <c r="L91" s="866">
        <v>45337</v>
      </c>
    </row>
    <row r="92" spans="1:12" s="149" customFormat="1" ht="21" hidden="1" customHeight="1" x14ac:dyDescent="0.2">
      <c r="A92" s="869"/>
      <c r="B92" s="645" t="s">
        <v>1382</v>
      </c>
      <c r="C92" s="646" t="s">
        <v>1383</v>
      </c>
      <c r="D92" s="646">
        <v>45343</v>
      </c>
      <c r="E92" s="646">
        <f t="shared" ref="E92" si="109">D92+1</f>
        <v>45344</v>
      </c>
      <c r="F92" s="700">
        <f t="shared" si="93"/>
        <v>45351</v>
      </c>
      <c r="G92" s="700">
        <f t="shared" ref="G92" si="110">D92+11</f>
        <v>45354</v>
      </c>
      <c r="H92" s="700">
        <f t="shared" ref="H92" si="111">D92+13</f>
        <v>45356</v>
      </c>
      <c r="I92" s="700">
        <f t="shared" ref="I92" si="112">D92+15</f>
        <v>45358</v>
      </c>
      <c r="J92" s="700">
        <f t="shared" ref="J92" si="113">D92+17</f>
        <v>45360</v>
      </c>
      <c r="K92" s="193"/>
      <c r="L92" s="865">
        <v>45344</v>
      </c>
    </row>
    <row r="93" spans="1:12" s="149" customFormat="1" ht="21" hidden="1" customHeight="1" x14ac:dyDescent="0.2">
      <c r="A93" s="869"/>
      <c r="B93" s="645" t="s">
        <v>1386</v>
      </c>
      <c r="C93" s="646" t="s">
        <v>1387</v>
      </c>
      <c r="D93" s="646">
        <f t="shared" ref="D93" si="114">D92+7</f>
        <v>45350</v>
      </c>
      <c r="E93" s="646">
        <f t="shared" ref="E93" si="115">D93+1</f>
        <v>45351</v>
      </c>
      <c r="F93" s="700">
        <f t="shared" si="93"/>
        <v>45358</v>
      </c>
      <c r="G93" s="700">
        <f t="shared" ref="G93" si="116">D93+11</f>
        <v>45361</v>
      </c>
      <c r="H93" s="700">
        <f t="shared" ref="H93" si="117">D93+13</f>
        <v>45363</v>
      </c>
      <c r="I93" s="700">
        <f t="shared" ref="I93" si="118">D93+15</f>
        <v>45365</v>
      </c>
      <c r="J93" s="700">
        <f t="shared" ref="J93" si="119">D93+17</f>
        <v>45367</v>
      </c>
      <c r="K93" s="193"/>
      <c r="L93" s="865">
        <v>45351</v>
      </c>
    </row>
    <row r="94" spans="1:12" s="149" customFormat="1" ht="21" hidden="1" customHeight="1" x14ac:dyDescent="0.2">
      <c r="A94" s="868" t="s">
        <v>1997</v>
      </c>
      <c r="B94" s="645" t="s">
        <v>1362</v>
      </c>
      <c r="C94" s="646" t="s">
        <v>1390</v>
      </c>
      <c r="D94" s="646">
        <v>45358</v>
      </c>
      <c r="E94" s="646">
        <f t="shared" ref="E94" si="120">D94+1</f>
        <v>45359</v>
      </c>
      <c r="F94" s="700">
        <f t="shared" si="93"/>
        <v>45366</v>
      </c>
      <c r="G94" s="700">
        <f t="shared" ref="G94" si="121">D94+11</f>
        <v>45369</v>
      </c>
      <c r="H94" s="700">
        <f t="shared" ref="H94" si="122">D94+13</f>
        <v>45371</v>
      </c>
      <c r="I94" s="700">
        <f t="shared" ref="I94" si="123">D94+15</f>
        <v>45373</v>
      </c>
      <c r="J94" s="700">
        <f t="shared" ref="J94" si="124">D94+17</f>
        <v>45375</v>
      </c>
      <c r="K94" s="193"/>
      <c r="L94" s="865">
        <v>45358</v>
      </c>
    </row>
    <row r="95" spans="1:12" s="149" customFormat="1" ht="21" hidden="1" customHeight="1" x14ac:dyDescent="0.2">
      <c r="A95" s="869" t="s">
        <v>1919</v>
      </c>
      <c r="B95" s="645" t="s">
        <v>389</v>
      </c>
      <c r="C95" s="646" t="s">
        <v>1392</v>
      </c>
      <c r="D95" s="879">
        <v>45369</v>
      </c>
      <c r="E95" s="879">
        <f t="shared" ref="E95" si="125">D95+1</f>
        <v>45370</v>
      </c>
      <c r="F95" s="879">
        <f t="shared" si="93"/>
        <v>45377</v>
      </c>
      <c r="G95" s="879">
        <f t="shared" ref="G95" si="126">D95+11</f>
        <v>45380</v>
      </c>
      <c r="H95" s="879">
        <f t="shared" ref="H95" si="127">D95+13</f>
        <v>45382</v>
      </c>
      <c r="I95" s="879">
        <f t="shared" ref="I95" si="128">D95+15</f>
        <v>45384</v>
      </c>
      <c r="J95" s="879">
        <f t="shared" ref="J95" si="129">D95+17</f>
        <v>45386</v>
      </c>
      <c r="K95" s="193"/>
      <c r="L95" s="865">
        <f t="shared" si="98"/>
        <v>45365</v>
      </c>
    </row>
    <row r="96" spans="1:12" s="149" customFormat="1" ht="21" hidden="1" customHeight="1" x14ac:dyDescent="0.2">
      <c r="A96" s="869"/>
      <c r="B96" s="936" t="s">
        <v>1374</v>
      </c>
      <c r="C96" s="937" t="s">
        <v>1394</v>
      </c>
      <c r="D96" s="899">
        <v>45379</v>
      </c>
      <c r="E96" s="899">
        <f t="shared" ref="E96" si="130">D96+1</f>
        <v>45380</v>
      </c>
      <c r="F96" s="940">
        <f t="shared" si="93"/>
        <v>45387</v>
      </c>
      <c r="G96" s="940">
        <f t="shared" ref="G96" si="131">D96+11</f>
        <v>45390</v>
      </c>
      <c r="H96" s="940">
        <f t="shared" ref="H96" si="132">D96+13</f>
        <v>45392</v>
      </c>
      <c r="I96" s="940">
        <f t="shared" ref="I96" si="133">D96+15</f>
        <v>45394</v>
      </c>
      <c r="J96" s="940">
        <f t="shared" ref="J96" si="134">D96+17</f>
        <v>45396</v>
      </c>
      <c r="K96" s="193"/>
      <c r="L96" s="865">
        <f t="shared" si="98"/>
        <v>45372</v>
      </c>
    </row>
    <row r="97" spans="1:12" s="149" customFormat="1" ht="21" hidden="1" customHeight="1" x14ac:dyDescent="0.2">
      <c r="A97" s="869" t="s">
        <v>1934</v>
      </c>
      <c r="B97" s="936" t="s">
        <v>1366</v>
      </c>
      <c r="C97" s="937" t="s">
        <v>1397</v>
      </c>
      <c r="D97" s="899">
        <v>45382</v>
      </c>
      <c r="E97" s="899">
        <f>D97+1</f>
        <v>45383</v>
      </c>
      <c r="F97" s="940">
        <f t="shared" si="93"/>
        <v>45390</v>
      </c>
      <c r="G97" s="899">
        <f t="shared" ref="G97:G102" si="135">D97+11</f>
        <v>45393</v>
      </c>
      <c r="H97" s="899">
        <f t="shared" ref="H97:H102" si="136">D97+13</f>
        <v>45395</v>
      </c>
      <c r="I97" s="899">
        <f t="shared" ref="I97:I102" si="137">D97+15</f>
        <v>45397</v>
      </c>
      <c r="J97" s="899">
        <f>D97+17</f>
        <v>45399</v>
      </c>
      <c r="K97" s="193"/>
      <c r="L97" s="865">
        <f>L96+7</f>
        <v>45379</v>
      </c>
    </row>
    <row r="98" spans="1:12" s="149" customFormat="1" ht="21" hidden="1" customHeight="1" x14ac:dyDescent="0.2">
      <c r="A98" s="869"/>
      <c r="B98" s="1007" t="s">
        <v>1382</v>
      </c>
      <c r="C98" s="1008" t="s">
        <v>1399</v>
      </c>
      <c r="D98" s="1008">
        <v>45386</v>
      </c>
      <c r="E98" s="899">
        <f>D98+1</f>
        <v>45387</v>
      </c>
      <c r="F98" s="940">
        <f t="shared" si="93"/>
        <v>45394</v>
      </c>
      <c r="G98" s="899">
        <f t="shared" si="135"/>
        <v>45397</v>
      </c>
      <c r="H98" s="899">
        <f t="shared" si="136"/>
        <v>45399</v>
      </c>
      <c r="I98" s="899">
        <f t="shared" si="137"/>
        <v>45401</v>
      </c>
      <c r="J98" s="899">
        <f>D98+17</f>
        <v>45403</v>
      </c>
      <c r="K98" s="193"/>
      <c r="L98" s="865">
        <v>45386</v>
      </c>
    </row>
    <row r="99" spans="1:12" s="149" customFormat="1" ht="21" hidden="1" customHeight="1" x14ac:dyDescent="0.2">
      <c r="A99" s="869"/>
      <c r="B99" s="1007" t="s">
        <v>1386</v>
      </c>
      <c r="C99" s="1008" t="s">
        <v>1411</v>
      </c>
      <c r="D99" s="1008">
        <v>45392</v>
      </c>
      <c r="E99" s="940">
        <f>D99+1</f>
        <v>45393</v>
      </c>
      <c r="F99" s="940">
        <f t="shared" si="93"/>
        <v>45400</v>
      </c>
      <c r="G99" s="940">
        <f t="shared" si="135"/>
        <v>45403</v>
      </c>
      <c r="H99" s="940">
        <f t="shared" si="136"/>
        <v>45405</v>
      </c>
      <c r="I99" s="940">
        <f t="shared" si="137"/>
        <v>45407</v>
      </c>
      <c r="J99" s="940">
        <f>D99+17</f>
        <v>45409</v>
      </c>
      <c r="K99" s="193"/>
      <c r="L99" s="899">
        <f>L98+7</f>
        <v>45393</v>
      </c>
    </row>
    <row r="100" spans="1:12" s="149" customFormat="1" ht="21" hidden="1" customHeight="1" x14ac:dyDescent="0.2">
      <c r="A100" s="869" t="s">
        <v>1998</v>
      </c>
      <c r="B100" s="1009" t="s">
        <v>495</v>
      </c>
      <c r="C100" s="1008" t="s">
        <v>1413</v>
      </c>
      <c r="D100" s="934">
        <v>45399</v>
      </c>
      <c r="E100" s="934">
        <f>D100+1</f>
        <v>45400</v>
      </c>
      <c r="F100" s="934">
        <f t="shared" si="93"/>
        <v>45407</v>
      </c>
      <c r="G100" s="934">
        <f t="shared" si="135"/>
        <v>45410</v>
      </c>
      <c r="H100" s="934">
        <f t="shared" si="136"/>
        <v>45412</v>
      </c>
      <c r="I100" s="934">
        <f t="shared" si="137"/>
        <v>45414</v>
      </c>
      <c r="J100" s="934">
        <f>D100+17</f>
        <v>45416</v>
      </c>
      <c r="K100" s="193"/>
      <c r="L100" s="899">
        <f>L99+7</f>
        <v>45400</v>
      </c>
    </row>
    <row r="101" spans="1:12" s="149" customFormat="1" ht="21" hidden="1" customHeight="1" x14ac:dyDescent="0.2">
      <c r="A101" s="869" t="s">
        <v>1999</v>
      </c>
      <c r="B101" s="1007" t="s">
        <v>1396</v>
      </c>
      <c r="C101" s="1008" t="s">
        <v>1415</v>
      </c>
      <c r="D101" s="1008">
        <v>45415</v>
      </c>
      <c r="E101" s="940">
        <f>D101+1</f>
        <v>45416</v>
      </c>
      <c r="F101" s="940">
        <f t="shared" ref="F101" si="138">D101+8</f>
        <v>45423</v>
      </c>
      <c r="G101" s="940">
        <f t="shared" si="135"/>
        <v>45426</v>
      </c>
      <c r="H101" s="940">
        <f t="shared" si="136"/>
        <v>45428</v>
      </c>
      <c r="I101" s="940">
        <f t="shared" si="137"/>
        <v>45430</v>
      </c>
      <c r="J101" s="940">
        <f>D101+17</f>
        <v>45432</v>
      </c>
      <c r="K101" s="193"/>
      <c r="L101" s="899">
        <f>L100+7</f>
        <v>45407</v>
      </c>
    </row>
    <row r="102" spans="1:12" s="149" customFormat="1" ht="21" hidden="1" customHeight="1" x14ac:dyDescent="0.2">
      <c r="A102" s="881"/>
      <c r="B102" s="1008" t="s">
        <v>1374</v>
      </c>
      <c r="C102" s="1008" t="s">
        <v>2000</v>
      </c>
      <c r="D102" s="1008">
        <v>45425</v>
      </c>
      <c r="E102" s="899">
        <f t="shared" ref="E102:E107" si="139">D102+1</f>
        <v>45426</v>
      </c>
      <c r="F102" s="940">
        <f t="shared" ref="F102:F104" si="140">D102+8</f>
        <v>45433</v>
      </c>
      <c r="G102" s="940">
        <f t="shared" si="135"/>
        <v>45436</v>
      </c>
      <c r="H102" s="940">
        <f t="shared" si="136"/>
        <v>45438</v>
      </c>
      <c r="I102" s="940">
        <f t="shared" si="137"/>
        <v>45440</v>
      </c>
      <c r="J102" s="899">
        <f t="shared" ref="J102:J107" si="141">D102+17</f>
        <v>45442</v>
      </c>
      <c r="K102" s="193"/>
      <c r="L102" s="899">
        <f t="shared" ref="L102:L107" si="142">L101+7</f>
        <v>45414</v>
      </c>
    </row>
    <row r="103" spans="1:12" s="149" customFormat="1" ht="21" hidden="1" customHeight="1" x14ac:dyDescent="0.2">
      <c r="A103" s="869" t="s">
        <v>2001</v>
      </c>
      <c r="B103" s="1006" t="s">
        <v>389</v>
      </c>
      <c r="C103" s="1008" t="s">
        <v>2002</v>
      </c>
      <c r="D103" s="934">
        <v>45427</v>
      </c>
      <c r="E103" s="934">
        <f t="shared" si="139"/>
        <v>45428</v>
      </c>
      <c r="F103" s="1194"/>
      <c r="G103" s="1195"/>
      <c r="H103" s="1195"/>
      <c r="I103" s="1195"/>
      <c r="J103" s="1196"/>
      <c r="K103" s="193"/>
      <c r="L103" s="899">
        <f t="shared" si="142"/>
        <v>45421</v>
      </c>
    </row>
    <row r="104" spans="1:12" s="149" customFormat="1" ht="21" hidden="1" customHeight="1" x14ac:dyDescent="0.2">
      <c r="A104" s="869" t="s">
        <v>1382</v>
      </c>
      <c r="B104" s="1006" t="s">
        <v>2003</v>
      </c>
      <c r="C104" s="1008" t="s">
        <v>2004</v>
      </c>
      <c r="D104" s="934">
        <v>45431</v>
      </c>
      <c r="E104" s="934">
        <f t="shared" si="139"/>
        <v>45432</v>
      </c>
      <c r="F104" s="934">
        <f t="shared" si="140"/>
        <v>45439</v>
      </c>
      <c r="G104" s="934">
        <f t="shared" ref="G104" si="143">D104+11</f>
        <v>45442</v>
      </c>
      <c r="H104" s="934">
        <f t="shared" ref="H104:H109" si="144">D104+13</f>
        <v>45444</v>
      </c>
      <c r="I104" s="934">
        <f t="shared" ref="I104" si="145">D104+15</f>
        <v>45446</v>
      </c>
      <c r="J104" s="934">
        <f t="shared" si="141"/>
        <v>45448</v>
      </c>
      <c r="K104" s="193"/>
      <c r="L104" s="899">
        <f t="shared" si="142"/>
        <v>45428</v>
      </c>
    </row>
    <row r="105" spans="1:12" s="146" customFormat="1" ht="19.5" hidden="1" customHeight="1" x14ac:dyDescent="0.2">
      <c r="A105" s="867"/>
      <c r="B105" s="1014" t="s">
        <v>1386</v>
      </c>
      <c r="C105" s="1014" t="s">
        <v>2005</v>
      </c>
      <c r="D105" s="1008">
        <v>45446</v>
      </c>
      <c r="E105" s="899">
        <f t="shared" si="139"/>
        <v>45447</v>
      </c>
      <c r="F105" s="899">
        <f t="shared" ref="F105:F107" si="146">D105+6</f>
        <v>45452</v>
      </c>
      <c r="G105" s="899">
        <f t="shared" ref="G105:G107" si="147">D105+7</f>
        <v>45453</v>
      </c>
      <c r="H105" s="899">
        <f t="shared" si="144"/>
        <v>45459</v>
      </c>
      <c r="I105" s="899">
        <f>D105+1</f>
        <v>45447</v>
      </c>
      <c r="J105" s="899">
        <f t="shared" si="141"/>
        <v>45463</v>
      </c>
      <c r="K105" s="425"/>
      <c r="L105" s="899">
        <f t="shared" si="142"/>
        <v>45435</v>
      </c>
    </row>
    <row r="106" spans="1:12" s="146" customFormat="1" ht="19.5" hidden="1" customHeight="1" x14ac:dyDescent="0.2">
      <c r="A106" s="867" t="s">
        <v>1362</v>
      </c>
      <c r="B106" s="1008" t="s">
        <v>1957</v>
      </c>
      <c r="C106" s="1014" t="s">
        <v>2006</v>
      </c>
      <c r="D106" s="1008">
        <v>45451</v>
      </c>
      <c r="E106" s="899">
        <f t="shared" si="139"/>
        <v>45452</v>
      </c>
      <c r="F106" s="899">
        <f t="shared" si="146"/>
        <v>45457</v>
      </c>
      <c r="G106" s="899">
        <f t="shared" si="147"/>
        <v>45458</v>
      </c>
      <c r="H106" s="899">
        <f t="shared" si="144"/>
        <v>45464</v>
      </c>
      <c r="I106" s="899">
        <f t="shared" ref="I106:I107" si="148">D106+1</f>
        <v>45452</v>
      </c>
      <c r="J106" s="899">
        <f t="shared" si="141"/>
        <v>45468</v>
      </c>
      <c r="K106" s="425"/>
      <c r="L106" s="899">
        <f t="shared" si="142"/>
        <v>45442</v>
      </c>
    </row>
    <row r="107" spans="1:12" s="146" customFormat="1" ht="19.5" hidden="1" customHeight="1" x14ac:dyDescent="0.2">
      <c r="A107" s="867" t="s">
        <v>1396</v>
      </c>
      <c r="B107" s="1014" t="s">
        <v>1362</v>
      </c>
      <c r="C107" s="1014" t="s">
        <v>2007</v>
      </c>
      <c r="D107" s="1008">
        <v>45456</v>
      </c>
      <c r="E107" s="899">
        <f t="shared" si="139"/>
        <v>45457</v>
      </c>
      <c r="F107" s="899">
        <f t="shared" si="146"/>
        <v>45462</v>
      </c>
      <c r="G107" s="899">
        <f t="shared" si="147"/>
        <v>45463</v>
      </c>
      <c r="H107" s="899">
        <f t="shared" si="144"/>
        <v>45469</v>
      </c>
      <c r="I107" s="899">
        <f t="shared" si="148"/>
        <v>45457</v>
      </c>
      <c r="J107" s="899">
        <f t="shared" si="141"/>
        <v>45473</v>
      </c>
      <c r="K107" s="425"/>
      <c r="L107" s="899">
        <f t="shared" si="142"/>
        <v>45449</v>
      </c>
    </row>
    <row r="108" spans="1:12" s="149" customFormat="1" ht="21" hidden="1" customHeight="1" x14ac:dyDescent="0.2">
      <c r="A108" s="869"/>
      <c r="B108" s="1014" t="s">
        <v>1396</v>
      </c>
      <c r="C108" s="1008" t="s">
        <v>2008</v>
      </c>
      <c r="D108" s="1008">
        <v>45461</v>
      </c>
      <c r="E108" s="940">
        <f>D108+1</f>
        <v>45462</v>
      </c>
      <c r="F108" s="940">
        <f t="shared" ref="F108:F109" si="149">D108+8</f>
        <v>45469</v>
      </c>
      <c r="G108" s="940">
        <f t="shared" ref="G108:G109" si="150">D108+11</f>
        <v>45472</v>
      </c>
      <c r="H108" s="940">
        <f t="shared" si="144"/>
        <v>45474</v>
      </c>
      <c r="I108" s="940">
        <f t="shared" ref="I108:I109" si="151">D108+15</f>
        <v>45476</v>
      </c>
      <c r="J108" s="940">
        <f>D108+17</f>
        <v>45478</v>
      </c>
      <c r="K108" s="193"/>
      <c r="L108" s="899">
        <f>L107+7</f>
        <v>45456</v>
      </c>
    </row>
    <row r="109" spans="1:12" s="149" customFormat="1" ht="21" hidden="1" customHeight="1" x14ac:dyDescent="0.2">
      <c r="A109" s="881"/>
      <c r="B109" s="1014" t="s">
        <v>1374</v>
      </c>
      <c r="C109" s="1014" t="s">
        <v>2009</v>
      </c>
      <c r="D109" s="1008">
        <v>45467</v>
      </c>
      <c r="E109" s="899">
        <f t="shared" ref="E109:E114" si="152">D109+1</f>
        <v>45468</v>
      </c>
      <c r="F109" s="940">
        <f t="shared" si="149"/>
        <v>45475</v>
      </c>
      <c r="G109" s="940">
        <f t="shared" si="150"/>
        <v>45478</v>
      </c>
      <c r="H109" s="940">
        <f t="shared" si="144"/>
        <v>45480</v>
      </c>
      <c r="I109" s="940">
        <f t="shared" si="151"/>
        <v>45482</v>
      </c>
      <c r="J109" s="899">
        <f t="shared" ref="J109" si="153">D109+17</f>
        <v>45484</v>
      </c>
      <c r="K109" s="193"/>
      <c r="L109" s="899">
        <f>L108+7</f>
        <v>45463</v>
      </c>
    </row>
    <row r="110" spans="1:12" s="149" customFormat="1" ht="21" hidden="1" customHeight="1" x14ac:dyDescent="0.2">
      <c r="A110" s="869" t="s">
        <v>1382</v>
      </c>
      <c r="B110" s="1107" t="s">
        <v>389</v>
      </c>
      <c r="C110" s="1008" t="s">
        <v>2010</v>
      </c>
      <c r="D110" s="934">
        <v>45469</v>
      </c>
      <c r="E110" s="934">
        <f t="shared" si="152"/>
        <v>45470</v>
      </c>
      <c r="F110" s="934">
        <f t="shared" ref="F110" si="154">D110+8</f>
        <v>45477</v>
      </c>
      <c r="G110" s="934">
        <f t="shared" ref="G110" si="155">D110+11</f>
        <v>45480</v>
      </c>
      <c r="H110" s="934">
        <f t="shared" ref="H110:H115" si="156">D110+13</f>
        <v>45482</v>
      </c>
      <c r="I110" s="934">
        <f t="shared" ref="I110" si="157">D110+15</f>
        <v>45484</v>
      </c>
      <c r="J110" s="934">
        <f t="shared" ref="J110:J114" si="158">D110+17</f>
        <v>45486</v>
      </c>
      <c r="K110" s="193"/>
      <c r="L110" s="899">
        <f>L109+7</f>
        <v>45470</v>
      </c>
    </row>
    <row r="111" spans="1:12" s="146" customFormat="1" ht="19.5" hidden="1" customHeight="1" x14ac:dyDescent="0.2">
      <c r="A111" s="867" t="s">
        <v>2011</v>
      </c>
      <c r="B111" s="1014" t="s">
        <v>1366</v>
      </c>
      <c r="C111" s="1014" t="s">
        <v>2012</v>
      </c>
      <c r="D111" s="1008">
        <v>45480</v>
      </c>
      <c r="E111" s="899">
        <f t="shared" si="152"/>
        <v>45481</v>
      </c>
      <c r="F111" s="899">
        <f t="shared" ref="F111:F114" si="159">D111+6</f>
        <v>45486</v>
      </c>
      <c r="G111" s="1006" t="s">
        <v>495</v>
      </c>
      <c r="H111" s="1006" t="s">
        <v>495</v>
      </c>
      <c r="I111" s="1006" t="s">
        <v>495</v>
      </c>
      <c r="J111" s="1006" t="s">
        <v>495</v>
      </c>
      <c r="K111" s="425"/>
      <c r="L111" s="899">
        <f>L110+7</f>
        <v>45477</v>
      </c>
    </row>
    <row r="112" spans="1:12" s="146" customFormat="1" ht="19.5" hidden="1" customHeight="1" x14ac:dyDescent="0.2">
      <c r="A112" s="867" t="s">
        <v>1386</v>
      </c>
      <c r="B112" s="1014" t="s">
        <v>1965</v>
      </c>
      <c r="C112" s="1014" t="s">
        <v>2013</v>
      </c>
      <c r="D112" s="1006" t="s">
        <v>495</v>
      </c>
      <c r="E112" s="934" t="e">
        <f t="shared" si="152"/>
        <v>#VALUE!</v>
      </c>
      <c r="F112" s="934" t="e">
        <f t="shared" si="159"/>
        <v>#VALUE!</v>
      </c>
      <c r="G112" s="934" t="e">
        <f t="shared" ref="G112:G114" si="160">D112+7</f>
        <v>#VALUE!</v>
      </c>
      <c r="H112" s="934" t="e">
        <f t="shared" si="156"/>
        <v>#VALUE!</v>
      </c>
      <c r="I112" s="934" t="e">
        <f>D112+1</f>
        <v>#VALUE!</v>
      </c>
      <c r="J112" s="934" t="e">
        <f t="shared" si="158"/>
        <v>#VALUE!</v>
      </c>
      <c r="K112" s="425"/>
      <c r="L112" s="899">
        <f t="shared" ref="L112:L116" si="161">L111+7</f>
        <v>45484</v>
      </c>
    </row>
    <row r="113" spans="1:12" s="146" customFormat="1" ht="19.5" hidden="1" customHeight="1" x14ac:dyDescent="0.2">
      <c r="A113" s="867" t="s">
        <v>1362</v>
      </c>
      <c r="B113" s="1008" t="s">
        <v>1957</v>
      </c>
      <c r="C113" s="1014" t="s">
        <v>2014</v>
      </c>
      <c r="D113" s="1008">
        <v>45501</v>
      </c>
      <c r="E113" s="899">
        <f t="shared" si="152"/>
        <v>45502</v>
      </c>
      <c r="F113" s="899">
        <f t="shared" si="159"/>
        <v>45507</v>
      </c>
      <c r="G113" s="899">
        <f t="shared" si="160"/>
        <v>45508</v>
      </c>
      <c r="H113" s="899">
        <f t="shared" si="156"/>
        <v>45514</v>
      </c>
      <c r="I113" s="899">
        <f t="shared" ref="I113:I114" si="162">D113+1</f>
        <v>45502</v>
      </c>
      <c r="J113" s="899">
        <f t="shared" si="158"/>
        <v>45518</v>
      </c>
      <c r="K113" s="425"/>
      <c r="L113" s="899">
        <f t="shared" si="161"/>
        <v>45491</v>
      </c>
    </row>
    <row r="114" spans="1:12" s="146" customFormat="1" ht="19.5" hidden="1" customHeight="1" x14ac:dyDescent="0.2">
      <c r="A114" s="867" t="s">
        <v>2015</v>
      </c>
      <c r="B114" s="1102" t="s">
        <v>389</v>
      </c>
      <c r="C114" s="1014" t="s">
        <v>2016</v>
      </c>
      <c r="D114" s="934">
        <v>45507</v>
      </c>
      <c r="E114" s="934">
        <f t="shared" si="152"/>
        <v>45508</v>
      </c>
      <c r="F114" s="934">
        <f t="shared" si="159"/>
        <v>45513</v>
      </c>
      <c r="G114" s="934">
        <f t="shared" si="160"/>
        <v>45514</v>
      </c>
      <c r="H114" s="934">
        <f t="shared" si="156"/>
        <v>45520</v>
      </c>
      <c r="I114" s="934">
        <f t="shared" si="162"/>
        <v>45508</v>
      </c>
      <c r="J114" s="934">
        <f t="shared" si="158"/>
        <v>45524</v>
      </c>
      <c r="K114" s="425"/>
      <c r="L114" s="899">
        <f t="shared" si="161"/>
        <v>45498</v>
      </c>
    </row>
    <row r="115" spans="1:12" s="149" customFormat="1" ht="21" hidden="1" customHeight="1" x14ac:dyDescent="0.2">
      <c r="A115" s="869"/>
      <c r="B115" s="1014" t="s">
        <v>1396</v>
      </c>
      <c r="C115" s="1008" t="s">
        <v>2017</v>
      </c>
      <c r="D115" s="1008">
        <v>45507</v>
      </c>
      <c r="E115" s="940">
        <f>D115+1</f>
        <v>45508</v>
      </c>
      <c r="F115" s="940">
        <f t="shared" ref="F115" si="163">D115+8</f>
        <v>45515</v>
      </c>
      <c r="G115" s="940">
        <f t="shared" ref="G115" si="164">D115+11</f>
        <v>45518</v>
      </c>
      <c r="H115" s="940">
        <f t="shared" si="156"/>
        <v>45520</v>
      </c>
      <c r="I115" s="940">
        <f t="shared" ref="I115" si="165">D115+15</f>
        <v>45522</v>
      </c>
      <c r="J115" s="940">
        <f>D115+17</f>
        <v>45524</v>
      </c>
      <c r="K115" s="193"/>
      <c r="L115" s="899">
        <f>L114+7</f>
        <v>45505</v>
      </c>
    </row>
    <row r="116" spans="1:12" s="146" customFormat="1" ht="19.5" hidden="1" customHeight="1" x14ac:dyDescent="0.2">
      <c r="A116" s="867"/>
      <c r="B116" s="1014" t="s">
        <v>1374</v>
      </c>
      <c r="C116" s="1014" t="s">
        <v>2018</v>
      </c>
      <c r="D116" s="1008">
        <v>45513</v>
      </c>
      <c r="E116" s="899">
        <f t="shared" ref="E116" si="166">D116+1</f>
        <v>45514</v>
      </c>
      <c r="F116" s="899">
        <f>D116+8</f>
        <v>45521</v>
      </c>
      <c r="G116" s="899">
        <f t="shared" ref="G116" si="167">D116+7</f>
        <v>45520</v>
      </c>
      <c r="H116" s="899">
        <f t="shared" ref="H116:H118" si="168">D116+13</f>
        <v>45526</v>
      </c>
      <c r="I116" s="899">
        <f t="shared" ref="I116" si="169">D116+1</f>
        <v>45514</v>
      </c>
      <c r="J116" s="899">
        <f t="shared" ref="J116" si="170">D116+17</f>
        <v>45530</v>
      </c>
      <c r="K116" s="425"/>
      <c r="L116" s="899">
        <f t="shared" si="161"/>
        <v>45512</v>
      </c>
    </row>
    <row r="117" spans="1:12" s="149" customFormat="1" ht="21" hidden="1" customHeight="1" x14ac:dyDescent="0.2">
      <c r="A117" s="869" t="s">
        <v>1366</v>
      </c>
      <c r="B117" s="1008" t="s">
        <v>1362</v>
      </c>
      <c r="C117" s="1014" t="s">
        <v>2019</v>
      </c>
      <c r="D117" s="1008">
        <v>45519</v>
      </c>
      <c r="E117" s="940">
        <f>D117+1</f>
        <v>45520</v>
      </c>
      <c r="F117" s="899">
        <f t="shared" ref="F117:F123" si="171">D117+8</f>
        <v>45527</v>
      </c>
      <c r="G117" s="940">
        <f t="shared" ref="G117:G118" si="172">D117+11</f>
        <v>45530</v>
      </c>
      <c r="H117" s="940">
        <f t="shared" si="168"/>
        <v>45532</v>
      </c>
      <c r="I117" s="940">
        <f t="shared" ref="I117:I118" si="173">D117+15</f>
        <v>45534</v>
      </c>
      <c r="J117" s="940">
        <f>D117+17</f>
        <v>45536</v>
      </c>
      <c r="K117" s="193"/>
      <c r="L117" s="899">
        <f>L116+7</f>
        <v>45519</v>
      </c>
    </row>
    <row r="118" spans="1:12" s="149" customFormat="1" ht="21" hidden="1" customHeight="1" x14ac:dyDescent="0.2">
      <c r="A118" s="869"/>
      <c r="B118" s="1014" t="s">
        <v>1382</v>
      </c>
      <c r="C118" s="1014" t="s">
        <v>2020</v>
      </c>
      <c r="D118" s="1008">
        <v>45533</v>
      </c>
      <c r="E118" s="940">
        <f>D118+1</f>
        <v>45534</v>
      </c>
      <c r="F118" s="899">
        <f t="shared" si="171"/>
        <v>45541</v>
      </c>
      <c r="G118" s="940">
        <f t="shared" si="172"/>
        <v>45544</v>
      </c>
      <c r="H118" s="940">
        <f t="shared" si="168"/>
        <v>45546</v>
      </c>
      <c r="I118" s="940">
        <f t="shared" si="173"/>
        <v>45548</v>
      </c>
      <c r="J118" s="940">
        <f>D118+17</f>
        <v>45550</v>
      </c>
      <c r="K118" s="193"/>
      <c r="L118" s="899">
        <f>L117+7</f>
        <v>45526</v>
      </c>
    </row>
    <row r="119" spans="1:12" s="146" customFormat="1" ht="19.5" hidden="1" customHeight="1" x14ac:dyDescent="0.2">
      <c r="A119" s="867"/>
      <c r="B119" s="1014" t="s">
        <v>1965</v>
      </c>
      <c r="C119" s="1014" t="s">
        <v>2021</v>
      </c>
      <c r="D119" s="1008">
        <v>45540</v>
      </c>
      <c r="E119" s="899">
        <f t="shared" ref="E119" si="174">D119+1</f>
        <v>45541</v>
      </c>
      <c r="F119" s="899">
        <f t="shared" si="171"/>
        <v>45548</v>
      </c>
      <c r="G119" s="899">
        <f t="shared" ref="G119" si="175">D119+7</f>
        <v>45547</v>
      </c>
      <c r="H119" s="899">
        <f t="shared" ref="H119" si="176">D119+13</f>
        <v>45553</v>
      </c>
      <c r="I119" s="899">
        <f t="shared" ref="I119" si="177">D119+1</f>
        <v>45541</v>
      </c>
      <c r="J119" s="899">
        <f t="shared" ref="J119" si="178">D119+17</f>
        <v>45557</v>
      </c>
      <c r="K119" s="425"/>
      <c r="L119" s="899">
        <f t="shared" ref="L119:L120" si="179">L118+7</f>
        <v>45533</v>
      </c>
    </row>
    <row r="120" spans="1:12" s="146" customFormat="1" ht="19.5" hidden="1" customHeight="1" x14ac:dyDescent="0.2">
      <c r="A120" s="867"/>
      <c r="B120" s="1008" t="s">
        <v>1967</v>
      </c>
      <c r="C120" s="1014" t="s">
        <v>2022</v>
      </c>
      <c r="D120" s="1008">
        <v>45546</v>
      </c>
      <c r="E120" s="899">
        <f t="shared" ref="E120" si="180">D120+1</f>
        <v>45547</v>
      </c>
      <c r="F120" s="899">
        <f t="shared" si="171"/>
        <v>45554</v>
      </c>
      <c r="G120" s="1107" t="s">
        <v>495</v>
      </c>
      <c r="H120" s="1107" t="s">
        <v>495</v>
      </c>
      <c r="I120" s="1107" t="s">
        <v>495</v>
      </c>
      <c r="J120" s="1107" t="s">
        <v>495</v>
      </c>
      <c r="K120" s="425"/>
      <c r="L120" s="899">
        <f t="shared" si="179"/>
        <v>45540</v>
      </c>
    </row>
    <row r="121" spans="1:12" s="149" customFormat="1" ht="21" hidden="1" customHeight="1" x14ac:dyDescent="0.2">
      <c r="A121" s="869"/>
      <c r="B121" s="1014" t="s">
        <v>1396</v>
      </c>
      <c r="C121" s="1008" t="s">
        <v>2023</v>
      </c>
      <c r="D121" s="1008">
        <v>45551</v>
      </c>
      <c r="E121" s="940">
        <f>D121+1</f>
        <v>45552</v>
      </c>
      <c r="F121" s="899">
        <f t="shared" si="171"/>
        <v>45559</v>
      </c>
      <c r="G121" s="940">
        <f t="shared" ref="G121:G122" si="181">D121+11</f>
        <v>45562</v>
      </c>
      <c r="H121" s="940">
        <f t="shared" ref="H121:H123" si="182">D121+13</f>
        <v>45564</v>
      </c>
      <c r="I121" s="940">
        <f t="shared" ref="I121:I122" si="183">D121+15</f>
        <v>45566</v>
      </c>
      <c r="J121" s="940">
        <f>D121+17</f>
        <v>45568</v>
      </c>
      <c r="K121" s="193"/>
      <c r="L121" s="899">
        <f>L120+7</f>
        <v>45547</v>
      </c>
    </row>
    <row r="122" spans="1:12" s="146" customFormat="1" ht="19.5" hidden="1" customHeight="1" x14ac:dyDescent="0.2">
      <c r="A122" s="867" t="s">
        <v>1374</v>
      </c>
      <c r="B122" s="1014" t="s">
        <v>1386</v>
      </c>
      <c r="C122" s="1014" t="s">
        <v>2024</v>
      </c>
      <c r="D122" s="1008">
        <v>45559</v>
      </c>
      <c r="E122" s="899">
        <f t="shared" ref="E122" si="184">D122+1</f>
        <v>45560</v>
      </c>
      <c r="F122" s="899">
        <f t="shared" si="171"/>
        <v>45567</v>
      </c>
      <c r="G122" s="940">
        <f t="shared" si="181"/>
        <v>45570</v>
      </c>
      <c r="H122" s="899">
        <f t="shared" si="182"/>
        <v>45572</v>
      </c>
      <c r="I122" s="940">
        <f t="shared" si="183"/>
        <v>45574</v>
      </c>
      <c r="J122" s="899">
        <f t="shared" ref="J122" si="185">D122+17</f>
        <v>45576</v>
      </c>
      <c r="K122" s="425"/>
      <c r="L122" s="899">
        <f t="shared" ref="L122" si="186">L121+7</f>
        <v>45554</v>
      </c>
    </row>
    <row r="123" spans="1:12" s="149" customFormat="1" ht="21" hidden="1" customHeight="1" x14ac:dyDescent="0.2">
      <c r="A123" s="869"/>
      <c r="B123" s="1014" t="s">
        <v>1362</v>
      </c>
      <c r="C123" s="1102" t="s">
        <v>2025</v>
      </c>
      <c r="D123" s="1008">
        <v>45569</v>
      </c>
      <c r="E123" s="901" t="s">
        <v>495</v>
      </c>
      <c r="F123" s="899">
        <f t="shared" si="171"/>
        <v>45577</v>
      </c>
      <c r="G123" s="940">
        <f t="shared" ref="G123" si="187">D123+11</f>
        <v>45580</v>
      </c>
      <c r="H123" s="940">
        <f t="shared" si="182"/>
        <v>45582</v>
      </c>
      <c r="I123" s="940">
        <f t="shared" ref="I123" si="188">D123+15</f>
        <v>45584</v>
      </c>
      <c r="J123" s="940">
        <f>D123+17</f>
        <v>45586</v>
      </c>
      <c r="K123" s="193"/>
      <c r="L123" s="899">
        <f>L122+7</f>
        <v>45561</v>
      </c>
    </row>
    <row r="124" spans="1:12" s="149" customFormat="1" ht="21" hidden="1" customHeight="1" x14ac:dyDescent="0.2">
      <c r="A124" s="869" t="s">
        <v>1748</v>
      </c>
      <c r="B124" s="1014" t="s">
        <v>1981</v>
      </c>
      <c r="C124" s="1014" t="s">
        <v>2026</v>
      </c>
      <c r="D124" s="1008">
        <v>45577</v>
      </c>
      <c r="E124" s="940">
        <f>D124+1</f>
        <v>45578</v>
      </c>
      <c r="F124" s="899">
        <f t="shared" ref="F124:F128" si="189">D124+8</f>
        <v>45585</v>
      </c>
      <c r="G124" s="940">
        <f t="shared" ref="G124:G125" si="190">D124+11</f>
        <v>45588</v>
      </c>
      <c r="H124" s="940">
        <f t="shared" ref="H124:H128" si="191">D124+13</f>
        <v>45590</v>
      </c>
      <c r="I124" s="940">
        <f t="shared" ref="I124:I125" si="192">D124+15</f>
        <v>45592</v>
      </c>
      <c r="J124" s="940">
        <f>D124+17</f>
        <v>45594</v>
      </c>
      <c r="K124" s="193"/>
      <c r="L124" s="899">
        <f>L123+7</f>
        <v>45568</v>
      </c>
    </row>
    <row r="125" spans="1:12" s="149" customFormat="1" ht="21" hidden="1" customHeight="1" x14ac:dyDescent="0.2">
      <c r="A125" s="869"/>
      <c r="B125" s="1014" t="s">
        <v>1382</v>
      </c>
      <c r="C125" s="1014" t="s">
        <v>2027</v>
      </c>
      <c r="D125" s="1008">
        <v>45578</v>
      </c>
      <c r="E125" s="940">
        <f>D125+1</f>
        <v>45579</v>
      </c>
      <c r="F125" s="899">
        <f t="shared" si="189"/>
        <v>45586</v>
      </c>
      <c r="G125" s="940">
        <f t="shared" si="190"/>
        <v>45589</v>
      </c>
      <c r="H125" s="940">
        <f t="shared" si="191"/>
        <v>45591</v>
      </c>
      <c r="I125" s="940">
        <f t="shared" si="192"/>
        <v>45593</v>
      </c>
      <c r="J125" s="940">
        <f>D125+17</f>
        <v>45595</v>
      </c>
      <c r="K125" s="193"/>
      <c r="L125" s="899">
        <f>L124+7</f>
        <v>45575</v>
      </c>
    </row>
    <row r="126" spans="1:12" s="146" customFormat="1" ht="19.5" hidden="1" customHeight="1" x14ac:dyDescent="0.2">
      <c r="A126" s="867"/>
      <c r="B126" s="1014" t="s">
        <v>1965</v>
      </c>
      <c r="C126" s="1014" t="s">
        <v>2028</v>
      </c>
      <c r="D126" s="1008">
        <v>45583</v>
      </c>
      <c r="E126" s="899">
        <f t="shared" ref="E126" si="193">D126+1</f>
        <v>45584</v>
      </c>
      <c r="F126" s="1191" t="s">
        <v>495</v>
      </c>
      <c r="G126" s="1192"/>
      <c r="H126" s="1192"/>
      <c r="I126" s="1192"/>
      <c r="J126" s="1193"/>
      <c r="K126" s="425"/>
      <c r="L126" s="899">
        <f t="shared" ref="L126" si="194">L125+7</f>
        <v>45582</v>
      </c>
    </row>
    <row r="127" spans="1:12" s="149" customFormat="1" ht="21" hidden="1" customHeight="1" x14ac:dyDescent="0.2">
      <c r="A127" s="869" t="s">
        <v>1396</v>
      </c>
      <c r="B127" s="1102" t="s">
        <v>389</v>
      </c>
      <c r="C127" s="1014" t="s">
        <v>2029</v>
      </c>
      <c r="D127" s="934"/>
      <c r="E127" s="934"/>
      <c r="F127" s="934"/>
      <c r="G127" s="934"/>
      <c r="H127" s="934"/>
      <c r="I127" s="934"/>
      <c r="J127" s="934"/>
      <c r="K127" s="193"/>
      <c r="L127" s="899">
        <f t="shared" ref="L127:L141" si="195">L126+7</f>
        <v>45589</v>
      </c>
    </row>
    <row r="128" spans="1:12" s="149" customFormat="1" ht="21" hidden="1" customHeight="1" x14ac:dyDescent="0.2">
      <c r="A128" s="869"/>
      <c r="B128" s="1014" t="s">
        <v>1977</v>
      </c>
      <c r="C128" s="1014" t="s">
        <v>2030</v>
      </c>
      <c r="D128" s="1008">
        <v>45595</v>
      </c>
      <c r="E128" s="940">
        <f t="shared" ref="E128:E133" si="196">D128+1</f>
        <v>45596</v>
      </c>
      <c r="F128" s="899">
        <f t="shared" si="189"/>
        <v>45603</v>
      </c>
      <c r="G128" s="940">
        <f t="shared" ref="G128:G132" si="197">D128+11</f>
        <v>45606</v>
      </c>
      <c r="H128" s="940">
        <f t="shared" si="191"/>
        <v>45608</v>
      </c>
      <c r="I128" s="940">
        <f t="shared" ref="I128:I132" si="198">D128+15</f>
        <v>45610</v>
      </c>
      <c r="J128" s="940">
        <f t="shared" ref="J128:J132" si="199">D128+17</f>
        <v>45612</v>
      </c>
      <c r="K128" s="193"/>
      <c r="L128" s="899">
        <f t="shared" si="195"/>
        <v>45596</v>
      </c>
    </row>
    <row r="129" spans="1:12" s="149" customFormat="1" ht="21" hidden="1" customHeight="1" x14ac:dyDescent="0.2">
      <c r="A129" s="869"/>
      <c r="B129" s="1014" t="s">
        <v>1386</v>
      </c>
      <c r="C129" s="1014" t="s">
        <v>2031</v>
      </c>
      <c r="D129" s="1008">
        <v>45606</v>
      </c>
      <c r="E129" s="940">
        <f t="shared" si="196"/>
        <v>45607</v>
      </c>
      <c r="F129" s="899">
        <f t="shared" ref="F129:F134" si="200">D129+8</f>
        <v>45614</v>
      </c>
      <c r="G129" s="940">
        <f t="shared" si="197"/>
        <v>45617</v>
      </c>
      <c r="H129" s="940">
        <f t="shared" ref="H129:H134" si="201">D129+13</f>
        <v>45619</v>
      </c>
      <c r="I129" s="940">
        <f t="shared" si="198"/>
        <v>45621</v>
      </c>
      <c r="J129" s="940">
        <f t="shared" si="199"/>
        <v>45623</v>
      </c>
      <c r="K129" s="193"/>
      <c r="L129" s="899">
        <f t="shared" si="195"/>
        <v>45603</v>
      </c>
    </row>
    <row r="130" spans="1:12" s="149" customFormat="1" ht="21" hidden="1" customHeight="1" x14ac:dyDescent="0.2">
      <c r="A130" s="869"/>
      <c r="B130" s="1014" t="s">
        <v>1362</v>
      </c>
      <c r="C130" s="1014" t="s">
        <v>2032</v>
      </c>
      <c r="D130" s="1008">
        <v>45609</v>
      </c>
      <c r="E130" s="940">
        <f t="shared" si="196"/>
        <v>45610</v>
      </c>
      <c r="F130" s="899">
        <f t="shared" si="200"/>
        <v>45617</v>
      </c>
      <c r="G130" s="940">
        <f t="shared" si="197"/>
        <v>45620</v>
      </c>
      <c r="H130" s="940">
        <f t="shared" si="201"/>
        <v>45622</v>
      </c>
      <c r="I130" s="940">
        <f t="shared" si="198"/>
        <v>45624</v>
      </c>
      <c r="J130" s="940">
        <f t="shared" si="199"/>
        <v>45626</v>
      </c>
      <c r="K130" s="193"/>
      <c r="L130" s="899">
        <f t="shared" si="195"/>
        <v>45610</v>
      </c>
    </row>
    <row r="131" spans="1:12" s="149" customFormat="1" ht="21" hidden="1" customHeight="1" x14ac:dyDescent="0.2">
      <c r="A131" s="869" t="s">
        <v>1748</v>
      </c>
      <c r="B131" s="1014" t="s">
        <v>1981</v>
      </c>
      <c r="C131" s="1014" t="s">
        <v>2033</v>
      </c>
      <c r="D131" s="1008">
        <v>45623</v>
      </c>
      <c r="E131" s="940">
        <f t="shared" si="196"/>
        <v>45624</v>
      </c>
      <c r="F131" s="899">
        <f t="shared" si="200"/>
        <v>45631</v>
      </c>
      <c r="G131" s="940">
        <f t="shared" si="197"/>
        <v>45634</v>
      </c>
      <c r="H131" s="940">
        <f t="shared" si="201"/>
        <v>45636</v>
      </c>
      <c r="I131" s="940">
        <f t="shared" si="198"/>
        <v>45638</v>
      </c>
      <c r="J131" s="940">
        <f t="shared" si="199"/>
        <v>45640</v>
      </c>
      <c r="K131" s="193"/>
      <c r="L131" s="899">
        <f t="shared" si="195"/>
        <v>45617</v>
      </c>
    </row>
    <row r="132" spans="1:12" s="149" customFormat="1" ht="21" hidden="1" customHeight="1" x14ac:dyDescent="0.2">
      <c r="A132" s="869"/>
      <c r="B132" s="1014" t="s">
        <v>1382</v>
      </c>
      <c r="C132" s="1014" t="s">
        <v>2034</v>
      </c>
      <c r="D132" s="1008">
        <v>45626</v>
      </c>
      <c r="E132" s="940">
        <f t="shared" si="196"/>
        <v>45627</v>
      </c>
      <c r="F132" s="899">
        <f t="shared" si="200"/>
        <v>45634</v>
      </c>
      <c r="G132" s="940">
        <f t="shared" si="197"/>
        <v>45637</v>
      </c>
      <c r="H132" s="940">
        <f t="shared" si="201"/>
        <v>45639</v>
      </c>
      <c r="I132" s="940">
        <f t="shared" si="198"/>
        <v>45641</v>
      </c>
      <c r="J132" s="940">
        <f t="shared" si="199"/>
        <v>45643</v>
      </c>
      <c r="K132" s="193"/>
      <c r="L132" s="899">
        <f t="shared" si="195"/>
        <v>45624</v>
      </c>
    </row>
    <row r="133" spans="1:12" s="149" customFormat="1" ht="21" hidden="1" customHeight="1" x14ac:dyDescent="0.2">
      <c r="A133" s="869"/>
      <c r="B133" s="1014" t="s">
        <v>1984</v>
      </c>
      <c r="C133" s="1014" t="s">
        <v>2035</v>
      </c>
      <c r="D133" s="1008">
        <v>45633</v>
      </c>
      <c r="E133" s="940">
        <f t="shared" si="196"/>
        <v>45634</v>
      </c>
      <c r="F133" s="899">
        <f t="shared" si="200"/>
        <v>45641</v>
      </c>
      <c r="G133" s="940">
        <f t="shared" ref="G133:G138" si="202">D133+11</f>
        <v>45644</v>
      </c>
      <c r="H133" s="940">
        <f t="shared" si="201"/>
        <v>45646</v>
      </c>
      <c r="I133" s="940">
        <f t="shared" ref="I133:I138" si="203">D133+15</f>
        <v>45648</v>
      </c>
      <c r="J133" s="940">
        <f t="shared" ref="J133:J138" si="204">D133+17</f>
        <v>45650</v>
      </c>
      <c r="K133" s="193"/>
      <c r="L133" s="899">
        <f t="shared" si="195"/>
        <v>45631</v>
      </c>
    </row>
    <row r="134" spans="1:12" s="149" customFormat="1" ht="21" hidden="1" customHeight="1" x14ac:dyDescent="0.2">
      <c r="A134" s="869"/>
      <c r="B134" s="1014" t="s">
        <v>1977</v>
      </c>
      <c r="C134" s="1014" t="s">
        <v>2036</v>
      </c>
      <c r="D134" s="1008">
        <v>45638</v>
      </c>
      <c r="E134" s="940">
        <f t="shared" ref="E134:E138" si="205">D134+1</f>
        <v>45639</v>
      </c>
      <c r="F134" s="899">
        <f t="shared" si="200"/>
        <v>45646</v>
      </c>
      <c r="G134" s="940">
        <f t="shared" si="202"/>
        <v>45649</v>
      </c>
      <c r="H134" s="940">
        <f t="shared" si="201"/>
        <v>45651</v>
      </c>
      <c r="I134" s="940">
        <f t="shared" si="203"/>
        <v>45653</v>
      </c>
      <c r="J134" s="940">
        <f t="shared" si="204"/>
        <v>45655</v>
      </c>
      <c r="K134" s="193"/>
      <c r="L134" s="899">
        <f t="shared" si="195"/>
        <v>45638</v>
      </c>
    </row>
    <row r="135" spans="1:12" s="149" customFormat="1" ht="21" customHeight="1" x14ac:dyDescent="0.2">
      <c r="A135" s="869"/>
      <c r="B135" s="1014" t="s">
        <v>1386</v>
      </c>
      <c r="C135" s="1014" t="s">
        <v>2037</v>
      </c>
      <c r="D135" s="1008">
        <v>45649</v>
      </c>
      <c r="E135" s="940">
        <f t="shared" si="205"/>
        <v>45650</v>
      </c>
      <c r="F135" s="899">
        <f t="shared" ref="F135:F140" si="206">D135+8</f>
        <v>45657</v>
      </c>
      <c r="G135" s="940">
        <f t="shared" si="202"/>
        <v>45660</v>
      </c>
      <c r="H135" s="940">
        <f t="shared" ref="H135:H140" si="207">D135+13</f>
        <v>45662</v>
      </c>
      <c r="I135" s="940">
        <f t="shared" si="203"/>
        <v>45664</v>
      </c>
      <c r="J135" s="940">
        <f t="shared" si="204"/>
        <v>45666</v>
      </c>
      <c r="K135" s="193"/>
      <c r="L135" s="899">
        <f t="shared" si="195"/>
        <v>45645</v>
      </c>
    </row>
    <row r="136" spans="1:12" s="149" customFormat="1" ht="21" customHeight="1" x14ac:dyDescent="0.2">
      <c r="A136" s="869"/>
      <c r="B136" s="1014" t="s">
        <v>1362</v>
      </c>
      <c r="C136" s="1014" t="s">
        <v>2038</v>
      </c>
      <c r="D136" s="1008">
        <v>45654</v>
      </c>
      <c r="E136" s="940">
        <f t="shared" si="205"/>
        <v>45655</v>
      </c>
      <c r="F136" s="899">
        <f t="shared" si="206"/>
        <v>45662</v>
      </c>
      <c r="G136" s="940">
        <f t="shared" si="202"/>
        <v>45665</v>
      </c>
      <c r="H136" s="940">
        <f t="shared" si="207"/>
        <v>45667</v>
      </c>
      <c r="I136" s="940">
        <f t="shared" si="203"/>
        <v>45669</v>
      </c>
      <c r="J136" s="940">
        <f t="shared" si="204"/>
        <v>45671</v>
      </c>
      <c r="K136" s="193"/>
      <c r="L136" s="899">
        <f t="shared" si="195"/>
        <v>45652</v>
      </c>
    </row>
    <row r="137" spans="1:12" s="149" customFormat="1" ht="21" customHeight="1" x14ac:dyDescent="0.2">
      <c r="A137" s="869"/>
      <c r="B137" s="1014" t="s">
        <v>1981</v>
      </c>
      <c r="C137" s="1014" t="s">
        <v>2039</v>
      </c>
      <c r="D137" s="1008">
        <v>45658</v>
      </c>
      <c r="E137" s="940">
        <f t="shared" si="205"/>
        <v>45659</v>
      </c>
      <c r="F137" s="899">
        <f t="shared" si="206"/>
        <v>45666</v>
      </c>
      <c r="G137" s="940">
        <f t="shared" si="202"/>
        <v>45669</v>
      </c>
      <c r="H137" s="940">
        <f t="shared" si="207"/>
        <v>45671</v>
      </c>
      <c r="I137" s="940">
        <f t="shared" si="203"/>
        <v>45673</v>
      </c>
      <c r="J137" s="940">
        <f t="shared" si="204"/>
        <v>45675</v>
      </c>
      <c r="K137" s="193"/>
      <c r="L137" s="899">
        <f t="shared" si="195"/>
        <v>45659</v>
      </c>
    </row>
    <row r="138" spans="1:12" s="149" customFormat="1" ht="21" customHeight="1" x14ac:dyDescent="0.2">
      <c r="A138" s="869"/>
      <c r="B138" s="1014" t="s">
        <v>1382</v>
      </c>
      <c r="C138" s="1014" t="s">
        <v>2040</v>
      </c>
      <c r="D138" s="1008">
        <v>45666</v>
      </c>
      <c r="E138" s="940">
        <f t="shared" si="205"/>
        <v>45667</v>
      </c>
      <c r="F138" s="899">
        <f t="shared" si="206"/>
        <v>45674</v>
      </c>
      <c r="G138" s="940">
        <f t="shared" si="202"/>
        <v>45677</v>
      </c>
      <c r="H138" s="940">
        <f t="shared" si="207"/>
        <v>45679</v>
      </c>
      <c r="I138" s="940">
        <f t="shared" si="203"/>
        <v>45681</v>
      </c>
      <c r="J138" s="940">
        <f t="shared" si="204"/>
        <v>45683</v>
      </c>
      <c r="K138" s="193"/>
      <c r="L138" s="899">
        <f t="shared" si="195"/>
        <v>45666</v>
      </c>
    </row>
    <row r="139" spans="1:12" s="149" customFormat="1" ht="21" customHeight="1" x14ac:dyDescent="0.2">
      <c r="A139" s="869"/>
      <c r="B139" s="1014" t="s">
        <v>1984</v>
      </c>
      <c r="C139" s="1014" t="s">
        <v>2041</v>
      </c>
      <c r="D139" s="1008">
        <v>45672</v>
      </c>
      <c r="E139" s="940">
        <f t="shared" ref="E139:E141" si="208">D139+1</f>
        <v>45673</v>
      </c>
      <c r="F139" s="899">
        <f t="shared" si="206"/>
        <v>45680</v>
      </c>
      <c r="G139" s="940">
        <f t="shared" ref="G139:G141" si="209">D139+11</f>
        <v>45683</v>
      </c>
      <c r="H139" s="940">
        <f t="shared" si="207"/>
        <v>45685</v>
      </c>
      <c r="I139" s="940">
        <f t="shared" ref="I139:I141" si="210">D139+15</f>
        <v>45687</v>
      </c>
      <c r="J139" s="940">
        <f t="shared" ref="J139:J141" si="211">D139+17</f>
        <v>45689</v>
      </c>
      <c r="K139" s="193"/>
      <c r="L139" s="899">
        <f t="shared" si="195"/>
        <v>45673</v>
      </c>
    </row>
    <row r="140" spans="1:12" s="149" customFormat="1" ht="21" customHeight="1" x14ac:dyDescent="0.2">
      <c r="A140" s="869"/>
      <c r="B140" s="1014" t="s">
        <v>1977</v>
      </c>
      <c r="C140" s="1014" t="s">
        <v>2042</v>
      </c>
      <c r="D140" s="1008">
        <v>45679</v>
      </c>
      <c r="E140" s="940">
        <f t="shared" si="208"/>
        <v>45680</v>
      </c>
      <c r="F140" s="899">
        <f t="shared" si="206"/>
        <v>45687</v>
      </c>
      <c r="G140" s="940">
        <f t="shared" si="209"/>
        <v>45690</v>
      </c>
      <c r="H140" s="940">
        <f t="shared" si="207"/>
        <v>45692</v>
      </c>
      <c r="I140" s="940">
        <f t="shared" si="210"/>
        <v>45694</v>
      </c>
      <c r="J140" s="940">
        <f t="shared" si="211"/>
        <v>45696</v>
      </c>
      <c r="K140" s="193"/>
      <c r="L140" s="899">
        <f t="shared" si="195"/>
        <v>45680</v>
      </c>
    </row>
    <row r="141" spans="1:12" s="149" customFormat="1" ht="21" customHeight="1" x14ac:dyDescent="0.2">
      <c r="A141" s="869" t="s">
        <v>1386</v>
      </c>
      <c r="B141" s="1014" t="s">
        <v>1981</v>
      </c>
      <c r="C141" s="1014" t="s">
        <v>2043</v>
      </c>
      <c r="D141" s="1008">
        <v>45686</v>
      </c>
      <c r="E141" s="940">
        <f t="shared" si="208"/>
        <v>45687</v>
      </c>
      <c r="F141" s="899">
        <f t="shared" ref="F141" si="212">D141+8</f>
        <v>45694</v>
      </c>
      <c r="G141" s="940">
        <f t="shared" si="209"/>
        <v>45697</v>
      </c>
      <c r="H141" s="940">
        <f t="shared" ref="H141" si="213">D141+13</f>
        <v>45699</v>
      </c>
      <c r="I141" s="940">
        <f t="shared" si="210"/>
        <v>45701</v>
      </c>
      <c r="J141" s="940">
        <f t="shared" si="211"/>
        <v>45703</v>
      </c>
      <c r="K141" s="193"/>
      <c r="L141" s="899">
        <f t="shared" si="195"/>
        <v>45687</v>
      </c>
    </row>
    <row r="142" spans="1:12" s="149" customFormat="1" ht="18" customHeight="1" x14ac:dyDescent="0.2">
      <c r="A142" s="880"/>
      <c r="B142" s="623"/>
      <c r="C142" s="621"/>
      <c r="D142" s="621"/>
      <c r="E142" s="621"/>
      <c r="F142" s="621"/>
      <c r="G142" s="621"/>
      <c r="H142" s="621"/>
      <c r="I142" s="622"/>
      <c r="J142" s="621"/>
      <c r="K142" s="622"/>
    </row>
    <row r="143" spans="1:12" s="149" customFormat="1" ht="18" customHeight="1" x14ac:dyDescent="0.2">
      <c r="A143" s="880"/>
      <c r="B143" s="693" t="s">
        <v>1244</v>
      </c>
      <c r="C143" s="694"/>
      <c r="D143" s="694"/>
      <c r="E143" s="694"/>
      <c r="F143" s="694"/>
      <c r="G143" s="694"/>
      <c r="H143" s="694"/>
      <c r="I143" s="693"/>
      <c r="J143" s="694"/>
      <c r="K143" s="693"/>
    </row>
    <row r="144" spans="1:12" s="149" customFormat="1" ht="18" customHeight="1" x14ac:dyDescent="0.2">
      <c r="A144" s="880"/>
      <c r="B144" s="693"/>
      <c r="C144" s="694"/>
      <c r="D144" s="694"/>
      <c r="E144" s="694"/>
      <c r="F144" s="694"/>
      <c r="G144" s="694"/>
      <c r="H144" s="694"/>
      <c r="I144" s="693"/>
      <c r="J144" s="694"/>
      <c r="K144" s="693"/>
    </row>
    <row r="145" spans="1:11" ht="18" customHeight="1" x14ac:dyDescent="0.2">
      <c r="A145" s="880"/>
      <c r="B145" s="693"/>
      <c r="C145" s="694"/>
      <c r="D145" s="694"/>
      <c r="E145" s="694"/>
      <c r="F145" s="693"/>
      <c r="G145" s="693"/>
      <c r="H145" s="693"/>
      <c r="I145" s="693"/>
      <c r="J145" s="693"/>
      <c r="K145" s="693"/>
    </row>
    <row r="146" spans="1:11" s="159" customFormat="1" ht="18" customHeight="1" thickBot="1" x14ac:dyDescent="0.25">
      <c r="A146" s="880"/>
      <c r="B146" s="695"/>
      <c r="C146" s="693"/>
      <c r="D146" s="693"/>
      <c r="E146" s="693"/>
      <c r="F146" s="693"/>
      <c r="G146" s="693"/>
      <c r="H146" s="693"/>
      <c r="I146" s="693"/>
      <c r="J146" s="693"/>
      <c r="K146" s="693"/>
    </row>
    <row r="147" spans="1:11" s="147" customFormat="1" ht="18.75" customHeight="1" x14ac:dyDescent="0.2">
      <c r="A147" s="884"/>
      <c r="B147" s="788"/>
      <c r="C147" s="789"/>
      <c r="D147" s="790"/>
      <c r="E147" s="791"/>
      <c r="F147" s="792"/>
      <c r="G147" s="793"/>
      <c r="H147" s="794"/>
      <c r="I147" s="769"/>
      <c r="J147" s="145"/>
      <c r="K147" s="145"/>
    </row>
    <row r="148" spans="1:11" s="147" customFormat="1" ht="18.75" customHeight="1" x14ac:dyDescent="0.2">
      <c r="A148" s="884"/>
      <c r="B148" s="795" t="s">
        <v>555</v>
      </c>
      <c r="C148" s="145"/>
      <c r="D148" s="147" t="s">
        <v>556</v>
      </c>
      <c r="G148" s="147" t="s">
        <v>557</v>
      </c>
      <c r="H148" s="796"/>
      <c r="J148" s="145"/>
      <c r="K148" s="145"/>
    </row>
    <row r="149" spans="1:11" s="147" customFormat="1" ht="18.75" customHeight="1" x14ac:dyDescent="0.2">
      <c r="A149" s="884"/>
      <c r="B149" s="797" t="s">
        <v>558</v>
      </c>
      <c r="C149" s="798" t="s">
        <v>559</v>
      </c>
      <c r="D149" s="133" t="s">
        <v>560</v>
      </c>
      <c r="F149" s="798" t="s">
        <v>561</v>
      </c>
      <c r="G149" s="145" t="s">
        <v>562</v>
      </c>
      <c r="H149" s="799" t="s">
        <v>563</v>
      </c>
      <c r="J149" s="145"/>
      <c r="K149" s="145"/>
    </row>
    <row r="150" spans="1:11" s="147" customFormat="1" ht="18.75" customHeight="1" x14ac:dyDescent="0.2">
      <c r="A150" s="884"/>
      <c r="B150" s="797" t="s">
        <v>564</v>
      </c>
      <c r="C150" s="798" t="s">
        <v>565</v>
      </c>
      <c r="D150" s="133" t="s">
        <v>566</v>
      </c>
      <c r="E150" s="148" t="s">
        <v>567</v>
      </c>
      <c r="F150" s="802" t="s">
        <v>568</v>
      </c>
      <c r="G150" s="145" t="s">
        <v>569</v>
      </c>
      <c r="H150" s="799" t="s">
        <v>570</v>
      </c>
      <c r="J150" s="145"/>
      <c r="K150" s="145"/>
    </row>
    <row r="151" spans="1:11" s="147" customFormat="1" ht="18.75" customHeight="1" x14ac:dyDescent="0.2">
      <c r="A151" s="884"/>
      <c r="B151" s="800" t="s">
        <v>571</v>
      </c>
      <c r="C151" s="801" t="s">
        <v>572</v>
      </c>
      <c r="D151" s="133" t="s">
        <v>573</v>
      </c>
      <c r="E151" s="148" t="s">
        <v>574</v>
      </c>
      <c r="F151" s="802" t="s">
        <v>575</v>
      </c>
      <c r="G151" s="602" t="s">
        <v>576</v>
      </c>
      <c r="H151" s="803" t="s">
        <v>577</v>
      </c>
      <c r="J151" s="145"/>
      <c r="K151" s="145"/>
    </row>
    <row r="152" spans="1:11" s="147" customFormat="1" ht="18.75" customHeight="1" x14ac:dyDescent="0.2">
      <c r="A152" s="884"/>
      <c r="B152" s="800" t="s">
        <v>578</v>
      </c>
      <c r="C152" s="801" t="s">
        <v>579</v>
      </c>
      <c r="D152" s="133" t="s">
        <v>580</v>
      </c>
      <c r="E152" s="148" t="s">
        <v>581</v>
      </c>
      <c r="F152" s="802" t="s">
        <v>582</v>
      </c>
      <c r="G152" s="602" t="s">
        <v>583</v>
      </c>
      <c r="H152" s="803" t="s">
        <v>584</v>
      </c>
      <c r="J152" s="145"/>
      <c r="K152" s="145"/>
    </row>
    <row r="153" spans="1:11" s="147" customFormat="1" ht="18.75" customHeight="1" x14ac:dyDescent="0.2">
      <c r="A153" s="884"/>
      <c r="B153" s="800" t="s">
        <v>585</v>
      </c>
      <c r="C153" s="801" t="s">
        <v>586</v>
      </c>
      <c r="D153" s="133" t="s">
        <v>587</v>
      </c>
      <c r="E153" s="148" t="s">
        <v>588</v>
      </c>
      <c r="F153" s="802" t="s">
        <v>589</v>
      </c>
      <c r="G153" s="602" t="s">
        <v>590</v>
      </c>
      <c r="H153" s="803" t="s">
        <v>591</v>
      </c>
      <c r="J153" s="145"/>
      <c r="K153" s="145"/>
    </row>
    <row r="154" spans="1:11" s="147" customFormat="1" ht="18.75" customHeight="1" x14ac:dyDescent="0.2">
      <c r="A154" s="884"/>
      <c r="B154" s="800" t="s">
        <v>592</v>
      </c>
      <c r="C154" s="801" t="s">
        <v>593</v>
      </c>
      <c r="D154" s="133" t="s">
        <v>594</v>
      </c>
      <c r="E154" s="148" t="s">
        <v>595</v>
      </c>
      <c r="F154" s="802" t="s">
        <v>596</v>
      </c>
      <c r="G154" s="602" t="s">
        <v>597</v>
      </c>
      <c r="H154" s="803" t="s">
        <v>598</v>
      </c>
      <c r="J154" s="145"/>
      <c r="K154" s="145"/>
    </row>
    <row r="155" spans="1:11" s="147" customFormat="1" ht="18.75" customHeight="1" x14ac:dyDescent="0.2">
      <c r="A155" s="884"/>
      <c r="B155" s="800" t="s">
        <v>599</v>
      </c>
      <c r="C155" s="801" t="s">
        <v>600</v>
      </c>
      <c r="D155" s="133" t="s">
        <v>601</v>
      </c>
      <c r="E155" s="148" t="s">
        <v>602</v>
      </c>
      <c r="F155" s="756" t="s">
        <v>603</v>
      </c>
      <c r="G155" s="602" t="s">
        <v>604</v>
      </c>
      <c r="H155" s="804" t="s">
        <v>605</v>
      </c>
      <c r="J155" s="145"/>
      <c r="K155" s="145"/>
    </row>
    <row r="156" spans="1:11" s="147" customFormat="1" ht="18.75" customHeight="1" x14ac:dyDescent="0.2">
      <c r="A156" s="884"/>
      <c r="B156" s="800" t="s">
        <v>606</v>
      </c>
      <c r="C156" s="801" t="s">
        <v>607</v>
      </c>
      <c r="D156" s="133"/>
      <c r="E156" s="145"/>
      <c r="F156" s="602"/>
      <c r="H156" s="805"/>
      <c r="J156" s="145"/>
      <c r="K156" s="145"/>
    </row>
    <row r="157" spans="1:11" s="147" customFormat="1" ht="18.75" customHeight="1" thickBot="1" x14ac:dyDescent="0.25">
      <c r="A157" s="884"/>
      <c r="B157" s="806"/>
      <c r="C157" s="807"/>
      <c r="D157" s="807"/>
      <c r="E157" s="808"/>
      <c r="F157" s="808"/>
      <c r="G157" s="808"/>
      <c r="H157" s="809"/>
      <c r="I157" s="145"/>
      <c r="J157" s="145"/>
      <c r="K157" s="145"/>
    </row>
  </sheetData>
  <mergeCells count="10">
    <mergeCell ref="F126:J126"/>
    <mergeCell ref="F103:J103"/>
    <mergeCell ref="B4:F4"/>
    <mergeCell ref="B2:F2"/>
    <mergeCell ref="B6:F6"/>
    <mergeCell ref="B81:F81"/>
    <mergeCell ref="D8:D9"/>
    <mergeCell ref="D83:D84"/>
    <mergeCell ref="B83:C83"/>
    <mergeCell ref="B8:C8"/>
  </mergeCells>
  <hyperlinks>
    <hyperlink ref="H2" location="HOME!Print_Area" display="HOME" xr:uid="{24308EB9-B39E-4E6A-AFA5-1E2121918959}"/>
    <hyperlink ref="H149" r:id="rId1" xr:uid="{D97F4E7F-1AF2-47D6-B6B0-65CDA984D7CD}"/>
    <hyperlink ref="C149" r:id="rId2" xr:uid="{215249B6-A3F7-4F90-9BEC-0DB7185AC4D9}"/>
    <hyperlink ref="H154" r:id="rId3" xr:uid="{B33316A8-D9E0-43CE-A8F4-D0C0702470B7}"/>
    <hyperlink ref="H153" r:id="rId4" xr:uid="{B6D541D8-442F-4243-8DFB-AEC2071A960D}"/>
    <hyperlink ref="C153" r:id="rId5" xr:uid="{81E7F6DC-C0F8-4AFF-923A-6CFAC19C41D4}"/>
    <hyperlink ref="C154" r:id="rId6" xr:uid="{89510A6B-8B4D-4EF3-807A-4C70B167C92E}"/>
    <hyperlink ref="C151" r:id="rId7" xr:uid="{6D520C23-4388-4785-8EA4-87BF9970189E}"/>
    <hyperlink ref="C150" r:id="rId8" xr:uid="{80E8BDF8-B2C2-4492-93AF-89533A480DB5}"/>
    <hyperlink ref="C156" r:id="rId9" xr:uid="{971A3D38-640F-4A27-84A4-5D591F218ABC}"/>
    <hyperlink ref="H152" r:id="rId10" xr:uid="{96A0E69D-3E2D-406F-B926-F410C28D6014}"/>
    <hyperlink ref="H155" r:id="rId11" xr:uid="{FE8A355C-16DF-4390-BD31-5E76ACD94BA9}"/>
    <hyperlink ref="C152" r:id="rId12" xr:uid="{467A82EB-1A04-4ECF-BF48-F7799C47F718}"/>
    <hyperlink ref="F149" r:id="rId13" xr:uid="{7695D212-BDB9-406D-BE40-B5CA17A37CF9}"/>
    <hyperlink ref="F154" r:id="rId14" xr:uid="{E55E2272-AE70-4EB0-B3F4-14C3E10E3DCA}"/>
    <hyperlink ref="F150" r:id="rId15" xr:uid="{FEF91A10-D14D-4063-A80D-79C0BA69F82F}"/>
    <hyperlink ref="F151" r:id="rId16" xr:uid="{1C015C84-2BBA-4773-8E3E-42BC1F573DA6}"/>
    <hyperlink ref="F152" r:id="rId17" xr:uid="{0384B1C0-E102-4A6A-80E7-974FE45FFBCA}"/>
    <hyperlink ref="F153" r:id="rId18" xr:uid="{BF222125-2F3A-44F9-8A89-9EDF1507DA6A}"/>
    <hyperlink ref="H150" r:id="rId19" xr:uid="{58E98A41-A08A-4367-AA61-531AD170F3AA}"/>
    <hyperlink ref="H151" r:id="rId20" xr:uid="{B3C971EE-1A84-4BA4-BAC2-ADBF717F3620}"/>
    <hyperlink ref="F155" r:id="rId21" xr:uid="{604C0F5E-2063-4134-80A3-925480829F2A}"/>
  </hyperlinks>
  <pageMargins left="0.35433070866141736" right="0.70866141732283472" top="0.74803149606299213" bottom="0.74803149606299213" header="0.31496062992125984" footer="0.31496062992125984"/>
  <pageSetup paperSize="9" scale="39" orientation="landscape" r:id="rId22"/>
  <headerFooter>
    <oddFooter>&amp;L_x000D_&amp;1#&amp;"Calibri"&amp;10&amp;K000000 Sensitivity: Public</oddFooter>
  </headerFooter>
  <ignoredErrors>
    <ignoredError sqref="L108 F115:I115 G116:I116 G121:I121" formula="1"/>
    <ignoredError sqref="E112:F112 G112:J112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244"/>
  <sheetViews>
    <sheetView showGridLines="0" topLeftCell="A106" zoomScale="130" zoomScaleNormal="130" zoomScaleSheetLayoutView="75" workbookViewId="0"/>
  </sheetViews>
  <sheetFormatPr defaultColWidth="9.140625" defaultRowHeight="14.25" x14ac:dyDescent="0.2"/>
  <cols>
    <col min="1" max="1" width="31.140625" style="890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4.7109375" style="11" customWidth="1"/>
    <col min="8" max="8" width="19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8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9" ht="15" thickBot="1" x14ac:dyDescent="0.25"/>
    <row r="2" spans="1:9" ht="27" customHeight="1" thickBot="1" x14ac:dyDescent="0.25">
      <c r="B2" s="1179" t="s">
        <v>116</v>
      </c>
      <c r="C2" s="1179"/>
      <c r="D2" s="1179"/>
      <c r="E2" s="1179"/>
      <c r="F2" s="1179"/>
      <c r="G2" s="990" t="s">
        <v>378</v>
      </c>
      <c r="H2" s="121"/>
    </row>
    <row r="3" spans="1:9" s="14" customFormat="1" ht="20.25" customHeight="1" thickBot="1" x14ac:dyDescent="0.25">
      <c r="A3" s="891"/>
      <c r="B3" s="436"/>
      <c r="C3" s="499"/>
      <c r="D3" s="9"/>
      <c r="E3" s="9"/>
      <c r="F3" s="9"/>
      <c r="G3" s="740"/>
      <c r="H3" s="416"/>
    </row>
    <row r="4" spans="1:9" s="149" customFormat="1" ht="26.25" customHeight="1" thickBot="1" x14ac:dyDescent="0.25">
      <c r="A4" s="890"/>
      <c r="B4" s="1147" t="s">
        <v>125</v>
      </c>
      <c r="C4" s="1148"/>
      <c r="D4" s="1148"/>
      <c r="E4" s="1148"/>
      <c r="F4" s="1149"/>
      <c r="G4" s="147"/>
      <c r="H4" s="215"/>
    </row>
    <row r="5" spans="1:9" s="14" customFormat="1" ht="20.25" customHeight="1" x14ac:dyDescent="0.2">
      <c r="A5" s="891"/>
      <c r="B5" s="436"/>
      <c r="C5" s="499"/>
      <c r="D5" s="9"/>
      <c r="E5" s="9"/>
      <c r="F5" s="9"/>
      <c r="G5" s="740"/>
      <c r="H5" s="416"/>
    </row>
    <row r="6" spans="1:9" s="14" customFormat="1" ht="20.25" customHeight="1" x14ac:dyDescent="0.2">
      <c r="A6" s="891"/>
      <c r="B6" s="436"/>
      <c r="C6" s="499"/>
      <c r="D6" s="9"/>
      <c r="E6" s="9"/>
      <c r="F6" s="9"/>
      <c r="G6" s="740"/>
      <c r="H6" s="416" t="s">
        <v>2044</v>
      </c>
    </row>
    <row r="7" spans="1:9" s="14" customFormat="1" ht="28.15" customHeight="1" x14ac:dyDescent="0.2">
      <c r="A7" s="823"/>
      <c r="B7" s="1152" t="s">
        <v>2045</v>
      </c>
      <c r="C7" s="1153"/>
      <c r="D7" s="1150" t="s">
        <v>379</v>
      </c>
      <c r="E7" s="974" t="s">
        <v>236</v>
      </c>
      <c r="F7" s="974" t="s">
        <v>2046</v>
      </c>
      <c r="H7" s="902" t="s">
        <v>1355</v>
      </c>
      <c r="I7" s="416"/>
    </row>
    <row r="8" spans="1:9" s="14" customFormat="1" ht="28.15" customHeight="1" x14ac:dyDescent="0.2">
      <c r="A8" s="823"/>
      <c r="B8" s="977" t="s">
        <v>381</v>
      </c>
      <c r="C8" s="977" t="s">
        <v>382</v>
      </c>
      <c r="D8" s="1151"/>
      <c r="E8" s="983" t="s">
        <v>313</v>
      </c>
      <c r="F8" s="983" t="s">
        <v>171</v>
      </c>
      <c r="H8" s="1092" t="s">
        <v>383</v>
      </c>
      <c r="I8" s="416"/>
    </row>
    <row r="9" spans="1:9" s="14" customFormat="1" ht="27" hidden="1" customHeight="1" x14ac:dyDescent="0.2">
      <c r="A9" s="823"/>
      <c r="B9" s="996" t="s">
        <v>1477</v>
      </c>
      <c r="C9" s="989" t="s">
        <v>2047</v>
      </c>
      <c r="D9" s="987">
        <v>45389</v>
      </c>
      <c r="E9" s="901" t="s">
        <v>495</v>
      </c>
      <c r="F9" s="819">
        <f t="shared" ref="F9:F14" si="0">D9+7</f>
        <v>45396</v>
      </c>
      <c r="G9" s="775"/>
      <c r="H9" s="775" t="e">
        <f>#REF!+7</f>
        <v>#REF!</v>
      </c>
      <c r="I9" s="416"/>
    </row>
    <row r="10" spans="1:9" s="14" customFormat="1" ht="27" hidden="1" customHeight="1" x14ac:dyDescent="0.2">
      <c r="A10" s="859" t="s">
        <v>1454</v>
      </c>
      <c r="B10" s="901" t="s">
        <v>389</v>
      </c>
      <c r="C10" s="972" t="s">
        <v>2048</v>
      </c>
      <c r="D10" s="874">
        <v>45394</v>
      </c>
      <c r="E10" s="874">
        <f t="shared" ref="E10:E12" si="1">D10+2</f>
        <v>45396</v>
      </c>
      <c r="F10" s="874">
        <f t="shared" si="0"/>
        <v>45401</v>
      </c>
      <c r="G10" s="775"/>
      <c r="H10" s="775" t="e">
        <f t="shared" ref="H10:H52" si="2">H9+7</f>
        <v>#REF!</v>
      </c>
      <c r="I10" s="416"/>
    </row>
    <row r="11" spans="1:9" s="14" customFormat="1" ht="27" hidden="1" customHeight="1" x14ac:dyDescent="0.2">
      <c r="A11" s="859" t="s">
        <v>1691</v>
      </c>
      <c r="B11" s="996" t="s">
        <v>1454</v>
      </c>
      <c r="C11" s="989" t="s">
        <v>2049</v>
      </c>
      <c r="D11" s="987">
        <v>45400</v>
      </c>
      <c r="E11" s="819">
        <f t="shared" si="1"/>
        <v>45402</v>
      </c>
      <c r="F11" s="819">
        <f t="shared" si="0"/>
        <v>45407</v>
      </c>
      <c r="G11" s="775"/>
      <c r="H11" s="775" t="e">
        <f t="shared" si="2"/>
        <v>#REF!</v>
      </c>
      <c r="I11" s="416"/>
    </row>
    <row r="12" spans="1:9" s="14" customFormat="1" ht="27" hidden="1" customHeight="1" x14ac:dyDescent="0.2">
      <c r="A12" s="895" t="s">
        <v>1756</v>
      </c>
      <c r="B12" s="996" t="s">
        <v>1691</v>
      </c>
      <c r="C12" s="989" t="s">
        <v>2050</v>
      </c>
      <c r="D12" s="987">
        <v>45405</v>
      </c>
      <c r="E12" s="819">
        <f t="shared" si="1"/>
        <v>45407</v>
      </c>
      <c r="F12" s="819">
        <f t="shared" si="0"/>
        <v>45412</v>
      </c>
      <c r="G12" s="775"/>
      <c r="H12" s="775" t="e">
        <f t="shared" si="2"/>
        <v>#REF!</v>
      </c>
      <c r="I12" s="416"/>
    </row>
    <row r="13" spans="1:9" s="14" customFormat="1" ht="27" hidden="1" customHeight="1" x14ac:dyDescent="0.2">
      <c r="A13" s="895" t="s">
        <v>2051</v>
      </c>
      <c r="B13" s="996" t="s">
        <v>1756</v>
      </c>
      <c r="C13" s="989" t="s">
        <v>2052</v>
      </c>
      <c r="D13" s="987">
        <v>45413</v>
      </c>
      <c r="E13" s="819">
        <f t="shared" ref="E13" si="3">D13+2</f>
        <v>45415</v>
      </c>
      <c r="F13" s="819">
        <f t="shared" si="0"/>
        <v>45420</v>
      </c>
      <c r="G13" s="775"/>
      <c r="H13" s="775" t="e">
        <f t="shared" si="2"/>
        <v>#REF!</v>
      </c>
      <c r="I13" s="416"/>
    </row>
    <row r="14" spans="1:9" s="14" customFormat="1" ht="20.100000000000001" hidden="1" customHeight="1" x14ac:dyDescent="0.2">
      <c r="A14" s="895" t="s">
        <v>1477</v>
      </c>
      <c r="B14" s="996" t="s">
        <v>2051</v>
      </c>
      <c r="C14" s="989" t="s">
        <v>2053</v>
      </c>
      <c r="D14" s="987">
        <v>45421</v>
      </c>
      <c r="E14" s="819">
        <f>D14+2</f>
        <v>45423</v>
      </c>
      <c r="F14" s="819">
        <f t="shared" si="0"/>
        <v>45428</v>
      </c>
      <c r="G14" s="775"/>
      <c r="H14" s="775" t="e">
        <f t="shared" si="2"/>
        <v>#REF!</v>
      </c>
      <c r="I14" s="416"/>
    </row>
    <row r="15" spans="1:9" s="14" customFormat="1" ht="20.100000000000001" hidden="1" customHeight="1" x14ac:dyDescent="0.2">
      <c r="A15" s="895" t="s">
        <v>2054</v>
      </c>
      <c r="B15" s="989" t="s">
        <v>1477</v>
      </c>
      <c r="C15" s="989" t="s">
        <v>2055</v>
      </c>
      <c r="D15" s="987">
        <v>45434</v>
      </c>
      <c r="E15" s="901" t="s">
        <v>495</v>
      </c>
      <c r="F15" s="819">
        <v>45433</v>
      </c>
      <c r="G15" s="775"/>
      <c r="H15" s="775" t="e">
        <f t="shared" si="2"/>
        <v>#REF!</v>
      </c>
      <c r="I15" s="416"/>
    </row>
    <row r="16" spans="1:9" s="14" customFormat="1" ht="20.100000000000001" hidden="1" customHeight="1" x14ac:dyDescent="0.2">
      <c r="A16" s="859" t="s">
        <v>2056</v>
      </c>
      <c r="B16" s="989" t="s">
        <v>2057</v>
      </c>
      <c r="C16" s="989" t="s">
        <v>2058</v>
      </c>
      <c r="D16" s="987">
        <v>45443</v>
      </c>
      <c r="E16" s="901" t="s">
        <v>495</v>
      </c>
      <c r="F16" s="819">
        <f t="shared" ref="F16" si="4">D16+7</f>
        <v>45450</v>
      </c>
      <c r="G16" s="775"/>
      <c r="H16" s="775" t="e">
        <f t="shared" si="2"/>
        <v>#REF!</v>
      </c>
      <c r="I16" s="416"/>
    </row>
    <row r="17" spans="1:11" s="14" customFormat="1" ht="20.100000000000001" hidden="1" customHeight="1" x14ac:dyDescent="0.2">
      <c r="A17" s="859" t="s">
        <v>2059</v>
      </c>
      <c r="B17" s="989" t="s">
        <v>1691</v>
      </c>
      <c r="C17" s="989" t="s">
        <v>2060</v>
      </c>
      <c r="D17" s="987">
        <v>45453</v>
      </c>
      <c r="E17" s="901" t="s">
        <v>495</v>
      </c>
      <c r="F17" s="819">
        <f t="shared" ref="F17:F19" si="5">D17+7</f>
        <v>45460</v>
      </c>
      <c r="G17" s="775"/>
      <c r="H17" s="775" t="e">
        <f t="shared" si="2"/>
        <v>#REF!</v>
      </c>
      <c r="I17" s="416"/>
    </row>
    <row r="18" spans="1:11" s="14" customFormat="1" ht="20.100000000000001" hidden="1" customHeight="1" x14ac:dyDescent="0.2">
      <c r="A18" s="895" t="s">
        <v>1756</v>
      </c>
      <c r="B18" s="901" t="s">
        <v>389</v>
      </c>
      <c r="C18" s="989" t="s">
        <v>2061</v>
      </c>
      <c r="D18" s="874">
        <v>45443</v>
      </c>
      <c r="E18" s="874">
        <f t="shared" ref="E18" si="6">D18+2</f>
        <v>45445</v>
      </c>
      <c r="F18" s="874">
        <f t="shared" si="5"/>
        <v>45450</v>
      </c>
      <c r="G18" s="775"/>
      <c r="H18" s="775" t="e">
        <f t="shared" si="2"/>
        <v>#REF!</v>
      </c>
      <c r="I18" s="416"/>
    </row>
    <row r="19" spans="1:11" s="14" customFormat="1" ht="20.100000000000001" hidden="1" customHeight="1" x14ac:dyDescent="0.2">
      <c r="A19" s="895" t="s">
        <v>2062</v>
      </c>
      <c r="B19" s="989" t="s">
        <v>1756</v>
      </c>
      <c r="C19" s="989" t="s">
        <v>2063</v>
      </c>
      <c r="D19" s="987">
        <v>45458</v>
      </c>
      <c r="E19" s="901" t="s">
        <v>495</v>
      </c>
      <c r="F19" s="819">
        <f t="shared" si="5"/>
        <v>45465</v>
      </c>
      <c r="G19" s="775"/>
      <c r="H19" s="775" t="e">
        <f t="shared" si="2"/>
        <v>#REF!</v>
      </c>
      <c r="I19" s="416"/>
    </row>
    <row r="20" spans="1:11" s="14" customFormat="1" ht="20.100000000000001" hidden="1" customHeight="1" x14ac:dyDescent="0.2">
      <c r="A20" s="895" t="s">
        <v>2064</v>
      </c>
      <c r="B20" s="989" t="s">
        <v>2065</v>
      </c>
      <c r="C20" s="989" t="s">
        <v>2066</v>
      </c>
      <c r="D20" s="987">
        <v>45468</v>
      </c>
      <c r="E20" s="901" t="s">
        <v>495</v>
      </c>
      <c r="F20" s="819">
        <v>45469</v>
      </c>
      <c r="G20" s="775"/>
      <c r="H20" s="775" t="e">
        <f t="shared" si="2"/>
        <v>#REF!</v>
      </c>
      <c r="I20" s="416"/>
    </row>
    <row r="21" spans="1:11" s="14" customFormat="1" ht="20.100000000000001" hidden="1" customHeight="1" x14ac:dyDescent="0.2">
      <c r="A21" s="859" t="s">
        <v>2054</v>
      </c>
      <c r="B21" s="989" t="s">
        <v>1477</v>
      </c>
      <c r="C21" s="989" t="s">
        <v>2067</v>
      </c>
      <c r="D21" s="987">
        <v>45476</v>
      </c>
      <c r="E21" s="901" t="s">
        <v>495</v>
      </c>
      <c r="F21" s="819">
        <f t="shared" ref="F21" si="7">D21+7</f>
        <v>45483</v>
      </c>
      <c r="G21" s="775"/>
      <c r="H21" s="775" t="e">
        <f t="shared" si="2"/>
        <v>#REF!</v>
      </c>
      <c r="I21" s="416"/>
    </row>
    <row r="22" spans="1:11" s="14" customFormat="1" ht="20.100000000000001" hidden="1" customHeight="1" x14ac:dyDescent="0.2">
      <c r="A22" s="895" t="s">
        <v>2068</v>
      </c>
      <c r="B22" s="989" t="s">
        <v>2057</v>
      </c>
      <c r="C22" s="989" t="s">
        <v>2069</v>
      </c>
      <c r="D22" s="901" t="s">
        <v>495</v>
      </c>
      <c r="E22" s="816" t="s">
        <v>495</v>
      </c>
      <c r="F22" s="817">
        <v>45473</v>
      </c>
      <c r="G22" s="775"/>
      <c r="H22" s="775" t="e">
        <f t="shared" si="2"/>
        <v>#REF!</v>
      </c>
      <c r="I22" s="416"/>
    </row>
    <row r="23" spans="1:11" s="14" customFormat="1" ht="20.100000000000001" hidden="1" customHeight="1" x14ac:dyDescent="0.2">
      <c r="A23" s="895" t="s">
        <v>2070</v>
      </c>
      <c r="B23" s="989" t="s">
        <v>1691</v>
      </c>
      <c r="C23" s="989" t="s">
        <v>2071</v>
      </c>
      <c r="D23" s="901" t="s">
        <v>495</v>
      </c>
      <c r="E23" s="816" t="s">
        <v>495</v>
      </c>
      <c r="F23" s="874">
        <v>45488</v>
      </c>
      <c r="G23" s="775"/>
      <c r="H23" s="775" t="e">
        <f t="shared" si="2"/>
        <v>#REF!</v>
      </c>
      <c r="I23" s="416"/>
    </row>
    <row r="24" spans="1:11" s="14" customFormat="1" ht="20.100000000000001" hidden="1" customHeight="1" x14ac:dyDescent="0.2">
      <c r="A24" s="859" t="s">
        <v>2072</v>
      </c>
      <c r="B24" s="989" t="s">
        <v>1756</v>
      </c>
      <c r="C24" s="989" t="s">
        <v>2073</v>
      </c>
      <c r="D24" s="987">
        <v>45500</v>
      </c>
      <c r="E24" s="901" t="s">
        <v>495</v>
      </c>
      <c r="F24" s="819">
        <v>45497</v>
      </c>
      <c r="G24" s="775"/>
      <c r="H24" s="775" t="e">
        <f t="shared" si="2"/>
        <v>#REF!</v>
      </c>
      <c r="I24" s="416"/>
    </row>
    <row r="25" spans="1:11" s="14" customFormat="1" ht="20.100000000000001" hidden="1" customHeight="1" x14ac:dyDescent="0.2">
      <c r="A25" s="859" t="s">
        <v>2072</v>
      </c>
      <c r="B25" s="989" t="s">
        <v>2065</v>
      </c>
      <c r="C25" s="989" t="s">
        <v>2074</v>
      </c>
      <c r="D25" s="901" t="s">
        <v>495</v>
      </c>
      <c r="E25" s="816" t="s">
        <v>495</v>
      </c>
      <c r="F25" s="816" t="s">
        <v>495</v>
      </c>
      <c r="G25" s="775"/>
      <c r="H25" s="775" t="e">
        <f t="shared" si="2"/>
        <v>#REF!</v>
      </c>
      <c r="I25" s="416"/>
    </row>
    <row r="26" spans="1:11" s="14" customFormat="1" ht="20.100000000000001" hidden="1" customHeight="1" x14ac:dyDescent="0.2">
      <c r="A26" s="859" t="s">
        <v>2072</v>
      </c>
      <c r="B26" s="989" t="s">
        <v>1477</v>
      </c>
      <c r="C26" s="989" t="s">
        <v>2075</v>
      </c>
      <c r="D26" s="987">
        <v>45514</v>
      </c>
      <c r="E26" s="901" t="s">
        <v>495</v>
      </c>
      <c r="F26" s="819">
        <f t="shared" ref="F26" si="8">D26+7</f>
        <v>45521</v>
      </c>
      <c r="G26" s="775"/>
      <c r="H26" s="775" t="e">
        <f t="shared" si="2"/>
        <v>#REF!</v>
      </c>
      <c r="I26" s="416"/>
    </row>
    <row r="27" spans="1:11" s="14" customFormat="1" ht="20.100000000000001" hidden="1" customHeight="1" x14ac:dyDescent="0.2">
      <c r="A27" s="859" t="s">
        <v>2072</v>
      </c>
      <c r="B27" s="989" t="s">
        <v>2057</v>
      </c>
      <c r="C27" s="989" t="s">
        <v>2076</v>
      </c>
      <c r="D27" s="987">
        <v>45523</v>
      </c>
      <c r="E27" s="901" t="s">
        <v>495</v>
      </c>
      <c r="F27" s="819">
        <f t="shared" ref="F27:F28" si="9">D27+7</f>
        <v>45530</v>
      </c>
      <c r="G27" s="775"/>
      <c r="H27" s="775" t="e">
        <f t="shared" si="2"/>
        <v>#REF!</v>
      </c>
      <c r="I27" s="416"/>
    </row>
    <row r="28" spans="1:11" s="14" customFormat="1" ht="20.100000000000001" hidden="1" customHeight="1" x14ac:dyDescent="0.2">
      <c r="A28" s="859" t="s">
        <v>2072</v>
      </c>
      <c r="B28" s="989" t="s">
        <v>1691</v>
      </c>
      <c r="C28" s="989" t="s">
        <v>2077</v>
      </c>
      <c r="D28" s="987">
        <v>45523</v>
      </c>
      <c r="E28" s="901" t="s">
        <v>495</v>
      </c>
      <c r="F28" s="819">
        <f t="shared" si="9"/>
        <v>45530</v>
      </c>
      <c r="G28" s="775"/>
      <c r="H28" s="775" t="e">
        <f t="shared" si="2"/>
        <v>#REF!</v>
      </c>
      <c r="I28" s="416"/>
    </row>
    <row r="29" spans="1:11" s="14" customFormat="1" ht="20.100000000000001" hidden="1" customHeight="1" x14ac:dyDescent="0.2">
      <c r="A29" s="895" t="s">
        <v>1756</v>
      </c>
      <c r="B29" s="989" t="s">
        <v>1748</v>
      </c>
      <c r="C29" s="989" t="s">
        <v>2078</v>
      </c>
      <c r="D29" s="901" t="s">
        <v>495</v>
      </c>
      <c r="E29" s="874" t="e">
        <f t="shared" ref="E29" si="10">D29+2</f>
        <v>#VALUE!</v>
      </c>
      <c r="F29" s="874" t="e">
        <f t="shared" ref="F29" si="11">D29+7</f>
        <v>#VALUE!</v>
      </c>
      <c r="G29" s="775"/>
      <c r="H29" s="775" t="e">
        <f t="shared" si="2"/>
        <v>#REF!</v>
      </c>
      <c r="I29" s="416"/>
    </row>
    <row r="30" spans="1:11" s="14" customFormat="1" ht="20.100000000000001" hidden="1" customHeight="1" x14ac:dyDescent="0.2">
      <c r="A30" s="895" t="s">
        <v>2072</v>
      </c>
      <c r="B30" s="989" t="s">
        <v>2065</v>
      </c>
      <c r="C30" s="989" t="s">
        <v>2079</v>
      </c>
      <c r="D30" s="987">
        <v>45533</v>
      </c>
      <c r="E30" s="901" t="s">
        <v>495</v>
      </c>
      <c r="F30" s="819">
        <f t="shared" ref="F30:F31" si="12">D30+7</f>
        <v>45540</v>
      </c>
      <c r="G30" s="775"/>
      <c r="H30" s="775" t="e">
        <f t="shared" si="2"/>
        <v>#REF!</v>
      </c>
      <c r="I30" s="416"/>
      <c r="J30" s="416"/>
      <c r="K30" s="155"/>
    </row>
    <row r="31" spans="1:11" s="14" customFormat="1" ht="20.100000000000001" hidden="1" customHeight="1" x14ac:dyDescent="0.2">
      <c r="A31" s="895"/>
      <c r="B31" s="989" t="s">
        <v>1477</v>
      </c>
      <c r="C31" s="989" t="s">
        <v>2080</v>
      </c>
      <c r="D31" s="987">
        <v>45538</v>
      </c>
      <c r="E31" s="819">
        <f t="shared" ref="E31" si="13">D31+2</f>
        <v>45540</v>
      </c>
      <c r="F31" s="819">
        <f t="shared" si="12"/>
        <v>45545</v>
      </c>
      <c r="H31" s="775" t="e">
        <f t="shared" si="2"/>
        <v>#REF!</v>
      </c>
      <c r="I31" s="416"/>
      <c r="J31" s="416"/>
      <c r="K31" s="155"/>
    </row>
    <row r="32" spans="1:11" s="14" customFormat="1" ht="20.100000000000001" hidden="1" customHeight="1" x14ac:dyDescent="0.2">
      <c r="A32" s="895" t="s">
        <v>2072</v>
      </c>
      <c r="B32" s="989" t="s">
        <v>2057</v>
      </c>
      <c r="C32" s="989" t="s">
        <v>2081</v>
      </c>
      <c r="D32" s="989">
        <v>45559</v>
      </c>
      <c r="E32" s="901" t="s">
        <v>495</v>
      </c>
      <c r="F32" s="819">
        <v>45555</v>
      </c>
      <c r="H32" s="775" t="e">
        <f t="shared" si="2"/>
        <v>#REF!</v>
      </c>
      <c r="I32" s="416"/>
      <c r="J32" s="416"/>
      <c r="K32" s="155"/>
    </row>
    <row r="33" spans="1:11" s="14" customFormat="1" ht="20.100000000000001" hidden="1" customHeight="1" x14ac:dyDescent="0.2">
      <c r="A33" s="859" t="s">
        <v>1691</v>
      </c>
      <c r="B33" s="1067" t="s">
        <v>389</v>
      </c>
      <c r="C33" s="989" t="s">
        <v>2082</v>
      </c>
      <c r="D33" s="874">
        <v>45551</v>
      </c>
      <c r="E33" s="874">
        <f t="shared" ref="E33" si="14">D33+2</f>
        <v>45553</v>
      </c>
      <c r="F33" s="874">
        <f t="shared" ref="F33:F36" si="15">D33+7</f>
        <v>45558</v>
      </c>
      <c r="H33" s="775" t="e">
        <f t="shared" si="2"/>
        <v>#REF!</v>
      </c>
      <c r="I33" s="416"/>
      <c r="J33" s="416"/>
      <c r="K33" s="155"/>
    </row>
    <row r="34" spans="1:11" s="14" customFormat="1" ht="20.100000000000001" hidden="1" customHeight="1" x14ac:dyDescent="0.2">
      <c r="A34" s="895" t="s">
        <v>2083</v>
      </c>
      <c r="B34" s="989" t="s">
        <v>2065</v>
      </c>
      <c r="C34" s="989" t="s">
        <v>2084</v>
      </c>
      <c r="D34" s="987">
        <v>45559</v>
      </c>
      <c r="E34" s="819">
        <f t="shared" ref="E34:E36" si="16">D34+2</f>
        <v>45561</v>
      </c>
      <c r="F34" s="819">
        <f t="shared" si="15"/>
        <v>45566</v>
      </c>
      <c r="H34" s="775">
        <v>45558</v>
      </c>
      <c r="I34" s="416"/>
      <c r="J34" s="416"/>
      <c r="K34" s="155"/>
    </row>
    <row r="35" spans="1:11" s="14" customFormat="1" ht="20.100000000000001" hidden="1" customHeight="1" x14ac:dyDescent="0.2">
      <c r="A35" s="895"/>
      <c r="B35" s="989" t="s">
        <v>1691</v>
      </c>
      <c r="C35" s="989" t="s">
        <v>2085</v>
      </c>
      <c r="D35" s="987">
        <v>45580</v>
      </c>
      <c r="E35" s="901" t="s">
        <v>495</v>
      </c>
      <c r="F35" s="819">
        <v>45609</v>
      </c>
      <c r="H35" s="775">
        <f t="shared" si="2"/>
        <v>45565</v>
      </c>
      <c r="I35" s="416"/>
      <c r="J35" s="416"/>
      <c r="K35" s="155"/>
    </row>
    <row r="36" spans="1:11" s="14" customFormat="1" ht="20.100000000000001" hidden="1" customHeight="1" x14ac:dyDescent="0.2">
      <c r="A36" s="895" t="s">
        <v>1477</v>
      </c>
      <c r="B36" s="989" t="s">
        <v>2086</v>
      </c>
      <c r="C36" s="989" t="s">
        <v>2087</v>
      </c>
      <c r="D36" s="901" t="s">
        <v>495</v>
      </c>
      <c r="E36" s="874" t="e">
        <f t="shared" si="16"/>
        <v>#VALUE!</v>
      </c>
      <c r="F36" s="874" t="e">
        <f t="shared" si="15"/>
        <v>#VALUE!</v>
      </c>
      <c r="H36" s="775">
        <f t="shared" si="2"/>
        <v>45572</v>
      </c>
      <c r="I36" s="416"/>
      <c r="J36" s="416"/>
      <c r="K36" s="155"/>
    </row>
    <row r="37" spans="1:11" s="14" customFormat="1" ht="20.100000000000001" hidden="1" customHeight="1" x14ac:dyDescent="0.2">
      <c r="A37" s="895" t="s">
        <v>2088</v>
      </c>
      <c r="B37" s="989" t="s">
        <v>472</v>
      </c>
      <c r="C37" s="989" t="s">
        <v>2089</v>
      </c>
      <c r="D37" s="989">
        <v>45586</v>
      </c>
      <c r="E37" s="901" t="s">
        <v>495</v>
      </c>
      <c r="F37" s="819">
        <f t="shared" ref="F37:F38" si="17">D37+7</f>
        <v>45593</v>
      </c>
      <c r="H37" s="775">
        <f t="shared" si="2"/>
        <v>45579</v>
      </c>
      <c r="I37" s="416"/>
      <c r="J37" s="416"/>
      <c r="K37" s="155"/>
    </row>
    <row r="38" spans="1:11" s="14" customFormat="1" ht="20.100000000000001" hidden="1" customHeight="1" x14ac:dyDescent="0.2">
      <c r="A38" s="859" t="s">
        <v>2090</v>
      </c>
      <c r="B38" s="989" t="s">
        <v>474</v>
      </c>
      <c r="C38" s="989" t="s">
        <v>2091</v>
      </c>
      <c r="D38" s="987">
        <v>45592</v>
      </c>
      <c r="E38" s="901" t="s">
        <v>495</v>
      </c>
      <c r="F38" s="819">
        <f t="shared" si="17"/>
        <v>45599</v>
      </c>
      <c r="H38" s="775">
        <f t="shared" si="2"/>
        <v>45586</v>
      </c>
      <c r="I38" s="416"/>
      <c r="J38" s="416"/>
      <c r="K38" s="155"/>
    </row>
    <row r="39" spans="1:11" s="14" customFormat="1" ht="20.100000000000001" hidden="1" customHeight="1" x14ac:dyDescent="0.2">
      <c r="A39" s="859" t="s">
        <v>2057</v>
      </c>
      <c r="B39" s="989" t="s">
        <v>2092</v>
      </c>
      <c r="C39" s="989" t="s">
        <v>2093</v>
      </c>
      <c r="D39" s="987">
        <v>45592</v>
      </c>
      <c r="E39" s="819">
        <f t="shared" ref="E39:E41" si="18">D39+2</f>
        <v>45594</v>
      </c>
      <c r="F39" s="819">
        <f t="shared" ref="F39:F41" si="19">D39+7</f>
        <v>45599</v>
      </c>
      <c r="H39" s="775">
        <f t="shared" si="2"/>
        <v>45593</v>
      </c>
      <c r="I39" s="416"/>
      <c r="J39" s="416"/>
      <c r="K39" s="155"/>
    </row>
    <row r="40" spans="1:11" s="14" customFormat="1" ht="20.100000000000001" hidden="1" customHeight="1" x14ac:dyDescent="0.2">
      <c r="A40" s="895"/>
      <c r="B40" s="989" t="s">
        <v>2065</v>
      </c>
      <c r="C40" s="989" t="s">
        <v>2094</v>
      </c>
      <c r="D40" s="987">
        <v>45602</v>
      </c>
      <c r="E40" s="819">
        <f t="shared" si="18"/>
        <v>45604</v>
      </c>
      <c r="F40" s="819">
        <f t="shared" si="19"/>
        <v>45609</v>
      </c>
      <c r="H40" s="775">
        <f t="shared" si="2"/>
        <v>45600</v>
      </c>
      <c r="I40" s="416"/>
      <c r="J40" s="416"/>
      <c r="K40" s="155"/>
    </row>
    <row r="41" spans="1:11" s="14" customFormat="1" ht="20.100000000000001" hidden="1" customHeight="1" x14ac:dyDescent="0.2">
      <c r="A41" s="895" t="s">
        <v>2092</v>
      </c>
      <c r="B41" s="1067" t="s">
        <v>389</v>
      </c>
      <c r="C41" s="989" t="s">
        <v>2095</v>
      </c>
      <c r="D41" s="874">
        <v>45606</v>
      </c>
      <c r="E41" s="874">
        <f t="shared" si="18"/>
        <v>45608</v>
      </c>
      <c r="F41" s="874">
        <f t="shared" si="19"/>
        <v>45613</v>
      </c>
      <c r="H41" s="775">
        <f t="shared" si="2"/>
        <v>45607</v>
      </c>
      <c r="I41" s="416"/>
      <c r="J41" s="416"/>
      <c r="K41" s="155"/>
    </row>
    <row r="42" spans="1:11" s="14" customFormat="1" ht="20.100000000000001" hidden="1" customHeight="1" x14ac:dyDescent="0.2">
      <c r="A42" s="895" t="s">
        <v>2072</v>
      </c>
      <c r="B42" s="989" t="s">
        <v>2086</v>
      </c>
      <c r="C42" s="989" t="s">
        <v>2096</v>
      </c>
      <c r="D42" s="987">
        <v>45620</v>
      </c>
      <c r="E42" s="901" t="s">
        <v>495</v>
      </c>
      <c r="F42" s="819">
        <v>45624</v>
      </c>
      <c r="H42" s="775">
        <f t="shared" si="2"/>
        <v>45614</v>
      </c>
      <c r="I42" s="416"/>
      <c r="J42" s="416"/>
      <c r="K42" s="155"/>
    </row>
    <row r="43" spans="1:11" s="14" customFormat="1" ht="20.100000000000001" hidden="1" customHeight="1" x14ac:dyDescent="0.2">
      <c r="A43" s="895" t="s">
        <v>2097</v>
      </c>
      <c r="B43" s="989" t="s">
        <v>472</v>
      </c>
      <c r="C43" s="989" t="s">
        <v>2098</v>
      </c>
      <c r="D43" s="989">
        <v>45634</v>
      </c>
      <c r="E43" s="901" t="s">
        <v>495</v>
      </c>
      <c r="F43" s="819">
        <v>45636</v>
      </c>
      <c r="H43" s="775">
        <f t="shared" si="2"/>
        <v>45621</v>
      </c>
      <c r="I43" s="416"/>
      <c r="J43" s="416"/>
      <c r="K43" s="155"/>
    </row>
    <row r="44" spans="1:11" s="14" customFormat="1" ht="20.100000000000001" hidden="1" customHeight="1" x14ac:dyDescent="0.2">
      <c r="A44" s="895"/>
      <c r="B44" s="989" t="s">
        <v>474</v>
      </c>
      <c r="C44" s="989" t="s">
        <v>2099</v>
      </c>
      <c r="D44" s="987">
        <v>45637</v>
      </c>
      <c r="E44" s="901" t="s">
        <v>495</v>
      </c>
      <c r="F44" s="819">
        <f>D44+2</f>
        <v>45639</v>
      </c>
      <c r="H44" s="775">
        <f t="shared" si="2"/>
        <v>45628</v>
      </c>
      <c r="I44" s="416"/>
      <c r="J44" s="416"/>
      <c r="K44" s="155"/>
    </row>
    <row r="45" spans="1:11" s="14" customFormat="1" ht="20.100000000000001" customHeight="1" x14ac:dyDescent="0.2">
      <c r="A45" s="895"/>
      <c r="B45" s="989" t="s">
        <v>2100</v>
      </c>
      <c r="C45" s="989" t="s">
        <v>2101</v>
      </c>
      <c r="D45" s="987">
        <v>45644</v>
      </c>
      <c r="E45" s="901" t="s">
        <v>495</v>
      </c>
      <c r="F45" s="819">
        <f>D45+2</f>
        <v>45646</v>
      </c>
      <c r="H45" s="775">
        <f t="shared" si="2"/>
        <v>45635</v>
      </c>
      <c r="I45" s="416"/>
      <c r="J45" s="416"/>
      <c r="K45" s="155"/>
    </row>
    <row r="46" spans="1:11" s="14" customFormat="1" ht="20.100000000000001" customHeight="1" x14ac:dyDescent="0.2">
      <c r="A46" s="895"/>
      <c r="B46" s="989" t="s">
        <v>2065</v>
      </c>
      <c r="C46" s="989" t="s">
        <v>2102</v>
      </c>
      <c r="D46" s="989">
        <v>45648</v>
      </c>
      <c r="E46" s="901" t="s">
        <v>495</v>
      </c>
      <c r="F46" s="819">
        <f t="shared" ref="F46:F52" si="20">D46+2</f>
        <v>45650</v>
      </c>
      <c r="H46" s="775">
        <f t="shared" si="2"/>
        <v>45642</v>
      </c>
      <c r="I46" s="416"/>
      <c r="J46" s="416"/>
      <c r="K46" s="155"/>
    </row>
    <row r="47" spans="1:11" s="14" customFormat="1" ht="20.100000000000001" customHeight="1" x14ac:dyDescent="0.2">
      <c r="A47" s="895" t="s">
        <v>2103</v>
      </c>
      <c r="B47" s="989" t="s">
        <v>2086</v>
      </c>
      <c r="C47" s="989" t="s">
        <v>2104</v>
      </c>
      <c r="D47" s="989">
        <v>45655</v>
      </c>
      <c r="E47" s="901" t="s">
        <v>495</v>
      </c>
      <c r="F47" s="819">
        <f t="shared" ref="F47" si="21">D47+2</f>
        <v>45657</v>
      </c>
      <c r="H47" s="775">
        <f t="shared" si="2"/>
        <v>45649</v>
      </c>
      <c r="I47" s="416"/>
      <c r="J47" s="416"/>
      <c r="K47" s="155"/>
    </row>
    <row r="48" spans="1:11" s="14" customFormat="1" ht="20.100000000000001" customHeight="1" x14ac:dyDescent="0.2">
      <c r="A48" s="895" t="s">
        <v>2086</v>
      </c>
      <c r="B48" s="989" t="s">
        <v>1691</v>
      </c>
      <c r="C48" s="989" t="s">
        <v>2105</v>
      </c>
      <c r="D48" s="989">
        <v>45293</v>
      </c>
      <c r="E48" s="901" t="s">
        <v>495</v>
      </c>
      <c r="F48" s="819">
        <f t="shared" si="20"/>
        <v>45295</v>
      </c>
      <c r="H48" s="775">
        <f t="shared" si="2"/>
        <v>45656</v>
      </c>
      <c r="I48" s="416"/>
      <c r="J48" s="416"/>
      <c r="K48" s="155"/>
    </row>
    <row r="49" spans="1:11" s="14" customFormat="1" ht="20.100000000000001" customHeight="1" x14ac:dyDescent="0.2">
      <c r="A49" s="895" t="s">
        <v>472</v>
      </c>
      <c r="B49" s="989" t="s">
        <v>474</v>
      </c>
      <c r="C49" s="989" t="s">
        <v>2106</v>
      </c>
      <c r="D49" s="989">
        <v>45662</v>
      </c>
      <c r="E49" s="901" t="s">
        <v>495</v>
      </c>
      <c r="F49" s="819">
        <f t="shared" si="20"/>
        <v>45664</v>
      </c>
      <c r="H49" s="775">
        <f t="shared" si="2"/>
        <v>45663</v>
      </c>
      <c r="I49" s="416"/>
      <c r="J49" s="416"/>
      <c r="K49" s="155"/>
    </row>
    <row r="50" spans="1:11" s="14" customFormat="1" ht="20.100000000000001" customHeight="1" x14ac:dyDescent="0.2">
      <c r="A50" s="895" t="s">
        <v>474</v>
      </c>
      <c r="B50" s="989" t="s">
        <v>472</v>
      </c>
      <c r="C50" s="989" t="s">
        <v>2107</v>
      </c>
      <c r="D50" s="987">
        <v>45669</v>
      </c>
      <c r="E50" s="901" t="s">
        <v>495</v>
      </c>
      <c r="F50" s="819">
        <f t="shared" si="20"/>
        <v>45671</v>
      </c>
      <c r="H50" s="775">
        <f t="shared" si="2"/>
        <v>45670</v>
      </c>
      <c r="I50" s="416"/>
      <c r="J50" s="416"/>
      <c r="K50" s="155"/>
    </row>
    <row r="51" spans="1:11" s="14" customFormat="1" ht="20.100000000000001" customHeight="1" x14ac:dyDescent="0.2">
      <c r="A51" s="895"/>
      <c r="B51" s="989" t="s">
        <v>2100</v>
      </c>
      <c r="C51" s="989" t="s">
        <v>2108</v>
      </c>
      <c r="D51" s="987">
        <v>45676</v>
      </c>
      <c r="E51" s="901" t="s">
        <v>495</v>
      </c>
      <c r="F51" s="819">
        <f t="shared" si="20"/>
        <v>45678</v>
      </c>
      <c r="H51" s="775">
        <f t="shared" si="2"/>
        <v>45677</v>
      </c>
      <c r="I51" s="416"/>
      <c r="J51" s="416"/>
      <c r="K51" s="155"/>
    </row>
    <row r="52" spans="1:11" s="14" customFormat="1" ht="20.100000000000001" customHeight="1" x14ac:dyDescent="0.2">
      <c r="A52" s="895"/>
      <c r="B52" s="989" t="s">
        <v>2065</v>
      </c>
      <c r="C52" s="989" t="s">
        <v>2109</v>
      </c>
      <c r="D52" s="989">
        <v>45683</v>
      </c>
      <c r="E52" s="901" t="s">
        <v>495</v>
      </c>
      <c r="F52" s="819">
        <f t="shared" si="20"/>
        <v>45685</v>
      </c>
      <c r="H52" s="775">
        <f t="shared" si="2"/>
        <v>45684</v>
      </c>
      <c r="I52" s="416"/>
      <c r="J52" s="416"/>
      <c r="K52" s="155"/>
    </row>
    <row r="53" spans="1:11" s="14" customFormat="1" ht="20.25" customHeight="1" x14ac:dyDescent="0.2">
      <c r="A53" s="891"/>
      <c r="B53" s="436"/>
      <c r="C53" s="499"/>
      <c r="D53" s="9"/>
      <c r="E53" s="9"/>
      <c r="F53" s="9"/>
      <c r="G53" s="740"/>
      <c r="H53" s="416"/>
      <c r="I53" s="416"/>
      <c r="J53" s="155"/>
    </row>
    <row r="54" spans="1:11" s="14" customFormat="1" ht="20.25" customHeight="1" x14ac:dyDescent="0.2">
      <c r="A54" s="891"/>
      <c r="B54" s="436"/>
      <c r="C54" s="499"/>
      <c r="D54" s="9"/>
      <c r="E54" s="9"/>
      <c r="F54" s="9"/>
      <c r="G54" s="740"/>
      <c r="H54" s="416"/>
      <c r="I54" s="416"/>
      <c r="J54" s="155"/>
    </row>
    <row r="55" spans="1:11" s="14" customFormat="1" ht="57.6" customHeight="1" x14ac:dyDescent="0.2">
      <c r="A55" s="823"/>
      <c r="B55" s="1152" t="s">
        <v>2110</v>
      </c>
      <c r="C55" s="1153"/>
      <c r="D55" s="1150" t="s">
        <v>379</v>
      </c>
      <c r="E55" s="974" t="s">
        <v>2111</v>
      </c>
      <c r="F55" s="974" t="s">
        <v>142</v>
      </c>
      <c r="H55" s="902" t="s">
        <v>1496</v>
      </c>
    </row>
    <row r="56" spans="1:11" s="14" customFormat="1" ht="27" customHeight="1" x14ac:dyDescent="0.2">
      <c r="A56" s="823"/>
      <c r="B56" s="977" t="s">
        <v>381</v>
      </c>
      <c r="C56" s="977" t="s">
        <v>382</v>
      </c>
      <c r="D56" s="1151"/>
      <c r="E56" s="985" t="s">
        <v>240</v>
      </c>
      <c r="F56" s="985" t="s">
        <v>157</v>
      </c>
      <c r="H56" s="1092" t="s">
        <v>383</v>
      </c>
    </row>
    <row r="57" spans="1:11" s="14" customFormat="1" ht="27" hidden="1" customHeight="1" x14ac:dyDescent="0.2">
      <c r="A57" s="823"/>
      <c r="B57" s="838" t="s">
        <v>1222</v>
      </c>
      <c r="C57" s="634" t="s">
        <v>2112</v>
      </c>
      <c r="D57" s="819">
        <v>45306</v>
      </c>
      <c r="E57" s="820">
        <f t="shared" ref="E57" si="22">D57+1</f>
        <v>45307</v>
      </c>
      <c r="F57" s="819">
        <f t="shared" ref="F57:F62" si="23">D57+6</f>
        <v>45312</v>
      </c>
      <c r="G57" s="883" t="e">
        <f>#REF!+7</f>
        <v>#REF!</v>
      </c>
      <c r="H57" s="193"/>
    </row>
    <row r="58" spans="1:11" s="14" customFormat="1" ht="27" hidden="1" customHeight="1" x14ac:dyDescent="0.2">
      <c r="A58" s="823" t="s">
        <v>2113</v>
      </c>
      <c r="B58" s="838" t="s">
        <v>1756</v>
      </c>
      <c r="C58" s="634" t="s">
        <v>2114</v>
      </c>
      <c r="D58" s="819">
        <v>45310</v>
      </c>
      <c r="E58" s="820">
        <f t="shared" ref="E58" si="24">D58+1</f>
        <v>45311</v>
      </c>
      <c r="F58" s="820">
        <f t="shared" si="23"/>
        <v>45316</v>
      </c>
      <c r="G58" s="883" t="e">
        <f t="shared" ref="G58:G60" si="25">G57+7</f>
        <v>#REF!</v>
      </c>
      <c r="H58" s="193"/>
    </row>
    <row r="59" spans="1:11" s="14" customFormat="1" ht="27" hidden="1" customHeight="1" x14ac:dyDescent="0.2">
      <c r="A59" s="823"/>
      <c r="B59" s="838" t="s">
        <v>2051</v>
      </c>
      <c r="C59" s="634" t="s">
        <v>2115</v>
      </c>
      <c r="D59" s="819">
        <v>45318</v>
      </c>
      <c r="E59" s="819">
        <f t="shared" ref="E59" si="26">D59+1</f>
        <v>45319</v>
      </c>
      <c r="F59" s="819">
        <f t="shared" si="23"/>
        <v>45324</v>
      </c>
      <c r="G59" s="883" t="e">
        <f t="shared" si="25"/>
        <v>#REF!</v>
      </c>
      <c r="H59" s="193"/>
    </row>
    <row r="60" spans="1:11" s="14" customFormat="1" ht="27" hidden="1" customHeight="1" x14ac:dyDescent="0.2">
      <c r="A60" s="823"/>
      <c r="B60" s="838" t="s">
        <v>1477</v>
      </c>
      <c r="C60" s="634" t="s">
        <v>2116</v>
      </c>
      <c r="D60" s="819">
        <v>45322</v>
      </c>
      <c r="E60" s="819">
        <f t="shared" ref="E60:E62" si="27">D60+1</f>
        <v>45323</v>
      </c>
      <c r="F60" s="819">
        <f t="shared" si="23"/>
        <v>45328</v>
      </c>
      <c r="G60" s="883" t="e">
        <f t="shared" si="25"/>
        <v>#REF!</v>
      </c>
      <c r="H60" s="193"/>
    </row>
    <row r="61" spans="1:11" s="14" customFormat="1" ht="27" hidden="1" customHeight="1" x14ac:dyDescent="0.2">
      <c r="A61" s="823"/>
      <c r="B61" s="838" t="s">
        <v>1454</v>
      </c>
      <c r="C61" s="634" t="s">
        <v>2117</v>
      </c>
      <c r="D61" s="819">
        <v>45330</v>
      </c>
      <c r="E61" s="819">
        <f t="shared" si="27"/>
        <v>45331</v>
      </c>
      <c r="F61" s="819">
        <f t="shared" si="23"/>
        <v>45336</v>
      </c>
      <c r="G61" s="883">
        <v>45326</v>
      </c>
      <c r="H61" s="193"/>
    </row>
    <row r="62" spans="1:11" s="14" customFormat="1" ht="27" hidden="1" customHeight="1" x14ac:dyDescent="0.2">
      <c r="A62" s="823" t="s">
        <v>2118</v>
      </c>
      <c r="B62" s="838" t="s">
        <v>1222</v>
      </c>
      <c r="C62" s="634" t="s">
        <v>2119</v>
      </c>
      <c r="D62" s="874">
        <v>45335</v>
      </c>
      <c r="E62" s="874">
        <f t="shared" si="27"/>
        <v>45336</v>
      </c>
      <c r="F62" s="874">
        <f t="shared" si="23"/>
        <v>45341</v>
      </c>
      <c r="G62" s="883">
        <v>45333</v>
      </c>
      <c r="H62" s="193"/>
    </row>
    <row r="63" spans="1:11" s="14" customFormat="1" ht="27" hidden="1" customHeight="1" x14ac:dyDescent="0.2">
      <c r="A63" s="823"/>
      <c r="B63" s="838" t="s">
        <v>1756</v>
      </c>
      <c r="C63" s="634" t="s">
        <v>2120</v>
      </c>
      <c r="D63" s="819">
        <v>45345</v>
      </c>
      <c r="E63" s="819">
        <f t="shared" ref="E63" si="28">D63+1</f>
        <v>45346</v>
      </c>
      <c r="F63" s="819">
        <f t="shared" ref="F63" si="29">D63+6</f>
        <v>45351</v>
      </c>
      <c r="G63" s="883">
        <v>45340</v>
      </c>
      <c r="H63" s="193"/>
    </row>
    <row r="64" spans="1:11" s="14" customFormat="1" ht="27" hidden="1" customHeight="1" x14ac:dyDescent="0.2">
      <c r="A64" s="823"/>
      <c r="B64" s="838" t="s">
        <v>2051</v>
      </c>
      <c r="C64" s="634" t="s">
        <v>2121</v>
      </c>
      <c r="D64" s="819">
        <v>45348</v>
      </c>
      <c r="E64" s="819">
        <f t="shared" ref="E64:E65" si="30">D64+1</f>
        <v>45349</v>
      </c>
      <c r="F64" s="819">
        <f t="shared" ref="F64:F65" si="31">D64+6</f>
        <v>45354</v>
      </c>
      <c r="G64" s="883">
        <v>45347</v>
      </c>
      <c r="H64" s="193"/>
    </row>
    <row r="65" spans="1:8" s="14" customFormat="1" ht="27" hidden="1" customHeight="1" x14ac:dyDescent="0.2">
      <c r="A65" s="823"/>
      <c r="B65" s="838" t="s">
        <v>1477</v>
      </c>
      <c r="C65" s="634" t="s">
        <v>2122</v>
      </c>
      <c r="D65" s="819">
        <v>45359</v>
      </c>
      <c r="E65" s="819">
        <f t="shared" si="30"/>
        <v>45360</v>
      </c>
      <c r="F65" s="819">
        <f t="shared" si="31"/>
        <v>45365</v>
      </c>
      <c r="G65" s="883">
        <v>45354</v>
      </c>
      <c r="H65" s="193"/>
    </row>
    <row r="66" spans="1:8" s="14" customFormat="1" ht="27" hidden="1" customHeight="1" x14ac:dyDescent="0.2">
      <c r="A66" s="823" t="s">
        <v>2123</v>
      </c>
      <c r="B66" s="996" t="s">
        <v>1454</v>
      </c>
      <c r="C66" s="989" t="s">
        <v>2124</v>
      </c>
      <c r="D66" s="989">
        <v>45372</v>
      </c>
      <c r="E66" s="901" t="s">
        <v>495</v>
      </c>
      <c r="F66" s="819">
        <v>45375</v>
      </c>
      <c r="G66" s="775">
        <v>45361</v>
      </c>
      <c r="H66" s="193"/>
    </row>
    <row r="67" spans="1:8" s="14" customFormat="1" ht="27" hidden="1" customHeight="1" x14ac:dyDescent="0.2">
      <c r="A67" s="823" t="s">
        <v>2125</v>
      </c>
      <c r="B67" s="996" t="s">
        <v>2126</v>
      </c>
      <c r="C67" s="989" t="s">
        <v>2127</v>
      </c>
      <c r="D67" s="989">
        <v>45373</v>
      </c>
      <c r="E67" s="901" t="s">
        <v>495</v>
      </c>
      <c r="F67" s="819">
        <f t="shared" ref="F67:F68" si="32">D67+6</f>
        <v>45379</v>
      </c>
      <c r="G67" s="775">
        <v>45368</v>
      </c>
      <c r="H67" s="193"/>
    </row>
    <row r="68" spans="1:8" s="14" customFormat="1" ht="27" hidden="1" customHeight="1" x14ac:dyDescent="0.2">
      <c r="A68" s="823"/>
      <c r="B68" s="996" t="s">
        <v>1756</v>
      </c>
      <c r="C68" s="989" t="s">
        <v>2128</v>
      </c>
      <c r="D68" s="989">
        <v>45382</v>
      </c>
      <c r="E68" s="819">
        <f t="shared" ref="E68" si="33">D68+1</f>
        <v>45383</v>
      </c>
      <c r="F68" s="819">
        <f t="shared" si="32"/>
        <v>45388</v>
      </c>
      <c r="G68" s="775">
        <v>45375</v>
      </c>
      <c r="H68" s="193"/>
    </row>
    <row r="69" spans="1:8" s="14" customFormat="1" ht="27" hidden="1" customHeight="1" x14ac:dyDescent="0.2">
      <c r="A69" s="823"/>
      <c r="B69" s="996" t="s">
        <v>2051</v>
      </c>
      <c r="C69" s="989" t="s">
        <v>2129</v>
      </c>
      <c r="D69" s="989">
        <v>45386</v>
      </c>
      <c r="E69" s="819">
        <f t="shared" ref="E69:E71" si="34">D69+1</f>
        <v>45387</v>
      </c>
      <c r="F69" s="819">
        <f t="shared" ref="F69:F73" si="35">D69+6</f>
        <v>45392</v>
      </c>
      <c r="G69" s="775">
        <v>45382</v>
      </c>
      <c r="H69" s="193"/>
    </row>
    <row r="70" spans="1:8" s="14" customFormat="1" ht="27" hidden="1" customHeight="1" x14ac:dyDescent="0.2">
      <c r="A70" s="823"/>
      <c r="B70" s="996" t="s">
        <v>1477</v>
      </c>
      <c r="C70" s="989" t="s">
        <v>2130</v>
      </c>
      <c r="D70" s="989">
        <v>45389</v>
      </c>
      <c r="E70" s="819">
        <f t="shared" si="34"/>
        <v>45390</v>
      </c>
      <c r="F70" s="819">
        <f t="shared" si="35"/>
        <v>45395</v>
      </c>
      <c r="G70" s="775">
        <v>45389</v>
      </c>
      <c r="H70" s="193"/>
    </row>
    <row r="71" spans="1:8" s="14" customFormat="1" ht="27" hidden="1" customHeight="1" x14ac:dyDescent="0.2">
      <c r="A71" s="823" t="s">
        <v>1454</v>
      </c>
      <c r="B71" s="942" t="s">
        <v>389</v>
      </c>
      <c r="C71" s="989" t="s">
        <v>2131</v>
      </c>
      <c r="D71" s="989">
        <v>45396</v>
      </c>
      <c r="E71" s="874">
        <f t="shared" si="34"/>
        <v>45397</v>
      </c>
      <c r="F71" s="874">
        <f t="shared" si="35"/>
        <v>45402</v>
      </c>
      <c r="G71" s="775">
        <v>45396</v>
      </c>
      <c r="H71" s="193"/>
    </row>
    <row r="72" spans="1:8" s="14" customFormat="1" ht="27" hidden="1" customHeight="1" x14ac:dyDescent="0.2">
      <c r="A72" s="823"/>
      <c r="B72" s="996" t="s">
        <v>1454</v>
      </c>
      <c r="C72" s="989" t="s">
        <v>2132</v>
      </c>
      <c r="D72" s="989">
        <v>45412</v>
      </c>
      <c r="E72" s="1171" t="s">
        <v>495</v>
      </c>
      <c r="F72" s="1177"/>
      <c r="G72" s="775">
        <f t="shared" ref="G72:G90" si="36">G71+7</f>
        <v>45403</v>
      </c>
      <c r="H72" s="193"/>
    </row>
    <row r="73" spans="1:8" s="14" customFormat="1" ht="20.100000000000001" hidden="1" customHeight="1" x14ac:dyDescent="0.2">
      <c r="A73" s="823" t="s">
        <v>2133</v>
      </c>
      <c r="B73" s="996" t="s">
        <v>2126</v>
      </c>
      <c r="C73" s="989" t="s">
        <v>2134</v>
      </c>
      <c r="D73" s="989">
        <v>45421</v>
      </c>
      <c r="E73" s="819">
        <v>45419</v>
      </c>
      <c r="F73" s="819">
        <f t="shared" si="35"/>
        <v>45427</v>
      </c>
      <c r="G73" s="775">
        <f t="shared" si="36"/>
        <v>45410</v>
      </c>
      <c r="H73" s="193"/>
    </row>
    <row r="74" spans="1:8" s="14" customFormat="1" ht="20.100000000000001" hidden="1" customHeight="1" x14ac:dyDescent="0.2">
      <c r="A74" s="823"/>
      <c r="B74" s="996" t="s">
        <v>1756</v>
      </c>
      <c r="C74" s="989" t="s">
        <v>2135</v>
      </c>
      <c r="D74" s="989">
        <v>45426</v>
      </c>
      <c r="E74" s="819">
        <f t="shared" ref="E74:E78" si="37">D74+1</f>
        <v>45427</v>
      </c>
      <c r="F74" s="819">
        <f t="shared" ref="F74:F77" si="38">D74+6</f>
        <v>45432</v>
      </c>
      <c r="G74" s="775">
        <f t="shared" si="36"/>
        <v>45417</v>
      </c>
      <c r="H74" s="193"/>
    </row>
    <row r="75" spans="1:8" s="14" customFormat="1" ht="20.100000000000001" hidden="1" customHeight="1" x14ac:dyDescent="0.2">
      <c r="A75" s="823" t="s">
        <v>2051</v>
      </c>
      <c r="B75" s="901" t="s">
        <v>495</v>
      </c>
      <c r="C75" s="989" t="s">
        <v>2136</v>
      </c>
      <c r="D75" s="817">
        <v>45435</v>
      </c>
      <c r="E75" s="816" t="s">
        <v>495</v>
      </c>
      <c r="F75" s="874">
        <f t="shared" si="38"/>
        <v>45441</v>
      </c>
      <c r="G75" s="775">
        <f t="shared" si="36"/>
        <v>45424</v>
      </c>
      <c r="H75" s="193"/>
    </row>
    <row r="76" spans="1:8" s="14" customFormat="1" ht="20.100000000000001" hidden="1" customHeight="1" x14ac:dyDescent="0.2">
      <c r="A76" s="823"/>
      <c r="B76" s="989" t="s">
        <v>1477</v>
      </c>
      <c r="C76" s="989" t="s">
        <v>2137</v>
      </c>
      <c r="D76" s="989">
        <v>45443</v>
      </c>
      <c r="E76" s="819">
        <f t="shared" si="37"/>
        <v>45444</v>
      </c>
      <c r="F76" s="819">
        <f t="shared" si="38"/>
        <v>45449</v>
      </c>
      <c r="G76" s="775">
        <f t="shared" si="36"/>
        <v>45431</v>
      </c>
      <c r="H76" s="193"/>
    </row>
    <row r="77" spans="1:8" s="14" customFormat="1" ht="20.100000000000001" hidden="1" customHeight="1" x14ac:dyDescent="0.2">
      <c r="A77" s="823" t="s">
        <v>1454</v>
      </c>
      <c r="B77" s="1067" t="s">
        <v>2138</v>
      </c>
      <c r="C77" s="989" t="s">
        <v>2139</v>
      </c>
      <c r="D77" s="989">
        <v>45445</v>
      </c>
      <c r="E77" s="819">
        <f t="shared" si="37"/>
        <v>45446</v>
      </c>
      <c r="F77" s="819">
        <f t="shared" si="38"/>
        <v>45451</v>
      </c>
      <c r="G77" s="775">
        <f t="shared" si="36"/>
        <v>45438</v>
      </c>
      <c r="H77" s="193"/>
    </row>
    <row r="78" spans="1:8" s="14" customFormat="1" ht="20.100000000000001" hidden="1" customHeight="1" x14ac:dyDescent="0.2">
      <c r="A78" s="823"/>
      <c r="B78" s="989" t="s">
        <v>2126</v>
      </c>
      <c r="C78" s="989" t="s">
        <v>2140</v>
      </c>
      <c r="D78" s="989">
        <v>45464</v>
      </c>
      <c r="E78" s="819">
        <f t="shared" si="37"/>
        <v>45465</v>
      </c>
      <c r="F78" s="901" t="s">
        <v>495</v>
      </c>
      <c r="G78" s="775">
        <f t="shared" si="36"/>
        <v>45445</v>
      </c>
      <c r="H78" s="193"/>
    </row>
    <row r="79" spans="1:8" s="14" customFormat="1" ht="20.100000000000001" hidden="1" customHeight="1" x14ac:dyDescent="0.2">
      <c r="A79" s="823" t="s">
        <v>1756</v>
      </c>
      <c r="B79" s="901" t="s">
        <v>389</v>
      </c>
      <c r="C79" s="989" t="s">
        <v>2141</v>
      </c>
      <c r="D79" s="817">
        <v>45452</v>
      </c>
      <c r="E79" s="874">
        <f t="shared" ref="E79:E84" si="39">D79+1</f>
        <v>45453</v>
      </c>
      <c r="F79" s="874">
        <f t="shared" ref="F79:F84" si="40">D79+6</f>
        <v>45458</v>
      </c>
      <c r="G79" s="775">
        <f t="shared" si="36"/>
        <v>45452</v>
      </c>
      <c r="H79" s="193"/>
    </row>
    <row r="80" spans="1:8" s="14" customFormat="1" ht="20.100000000000001" hidden="1" customHeight="1" x14ac:dyDescent="0.2">
      <c r="A80" s="895" t="s">
        <v>2051</v>
      </c>
      <c r="B80" s="989" t="s">
        <v>1756</v>
      </c>
      <c r="C80" s="989" t="s">
        <v>2142</v>
      </c>
      <c r="D80" s="989">
        <v>45469</v>
      </c>
      <c r="E80" s="819">
        <f t="shared" si="39"/>
        <v>45470</v>
      </c>
      <c r="F80" s="901" t="s">
        <v>495</v>
      </c>
      <c r="G80" s="775">
        <f t="shared" si="36"/>
        <v>45459</v>
      </c>
      <c r="H80" s="193"/>
    </row>
    <row r="81" spans="1:8" s="14" customFormat="1" ht="20.100000000000001" hidden="1" customHeight="1" x14ac:dyDescent="0.2">
      <c r="A81" s="895" t="s">
        <v>2143</v>
      </c>
      <c r="B81" s="989" t="s">
        <v>2065</v>
      </c>
      <c r="C81" s="989" t="s">
        <v>2144</v>
      </c>
      <c r="D81" s="989">
        <v>45478</v>
      </c>
      <c r="E81" s="819">
        <f t="shared" si="39"/>
        <v>45479</v>
      </c>
      <c r="F81" s="901" t="s">
        <v>495</v>
      </c>
      <c r="G81" s="775">
        <f t="shared" si="36"/>
        <v>45466</v>
      </c>
      <c r="H81" s="193"/>
    </row>
    <row r="82" spans="1:8" s="14" customFormat="1" ht="20.100000000000001" hidden="1" customHeight="1" x14ac:dyDescent="0.2">
      <c r="A82" s="859" t="s">
        <v>1454</v>
      </c>
      <c r="B82" s="989" t="s">
        <v>1477</v>
      </c>
      <c r="C82" s="989" t="s">
        <v>2145</v>
      </c>
      <c r="D82" s="989">
        <v>45485</v>
      </c>
      <c r="E82" s="819">
        <f t="shared" si="39"/>
        <v>45486</v>
      </c>
      <c r="F82" s="901" t="s">
        <v>495</v>
      </c>
      <c r="G82" s="775">
        <f t="shared" si="36"/>
        <v>45473</v>
      </c>
      <c r="H82" s="193"/>
    </row>
    <row r="83" spans="1:8" s="14" customFormat="1" ht="20.100000000000001" hidden="1" customHeight="1" x14ac:dyDescent="0.2">
      <c r="A83" s="895" t="s">
        <v>1691</v>
      </c>
      <c r="B83" s="989" t="s">
        <v>2138</v>
      </c>
      <c r="C83" s="989" t="s">
        <v>2146</v>
      </c>
      <c r="D83" s="989">
        <v>45483</v>
      </c>
      <c r="E83" s="819">
        <f t="shared" si="39"/>
        <v>45484</v>
      </c>
      <c r="F83" s="819">
        <f t="shared" si="40"/>
        <v>45489</v>
      </c>
      <c r="G83" s="775">
        <f t="shared" si="36"/>
        <v>45480</v>
      </c>
      <c r="H83" s="193"/>
    </row>
    <row r="84" spans="1:8" s="14" customFormat="1" ht="20.100000000000001" hidden="1" customHeight="1" x14ac:dyDescent="0.2">
      <c r="A84" s="823"/>
      <c r="B84" s="989" t="s">
        <v>2126</v>
      </c>
      <c r="C84" s="989" t="s">
        <v>2147</v>
      </c>
      <c r="D84" s="989">
        <v>45491</v>
      </c>
      <c r="E84" s="819">
        <f t="shared" si="39"/>
        <v>45492</v>
      </c>
      <c r="F84" s="819">
        <f t="shared" si="40"/>
        <v>45497</v>
      </c>
      <c r="G84" s="775">
        <f t="shared" si="36"/>
        <v>45487</v>
      </c>
      <c r="H84" s="193"/>
    </row>
    <row r="85" spans="1:8" s="14" customFormat="1" ht="20.100000000000001" hidden="1" customHeight="1" x14ac:dyDescent="0.2">
      <c r="A85" s="895"/>
      <c r="B85" s="989" t="s">
        <v>1756</v>
      </c>
      <c r="C85" s="989" t="s">
        <v>2148</v>
      </c>
      <c r="D85" s="901" t="s">
        <v>495</v>
      </c>
      <c r="E85" s="874" t="e">
        <f t="shared" ref="E85:E93" si="41">D85+1</f>
        <v>#VALUE!</v>
      </c>
      <c r="F85" s="874" t="e">
        <f t="shared" ref="F85" si="42">D85+6</f>
        <v>#VALUE!</v>
      </c>
      <c r="G85" s="775">
        <f t="shared" si="36"/>
        <v>45494</v>
      </c>
      <c r="H85" s="193"/>
    </row>
    <row r="86" spans="1:8" s="14" customFormat="1" ht="20.100000000000001" hidden="1" customHeight="1" x14ac:dyDescent="0.2">
      <c r="A86" s="895"/>
      <c r="B86" s="989" t="s">
        <v>2065</v>
      </c>
      <c r="C86" s="989" t="s">
        <v>2149</v>
      </c>
      <c r="D86" s="901" t="s">
        <v>495</v>
      </c>
      <c r="E86" s="874" t="e">
        <f t="shared" si="41"/>
        <v>#VALUE!</v>
      </c>
      <c r="F86" s="816" t="s">
        <v>495</v>
      </c>
      <c r="G86" s="775">
        <f t="shared" si="36"/>
        <v>45501</v>
      </c>
      <c r="H86" s="193"/>
    </row>
    <row r="87" spans="1:8" s="14" customFormat="1" ht="20.100000000000001" hidden="1" customHeight="1" x14ac:dyDescent="0.2">
      <c r="A87" s="859" t="s">
        <v>1454</v>
      </c>
      <c r="B87" s="989" t="s">
        <v>1477</v>
      </c>
      <c r="C87" s="989" t="s">
        <v>2150</v>
      </c>
      <c r="D87" s="989">
        <v>45519</v>
      </c>
      <c r="E87" s="901" t="s">
        <v>495</v>
      </c>
      <c r="F87" s="901" t="s">
        <v>495</v>
      </c>
      <c r="G87" s="775">
        <f t="shared" si="36"/>
        <v>45508</v>
      </c>
      <c r="H87" s="193"/>
    </row>
    <row r="88" spans="1:8" s="14" customFormat="1" ht="20.100000000000001" hidden="1" customHeight="1" x14ac:dyDescent="0.2">
      <c r="A88" s="895" t="s">
        <v>1691</v>
      </c>
      <c r="B88" s="989" t="s">
        <v>2138</v>
      </c>
      <c r="C88" s="989" t="s">
        <v>2151</v>
      </c>
      <c r="D88" s="989">
        <v>45531</v>
      </c>
      <c r="E88" s="901" t="s">
        <v>495</v>
      </c>
      <c r="F88" s="901" t="s">
        <v>495</v>
      </c>
      <c r="G88" s="775">
        <f t="shared" si="36"/>
        <v>45515</v>
      </c>
      <c r="H88" s="193"/>
    </row>
    <row r="89" spans="1:8" s="14" customFormat="1" ht="20.100000000000001" hidden="1" customHeight="1" x14ac:dyDescent="0.2">
      <c r="A89" s="823"/>
      <c r="B89" s="989" t="s">
        <v>2126</v>
      </c>
      <c r="C89" s="989" t="s">
        <v>2152</v>
      </c>
      <c r="D89" s="989">
        <v>45532</v>
      </c>
      <c r="E89" s="819">
        <f t="shared" si="41"/>
        <v>45533</v>
      </c>
      <c r="F89" s="819">
        <v>45543</v>
      </c>
      <c r="G89" s="775">
        <f t="shared" si="36"/>
        <v>45522</v>
      </c>
      <c r="H89" s="193"/>
    </row>
    <row r="90" spans="1:8" s="14" customFormat="1" ht="20.100000000000001" hidden="1" customHeight="1" x14ac:dyDescent="0.2">
      <c r="A90" s="823" t="s">
        <v>2153</v>
      </c>
      <c r="B90" s="989" t="s">
        <v>1748</v>
      </c>
      <c r="C90" s="989" t="s">
        <v>2154</v>
      </c>
      <c r="D90" s="989">
        <v>45536</v>
      </c>
      <c r="E90" s="901" t="s">
        <v>495</v>
      </c>
      <c r="F90" s="901" t="s">
        <v>495</v>
      </c>
      <c r="G90" s="775">
        <f t="shared" si="36"/>
        <v>45529</v>
      </c>
      <c r="H90" s="193"/>
    </row>
    <row r="91" spans="1:8" s="14" customFormat="1" ht="20.100000000000001" hidden="1" customHeight="1" x14ac:dyDescent="0.2">
      <c r="A91" s="823" t="s">
        <v>2155</v>
      </c>
      <c r="B91" s="989" t="s">
        <v>2065</v>
      </c>
      <c r="C91" s="989" t="s">
        <v>2156</v>
      </c>
      <c r="D91" s="989">
        <v>45538</v>
      </c>
      <c r="E91" s="819">
        <f t="shared" si="41"/>
        <v>45539</v>
      </c>
      <c r="F91" s="819">
        <v>45545</v>
      </c>
      <c r="H91" s="775">
        <f>G90+7</f>
        <v>45536</v>
      </c>
    </row>
    <row r="92" spans="1:8" s="14" customFormat="1" ht="20.100000000000001" hidden="1" customHeight="1" x14ac:dyDescent="0.2">
      <c r="A92" s="823"/>
      <c r="B92" s="989" t="s">
        <v>1477</v>
      </c>
      <c r="C92" s="989" t="s">
        <v>2157</v>
      </c>
      <c r="D92" s="989">
        <v>45546</v>
      </c>
      <c r="E92" s="819">
        <f t="shared" si="41"/>
        <v>45547</v>
      </c>
      <c r="F92" s="819">
        <v>45553</v>
      </c>
      <c r="H92" s="775">
        <f>H91+7</f>
        <v>45543</v>
      </c>
    </row>
    <row r="93" spans="1:8" s="14" customFormat="1" ht="20.100000000000001" hidden="1" customHeight="1" x14ac:dyDescent="0.2">
      <c r="A93" s="823"/>
      <c r="B93" s="989" t="s">
        <v>2057</v>
      </c>
      <c r="C93" s="989" t="s">
        <v>2158</v>
      </c>
      <c r="D93" s="989">
        <v>45564</v>
      </c>
      <c r="E93" s="819">
        <f t="shared" si="41"/>
        <v>45565</v>
      </c>
      <c r="F93" s="901" t="s">
        <v>495</v>
      </c>
      <c r="H93" s="775">
        <f>H92+7</f>
        <v>45550</v>
      </c>
    </row>
    <row r="94" spans="1:8" s="14" customFormat="1" ht="20.100000000000001" hidden="1" customHeight="1" x14ac:dyDescent="0.2">
      <c r="A94" s="823"/>
      <c r="B94" s="989" t="s">
        <v>2159</v>
      </c>
      <c r="C94" s="989" t="s">
        <v>2160</v>
      </c>
      <c r="D94" s="989">
        <v>45558</v>
      </c>
      <c r="E94" s="901" t="s">
        <v>495</v>
      </c>
      <c r="F94" s="819">
        <f>D94+6</f>
        <v>45564</v>
      </c>
      <c r="H94" s="775">
        <f>H93+7</f>
        <v>45557</v>
      </c>
    </row>
    <row r="95" spans="1:8" s="14" customFormat="1" ht="20.100000000000001" hidden="1" customHeight="1" x14ac:dyDescent="0.2">
      <c r="A95" s="823" t="s">
        <v>1756</v>
      </c>
      <c r="B95" s="989" t="s">
        <v>2057</v>
      </c>
      <c r="C95" s="989" t="s">
        <v>2161</v>
      </c>
      <c r="D95" s="989">
        <v>45572</v>
      </c>
      <c r="E95" s="901" t="s">
        <v>495</v>
      </c>
      <c r="F95" s="901" t="s">
        <v>495</v>
      </c>
      <c r="H95" s="775">
        <f>H94+7</f>
        <v>45564</v>
      </c>
    </row>
    <row r="96" spans="1:8" s="14" customFormat="1" ht="20.100000000000001" hidden="1" customHeight="1" x14ac:dyDescent="0.2">
      <c r="A96" s="823" t="s">
        <v>2065</v>
      </c>
      <c r="B96" s="989" t="s">
        <v>2065</v>
      </c>
      <c r="C96" s="989" t="s">
        <v>2162</v>
      </c>
      <c r="D96" s="989">
        <v>45568</v>
      </c>
      <c r="E96" s="819">
        <f t="shared" ref="E96:E99" si="43">D96+1</f>
        <v>45569</v>
      </c>
      <c r="F96" s="819">
        <f t="shared" ref="F96:F99" si="44">D96+6</f>
        <v>45574</v>
      </c>
      <c r="H96" s="775">
        <f>H95+7</f>
        <v>45571</v>
      </c>
    </row>
    <row r="97" spans="1:8" s="14" customFormat="1" ht="20.100000000000001" hidden="1" customHeight="1" x14ac:dyDescent="0.2">
      <c r="A97" s="823" t="s">
        <v>2126</v>
      </c>
      <c r="B97" s="989" t="s">
        <v>2163</v>
      </c>
      <c r="C97" s="989" t="s">
        <v>2164</v>
      </c>
      <c r="D97" s="989">
        <v>45583</v>
      </c>
      <c r="E97" s="901" t="s">
        <v>495</v>
      </c>
      <c r="F97" s="819">
        <f t="shared" si="44"/>
        <v>45589</v>
      </c>
      <c r="H97" s="775">
        <v>45576</v>
      </c>
    </row>
    <row r="98" spans="1:8" s="14" customFormat="1" ht="20.100000000000001" hidden="1" customHeight="1" x14ac:dyDescent="0.2">
      <c r="A98" s="823" t="s">
        <v>1477</v>
      </c>
      <c r="B98" s="989" t="s">
        <v>1967</v>
      </c>
      <c r="C98" s="989" t="s">
        <v>2165</v>
      </c>
      <c r="D98" s="989">
        <v>45585</v>
      </c>
      <c r="E98" s="901" t="s">
        <v>495</v>
      </c>
      <c r="F98" s="819">
        <f t="shared" si="44"/>
        <v>45591</v>
      </c>
      <c r="H98" s="775">
        <f>H97+7</f>
        <v>45583</v>
      </c>
    </row>
    <row r="99" spans="1:8" s="14" customFormat="1" ht="20.100000000000001" hidden="1" customHeight="1" x14ac:dyDescent="0.2">
      <c r="A99" s="823" t="s">
        <v>2166</v>
      </c>
      <c r="B99" s="989" t="s">
        <v>2100</v>
      </c>
      <c r="C99" s="989" t="s">
        <v>2167</v>
      </c>
      <c r="D99" s="989">
        <v>45590</v>
      </c>
      <c r="E99" s="819">
        <f t="shared" si="43"/>
        <v>45591</v>
      </c>
      <c r="F99" s="819">
        <f t="shared" si="44"/>
        <v>45596</v>
      </c>
      <c r="H99" s="775">
        <f>H98+7</f>
        <v>45590</v>
      </c>
    </row>
    <row r="100" spans="1:8" s="14" customFormat="1" ht="20.100000000000001" hidden="1" customHeight="1" x14ac:dyDescent="0.2">
      <c r="A100" s="823" t="s">
        <v>1477</v>
      </c>
      <c r="B100" s="989" t="s">
        <v>474</v>
      </c>
      <c r="C100" s="989" t="s">
        <v>2168</v>
      </c>
      <c r="D100" s="989">
        <v>45595</v>
      </c>
      <c r="E100" s="819">
        <f t="shared" ref="E100:E103" si="45">D100+1</f>
        <v>45596</v>
      </c>
      <c r="F100" s="775">
        <f>D100+6</f>
        <v>45601</v>
      </c>
      <c r="H100" s="775">
        <f>H99+7</f>
        <v>45597</v>
      </c>
    </row>
    <row r="101" spans="1:8" s="14" customFormat="1" ht="20.100000000000001" hidden="1" customHeight="1" x14ac:dyDescent="0.2">
      <c r="A101" s="823" t="s">
        <v>2169</v>
      </c>
      <c r="B101" s="989" t="s">
        <v>2170</v>
      </c>
      <c r="C101" s="1067" t="s">
        <v>2171</v>
      </c>
      <c r="D101" s="989">
        <v>45604</v>
      </c>
      <c r="E101" s="819">
        <f t="shared" si="45"/>
        <v>45605</v>
      </c>
      <c r="F101" s="775">
        <f>D101+6</f>
        <v>45610</v>
      </c>
      <c r="H101" s="775">
        <f t="shared" ref="H101" si="46">H100+7</f>
        <v>45604</v>
      </c>
    </row>
    <row r="102" spans="1:8" s="14" customFormat="1" ht="20.100000000000001" hidden="1" customHeight="1" x14ac:dyDescent="0.2">
      <c r="A102" s="823"/>
      <c r="B102" s="989" t="s">
        <v>2065</v>
      </c>
      <c r="C102" s="989" t="s">
        <v>2172</v>
      </c>
      <c r="D102" s="989">
        <v>45612</v>
      </c>
      <c r="E102" s="819">
        <f>D102+2</f>
        <v>45614</v>
      </c>
      <c r="F102" s="819">
        <f t="shared" ref="F102:F103" si="47">D102+6</f>
        <v>45618</v>
      </c>
      <c r="H102" s="775">
        <f t="shared" ref="H102" si="48">H101+7</f>
        <v>45611</v>
      </c>
    </row>
    <row r="103" spans="1:8" s="14" customFormat="1" ht="20.100000000000001" hidden="1" customHeight="1" x14ac:dyDescent="0.2">
      <c r="A103" s="823" t="s">
        <v>2163</v>
      </c>
      <c r="B103" s="1067" t="s">
        <v>389</v>
      </c>
      <c r="C103" s="989" t="s">
        <v>2173</v>
      </c>
      <c r="D103" s="817">
        <v>45617</v>
      </c>
      <c r="E103" s="874">
        <f t="shared" si="45"/>
        <v>45618</v>
      </c>
      <c r="F103" s="874">
        <f t="shared" si="47"/>
        <v>45623</v>
      </c>
      <c r="H103" s="775">
        <f t="shared" ref="H103" si="49">H102+7</f>
        <v>45618</v>
      </c>
    </row>
    <row r="104" spans="1:8" s="14" customFormat="1" ht="20.100000000000001" hidden="1" customHeight="1" x14ac:dyDescent="0.2">
      <c r="A104" s="823"/>
      <c r="B104" s="989" t="s">
        <v>1967</v>
      </c>
      <c r="C104" s="989" t="s">
        <v>2174</v>
      </c>
      <c r="D104" s="989">
        <v>45625</v>
      </c>
      <c r="E104" s="819">
        <f>D104+2</f>
        <v>45627</v>
      </c>
      <c r="F104" s="901" t="s">
        <v>495</v>
      </c>
      <c r="H104" s="775">
        <f t="shared" ref="H104:H105" si="50">H103+7</f>
        <v>45625</v>
      </c>
    </row>
    <row r="105" spans="1:8" s="14" customFormat="1" ht="20.100000000000001" hidden="1" customHeight="1" x14ac:dyDescent="0.2">
      <c r="A105" s="823"/>
      <c r="B105" s="989" t="s">
        <v>472</v>
      </c>
      <c r="C105" s="989" t="s">
        <v>2175</v>
      </c>
      <c r="D105" s="989">
        <v>45639</v>
      </c>
      <c r="E105" s="819">
        <f t="shared" ref="E105:E108" si="51">D105+2</f>
        <v>45641</v>
      </c>
      <c r="F105" s="819">
        <f t="shared" ref="F105" si="52">D105+6</f>
        <v>45645</v>
      </c>
      <c r="H105" s="775">
        <f t="shared" si="50"/>
        <v>45632</v>
      </c>
    </row>
    <row r="106" spans="1:8" s="14" customFormat="1" ht="20.100000000000001" customHeight="1" x14ac:dyDescent="0.2">
      <c r="A106" s="823"/>
      <c r="B106" s="989" t="s">
        <v>474</v>
      </c>
      <c r="C106" s="989" t="s">
        <v>2176</v>
      </c>
      <c r="D106" s="989">
        <v>45648</v>
      </c>
      <c r="E106" s="819">
        <f t="shared" si="51"/>
        <v>45650</v>
      </c>
      <c r="F106" s="901" t="s">
        <v>495</v>
      </c>
      <c r="H106" s="775">
        <f>H105+7</f>
        <v>45639</v>
      </c>
    </row>
    <row r="107" spans="1:8" s="14" customFormat="1" ht="20.100000000000001" customHeight="1" x14ac:dyDescent="0.2">
      <c r="A107" s="823"/>
      <c r="B107" s="989" t="s">
        <v>2100</v>
      </c>
      <c r="C107" s="989" t="s">
        <v>2177</v>
      </c>
      <c r="D107" s="989">
        <v>45649</v>
      </c>
      <c r="E107" s="819">
        <f t="shared" si="51"/>
        <v>45651</v>
      </c>
      <c r="F107" s="775">
        <f>D107+6</f>
        <v>45655</v>
      </c>
      <c r="H107" s="775">
        <f t="shared" ref="H107:H113" si="53">H106+7</f>
        <v>45646</v>
      </c>
    </row>
    <row r="108" spans="1:8" s="14" customFormat="1" ht="20.100000000000001" customHeight="1" x14ac:dyDescent="0.2">
      <c r="A108" s="823"/>
      <c r="B108" s="989" t="s">
        <v>2065</v>
      </c>
      <c r="C108" s="989" t="s">
        <v>2178</v>
      </c>
      <c r="D108" s="989">
        <v>45651</v>
      </c>
      <c r="E108" s="819">
        <f t="shared" si="51"/>
        <v>45653</v>
      </c>
      <c r="F108" s="775">
        <f>D108+6</f>
        <v>45657</v>
      </c>
      <c r="H108" s="775">
        <f t="shared" si="53"/>
        <v>45653</v>
      </c>
    </row>
    <row r="109" spans="1:8" s="14" customFormat="1" ht="20.100000000000001" customHeight="1" x14ac:dyDescent="0.2">
      <c r="A109" s="823" t="s">
        <v>1967</v>
      </c>
      <c r="B109" s="989" t="s">
        <v>1967</v>
      </c>
      <c r="C109" s="989" t="s">
        <v>2179</v>
      </c>
      <c r="D109" s="989">
        <v>45659</v>
      </c>
      <c r="E109" s="819">
        <f t="shared" ref="E109" si="54">D109+2</f>
        <v>45661</v>
      </c>
      <c r="F109" s="775">
        <f>D109+6</f>
        <v>45665</v>
      </c>
      <c r="H109" s="775">
        <f t="shared" si="53"/>
        <v>45660</v>
      </c>
    </row>
    <row r="110" spans="1:8" s="14" customFormat="1" ht="20.100000000000001" customHeight="1" x14ac:dyDescent="0.2">
      <c r="A110" s="823"/>
      <c r="B110" s="989" t="s">
        <v>2126</v>
      </c>
      <c r="C110" s="989" t="s">
        <v>2180</v>
      </c>
      <c r="D110" s="989">
        <v>45293</v>
      </c>
      <c r="E110" s="819">
        <f>D110+2</f>
        <v>45295</v>
      </c>
      <c r="F110" s="775">
        <f>D110+6</f>
        <v>45299</v>
      </c>
      <c r="H110" s="775">
        <f t="shared" si="53"/>
        <v>45667</v>
      </c>
    </row>
    <row r="111" spans="1:8" s="14" customFormat="1" ht="20.100000000000001" customHeight="1" x14ac:dyDescent="0.2">
      <c r="A111" s="823" t="s">
        <v>472</v>
      </c>
      <c r="B111" s="989" t="s">
        <v>474</v>
      </c>
      <c r="C111" s="989" t="s">
        <v>2181</v>
      </c>
      <c r="D111" s="989">
        <v>45307</v>
      </c>
      <c r="E111" s="819">
        <f t="shared" ref="E111:E113" si="55">D111+2</f>
        <v>45309</v>
      </c>
      <c r="F111" s="819">
        <f t="shared" ref="F111" si="56">D111+6</f>
        <v>45313</v>
      </c>
      <c r="H111" s="775">
        <f t="shared" si="53"/>
        <v>45674</v>
      </c>
    </row>
    <row r="112" spans="1:8" s="14" customFormat="1" ht="20.100000000000001" customHeight="1" x14ac:dyDescent="0.2">
      <c r="A112" s="823" t="s">
        <v>474</v>
      </c>
      <c r="B112" s="989" t="s">
        <v>472</v>
      </c>
      <c r="C112" s="989" t="s">
        <v>2182</v>
      </c>
      <c r="D112" s="989">
        <v>45314</v>
      </c>
      <c r="E112" s="819">
        <f t="shared" si="55"/>
        <v>45316</v>
      </c>
      <c r="F112" s="775">
        <f>D112+6</f>
        <v>45320</v>
      </c>
      <c r="H112" s="775">
        <f>H111+7</f>
        <v>45681</v>
      </c>
    </row>
    <row r="113" spans="1:10" s="14" customFormat="1" ht="20.100000000000001" customHeight="1" x14ac:dyDescent="0.2">
      <c r="A113" s="823"/>
      <c r="B113" s="989" t="s">
        <v>2100</v>
      </c>
      <c r="C113" s="989" t="s">
        <v>2183</v>
      </c>
      <c r="D113" s="989">
        <v>45321</v>
      </c>
      <c r="E113" s="819">
        <f t="shared" si="55"/>
        <v>45323</v>
      </c>
      <c r="F113" s="775">
        <f>D113+6</f>
        <v>45327</v>
      </c>
      <c r="H113" s="775">
        <f t="shared" si="53"/>
        <v>45688</v>
      </c>
    </row>
    <row r="114" spans="1:10" s="14" customFormat="1" ht="20.100000000000001" customHeight="1" x14ac:dyDescent="0.2">
      <c r="A114" s="823"/>
      <c r="B114" s="781"/>
      <c r="C114" s="781"/>
      <c r="D114" s="781"/>
      <c r="E114" s="781"/>
      <c r="F114" s="781"/>
      <c r="G114" s="781"/>
      <c r="H114" s="781"/>
      <c r="I114" s="331"/>
      <c r="J114" s="781"/>
    </row>
    <row r="115" spans="1:10" s="14" customFormat="1" ht="20.100000000000001" customHeight="1" x14ac:dyDescent="0.2">
      <c r="A115" s="823"/>
      <c r="B115" s="781"/>
      <c r="C115" s="781"/>
      <c r="D115" s="781"/>
      <c r="E115" s="818"/>
      <c r="F115" s="818"/>
      <c r="G115" s="818"/>
      <c r="H115" s="818"/>
      <c r="I115" s="193"/>
      <c r="J115" s="781"/>
    </row>
    <row r="116" spans="1:10" s="14" customFormat="1" ht="42" customHeight="1" x14ac:dyDescent="0.2">
      <c r="A116" s="823"/>
      <c r="B116" s="1152" t="s">
        <v>2184</v>
      </c>
      <c r="C116" s="1153"/>
      <c r="D116" s="1150" t="s">
        <v>379</v>
      </c>
      <c r="E116" s="1089" t="s">
        <v>225</v>
      </c>
      <c r="F116" s="974" t="s">
        <v>2185</v>
      </c>
      <c r="G116" s="902"/>
      <c r="H116" s="416"/>
    </row>
    <row r="117" spans="1:10" s="14" customFormat="1" ht="18" customHeight="1" x14ac:dyDescent="0.2">
      <c r="A117" s="823"/>
      <c r="B117" s="977" t="s">
        <v>381</v>
      </c>
      <c r="C117" s="977" t="s">
        <v>382</v>
      </c>
      <c r="D117" s="1151"/>
      <c r="E117" s="983" t="s">
        <v>240</v>
      </c>
      <c r="F117" s="983" t="s">
        <v>171</v>
      </c>
      <c r="H117" s="1002" t="s">
        <v>383</v>
      </c>
      <c r="I117" s="1020" t="s">
        <v>384</v>
      </c>
    </row>
    <row r="118" spans="1:10" s="14" customFormat="1" ht="24.95" hidden="1" customHeight="1" x14ac:dyDescent="0.2">
      <c r="A118" s="823"/>
      <c r="B118" s="838" t="s">
        <v>1837</v>
      </c>
      <c r="C118" s="819" t="s">
        <v>2186</v>
      </c>
      <c r="D118" s="819">
        <v>44946</v>
      </c>
      <c r="E118" s="819"/>
      <c r="F118" s="819">
        <f t="shared" ref="F118:F140" si="57">D118+1</f>
        <v>44947</v>
      </c>
      <c r="G118" s="775"/>
      <c r="H118" s="883" t="e">
        <f>#REF!+7</f>
        <v>#REF!</v>
      </c>
      <c r="I118" s="1117" t="e">
        <f>#REF!+7</f>
        <v>#REF!</v>
      </c>
    </row>
    <row r="119" spans="1:10" s="14" customFormat="1" ht="24.95" hidden="1" customHeight="1" x14ac:dyDescent="0.2">
      <c r="A119" s="823" t="s">
        <v>2187</v>
      </c>
      <c r="B119" s="838" t="s">
        <v>1217</v>
      </c>
      <c r="C119" s="819" t="s">
        <v>2188</v>
      </c>
      <c r="D119" s="819">
        <v>44952</v>
      </c>
      <c r="E119" s="819"/>
      <c r="F119" s="819">
        <f t="shared" si="57"/>
        <v>44953</v>
      </c>
      <c r="G119" s="775"/>
      <c r="H119" s="883" t="e">
        <f t="shared" ref="H119:I119" si="58">H118+7</f>
        <v>#REF!</v>
      </c>
      <c r="I119" s="1117" t="e">
        <f t="shared" si="58"/>
        <v>#REF!</v>
      </c>
    </row>
    <row r="120" spans="1:10" s="709" customFormat="1" ht="24.95" hidden="1" customHeight="1" x14ac:dyDescent="0.2">
      <c r="A120" s="892"/>
      <c r="B120" s="871" t="s">
        <v>1249</v>
      </c>
      <c r="C120" s="872" t="s">
        <v>2189</v>
      </c>
      <c r="D120" s="872">
        <v>44963</v>
      </c>
      <c r="E120" s="872"/>
      <c r="F120" s="872">
        <f t="shared" si="57"/>
        <v>44964</v>
      </c>
      <c r="G120" s="775"/>
      <c r="H120" s="883" t="e">
        <f t="shared" ref="H120:I135" si="59">H119+7</f>
        <v>#REF!</v>
      </c>
      <c r="I120" s="1118" t="e">
        <f t="shared" si="59"/>
        <v>#REF!</v>
      </c>
    </row>
    <row r="121" spans="1:10" s="709" customFormat="1" ht="24.95" hidden="1" customHeight="1" x14ac:dyDescent="0.2">
      <c r="A121" s="892" t="s">
        <v>2190</v>
      </c>
      <c r="B121" s="871" t="s">
        <v>2191</v>
      </c>
      <c r="C121" s="872" t="s">
        <v>2192</v>
      </c>
      <c r="D121" s="872">
        <v>44968</v>
      </c>
      <c r="E121" s="872"/>
      <c r="F121" s="872">
        <f t="shared" si="57"/>
        <v>44969</v>
      </c>
      <c r="G121" s="775"/>
      <c r="H121" s="883" t="e">
        <f t="shared" si="59"/>
        <v>#REF!</v>
      </c>
      <c r="I121" s="1118" t="e">
        <f t="shared" si="59"/>
        <v>#REF!</v>
      </c>
    </row>
    <row r="122" spans="1:10" s="709" customFormat="1" ht="24.95" hidden="1" customHeight="1" x14ac:dyDescent="0.2">
      <c r="A122" s="892"/>
      <c r="B122" s="871" t="s">
        <v>1752</v>
      </c>
      <c r="C122" s="872" t="s">
        <v>2193</v>
      </c>
      <c r="D122" s="872">
        <v>44973</v>
      </c>
      <c r="E122" s="872"/>
      <c r="F122" s="872">
        <f t="shared" si="57"/>
        <v>44974</v>
      </c>
      <c r="G122" s="775"/>
      <c r="H122" s="883" t="e">
        <f t="shared" si="59"/>
        <v>#REF!</v>
      </c>
      <c r="I122" s="1118" t="e">
        <f t="shared" si="59"/>
        <v>#REF!</v>
      </c>
    </row>
    <row r="123" spans="1:10" s="709" customFormat="1" ht="24.95" hidden="1" customHeight="1" x14ac:dyDescent="0.2">
      <c r="A123" s="892" t="s">
        <v>2194</v>
      </c>
      <c r="B123" s="838" t="s">
        <v>2195</v>
      </c>
      <c r="C123" s="872" t="s">
        <v>2196</v>
      </c>
      <c r="D123" s="872">
        <f t="shared" ref="D123:D126" si="60">D122+7</f>
        <v>44980</v>
      </c>
      <c r="E123" s="872"/>
      <c r="F123" s="872">
        <f t="shared" si="57"/>
        <v>44981</v>
      </c>
      <c r="G123" s="775"/>
      <c r="H123" s="883" t="e">
        <f t="shared" si="59"/>
        <v>#REF!</v>
      </c>
      <c r="I123" s="1118" t="e">
        <f t="shared" si="59"/>
        <v>#REF!</v>
      </c>
    </row>
    <row r="124" spans="1:10" s="14" customFormat="1" ht="24.95" hidden="1" customHeight="1" x14ac:dyDescent="0.2">
      <c r="A124" s="823" t="s">
        <v>2197</v>
      </c>
      <c r="B124" s="838" t="s">
        <v>2051</v>
      </c>
      <c r="C124" s="819" t="s">
        <v>2198</v>
      </c>
      <c r="D124" s="819">
        <f t="shared" si="60"/>
        <v>44987</v>
      </c>
      <c r="E124" s="819"/>
      <c r="F124" s="819">
        <f t="shared" si="57"/>
        <v>44988</v>
      </c>
      <c r="G124" s="775"/>
      <c r="H124" s="883" t="e">
        <f t="shared" si="59"/>
        <v>#REF!</v>
      </c>
      <c r="I124" s="1117" t="e">
        <f t="shared" si="59"/>
        <v>#REF!</v>
      </c>
    </row>
    <row r="125" spans="1:10" s="14" customFormat="1" ht="24.95" hidden="1" customHeight="1" x14ac:dyDescent="0.2">
      <c r="A125" s="823" t="s">
        <v>2199</v>
      </c>
      <c r="B125" s="838" t="s">
        <v>1217</v>
      </c>
      <c r="C125" s="819" t="s">
        <v>2200</v>
      </c>
      <c r="D125" s="819">
        <f t="shared" si="60"/>
        <v>44994</v>
      </c>
      <c r="E125" s="819"/>
      <c r="F125" s="819">
        <f t="shared" si="57"/>
        <v>44995</v>
      </c>
      <c r="G125" s="775"/>
      <c r="H125" s="883" t="e">
        <f t="shared" si="59"/>
        <v>#REF!</v>
      </c>
      <c r="I125" s="1117" t="e">
        <f t="shared" si="59"/>
        <v>#REF!</v>
      </c>
    </row>
    <row r="126" spans="1:10" s="14" customFormat="1" ht="20.25" hidden="1" customHeight="1" x14ac:dyDescent="0.2">
      <c r="A126" s="823"/>
      <c r="B126" s="838" t="s">
        <v>2201</v>
      </c>
      <c r="C126" s="819" t="s">
        <v>2202</v>
      </c>
      <c r="D126" s="819">
        <f t="shared" si="60"/>
        <v>45001</v>
      </c>
      <c r="E126" s="819"/>
      <c r="F126" s="819">
        <f t="shared" si="57"/>
        <v>45002</v>
      </c>
      <c r="G126" s="775"/>
      <c r="H126" s="883" t="e">
        <f t="shared" si="59"/>
        <v>#REF!</v>
      </c>
      <c r="I126" s="1117" t="e">
        <f t="shared" si="59"/>
        <v>#REF!</v>
      </c>
    </row>
    <row r="127" spans="1:10" s="14" customFormat="1" ht="23.25" hidden="1" customHeight="1" x14ac:dyDescent="0.2">
      <c r="A127" s="823" t="s">
        <v>2203</v>
      </c>
      <c r="B127" s="838" t="s">
        <v>1752</v>
      </c>
      <c r="C127" s="819" t="s">
        <v>2204</v>
      </c>
      <c r="D127" s="819">
        <v>45008</v>
      </c>
      <c r="E127" s="819"/>
      <c r="F127" s="820">
        <f t="shared" si="57"/>
        <v>45009</v>
      </c>
      <c r="G127" s="775"/>
      <c r="H127" s="883" t="e">
        <f t="shared" si="59"/>
        <v>#REF!</v>
      </c>
      <c r="I127" s="1117" t="e">
        <f t="shared" si="59"/>
        <v>#REF!</v>
      </c>
    </row>
    <row r="128" spans="1:10" s="14" customFormat="1" ht="42.6" hidden="1" customHeight="1" x14ac:dyDescent="0.2">
      <c r="A128" s="823" t="s">
        <v>2205</v>
      </c>
      <c r="B128" s="838" t="s">
        <v>1222</v>
      </c>
      <c r="C128" s="819" t="s">
        <v>2206</v>
      </c>
      <c r="D128" s="819">
        <f t="shared" ref="D128" si="61">D127+7</f>
        <v>45015</v>
      </c>
      <c r="E128" s="819"/>
      <c r="F128" s="819">
        <f t="shared" si="57"/>
        <v>45016</v>
      </c>
      <c r="G128" s="775"/>
      <c r="H128" s="883" t="e">
        <f t="shared" si="59"/>
        <v>#REF!</v>
      </c>
      <c r="I128" s="1117" t="e">
        <f t="shared" si="59"/>
        <v>#REF!</v>
      </c>
    </row>
    <row r="129" spans="1:9" s="14" customFormat="1" ht="27" hidden="1" customHeight="1" x14ac:dyDescent="0.2">
      <c r="A129" s="823"/>
      <c r="B129" s="838" t="s">
        <v>2195</v>
      </c>
      <c r="C129" s="819" t="s">
        <v>2207</v>
      </c>
      <c r="D129" s="819">
        <v>45027</v>
      </c>
      <c r="E129" s="819"/>
      <c r="F129" s="819">
        <f t="shared" si="57"/>
        <v>45028</v>
      </c>
      <c r="G129" s="775"/>
      <c r="H129" s="883" t="e">
        <f t="shared" si="59"/>
        <v>#REF!</v>
      </c>
      <c r="I129" s="1117" t="e">
        <f t="shared" si="59"/>
        <v>#REF!</v>
      </c>
    </row>
    <row r="130" spans="1:9" s="14" customFormat="1" ht="27" hidden="1" customHeight="1" x14ac:dyDescent="0.2">
      <c r="A130" s="823"/>
      <c r="B130" s="838" t="s">
        <v>1368</v>
      </c>
      <c r="C130" s="819" t="s">
        <v>2208</v>
      </c>
      <c r="D130" s="819">
        <v>45034</v>
      </c>
      <c r="E130" s="819"/>
      <c r="F130" s="819">
        <f t="shared" si="57"/>
        <v>45035</v>
      </c>
      <c r="G130" s="775"/>
      <c r="H130" s="883" t="e">
        <f t="shared" si="59"/>
        <v>#REF!</v>
      </c>
      <c r="I130" s="1117" t="e">
        <f t="shared" si="59"/>
        <v>#REF!</v>
      </c>
    </row>
    <row r="131" spans="1:9" s="14" customFormat="1" ht="27" hidden="1" customHeight="1" x14ac:dyDescent="0.2">
      <c r="A131" s="823"/>
      <c r="B131" s="838" t="s">
        <v>1217</v>
      </c>
      <c r="C131" s="819" t="s">
        <v>2209</v>
      </c>
      <c r="D131" s="819">
        <v>45039</v>
      </c>
      <c r="E131" s="819"/>
      <c r="F131" s="819">
        <f t="shared" si="57"/>
        <v>45040</v>
      </c>
      <c r="G131" s="775"/>
      <c r="H131" s="883" t="e">
        <f t="shared" si="59"/>
        <v>#REF!</v>
      </c>
      <c r="I131" s="1117" t="e">
        <f t="shared" si="59"/>
        <v>#REF!</v>
      </c>
    </row>
    <row r="132" spans="1:9" s="14" customFormat="1" ht="27" hidden="1" customHeight="1" x14ac:dyDescent="0.2">
      <c r="A132" s="823" t="s">
        <v>2210</v>
      </c>
      <c r="B132" s="847" t="s">
        <v>470</v>
      </c>
      <c r="C132" s="819" t="s">
        <v>2211</v>
      </c>
      <c r="D132" s="819">
        <v>45043</v>
      </c>
      <c r="E132" s="819"/>
      <c r="F132" s="819">
        <f t="shared" si="57"/>
        <v>45044</v>
      </c>
      <c r="G132" s="775"/>
      <c r="H132" s="883" t="e">
        <f t="shared" si="59"/>
        <v>#REF!</v>
      </c>
      <c r="I132" s="1117" t="e">
        <f t="shared" si="59"/>
        <v>#REF!</v>
      </c>
    </row>
    <row r="133" spans="1:9" s="14" customFormat="1" ht="27" hidden="1" customHeight="1" x14ac:dyDescent="0.2">
      <c r="A133" s="823" t="s">
        <v>2212</v>
      </c>
      <c r="B133" s="838" t="s">
        <v>1752</v>
      </c>
      <c r="C133" s="819" t="s">
        <v>2213</v>
      </c>
      <c r="D133" s="819">
        <v>45059</v>
      </c>
      <c r="E133" s="819"/>
      <c r="F133" s="819">
        <f t="shared" si="57"/>
        <v>45060</v>
      </c>
      <c r="G133" s="775"/>
      <c r="H133" s="883" t="e">
        <f t="shared" si="59"/>
        <v>#REF!</v>
      </c>
      <c r="I133" s="1117" t="e">
        <f t="shared" si="59"/>
        <v>#REF!</v>
      </c>
    </row>
    <row r="134" spans="1:9" s="14" customFormat="1" ht="27" hidden="1" customHeight="1" x14ac:dyDescent="0.2">
      <c r="A134" s="823" t="s">
        <v>2205</v>
      </c>
      <c r="B134" s="838" t="s">
        <v>1222</v>
      </c>
      <c r="C134" s="819" t="s">
        <v>2214</v>
      </c>
      <c r="D134" s="819">
        <v>45065</v>
      </c>
      <c r="E134" s="819"/>
      <c r="F134" s="819">
        <f t="shared" si="57"/>
        <v>45066</v>
      </c>
      <c r="G134" s="775"/>
      <c r="H134" s="883" t="e">
        <f t="shared" si="59"/>
        <v>#REF!</v>
      </c>
      <c r="I134" s="1117" t="e">
        <f t="shared" si="59"/>
        <v>#REF!</v>
      </c>
    </row>
    <row r="135" spans="1:9" s="14" customFormat="1" ht="27" hidden="1" customHeight="1" x14ac:dyDescent="0.2">
      <c r="A135" s="823"/>
      <c r="B135" s="838" t="s">
        <v>2195</v>
      </c>
      <c r="C135" s="819" t="s">
        <v>2215</v>
      </c>
      <c r="D135" s="819">
        <v>45066</v>
      </c>
      <c r="E135" s="819"/>
      <c r="F135" s="819">
        <f t="shared" si="57"/>
        <v>45067</v>
      </c>
      <c r="G135" s="775"/>
      <c r="H135" s="883" t="e">
        <f t="shared" si="59"/>
        <v>#REF!</v>
      </c>
      <c r="I135" s="1117" t="e">
        <f t="shared" si="59"/>
        <v>#REF!</v>
      </c>
    </row>
    <row r="136" spans="1:9" s="14" customFormat="1" ht="27" hidden="1" customHeight="1" x14ac:dyDescent="0.2">
      <c r="A136" s="823"/>
      <c r="B136" s="838" t="s">
        <v>1368</v>
      </c>
      <c r="C136" s="819" t="s">
        <v>2216</v>
      </c>
      <c r="D136" s="819">
        <v>45075</v>
      </c>
      <c r="E136" s="819"/>
      <c r="F136" s="819">
        <f t="shared" si="57"/>
        <v>45076</v>
      </c>
      <c r="H136" s="883" t="e">
        <f t="shared" ref="H136:I151" si="62">H135+7</f>
        <v>#REF!</v>
      </c>
      <c r="I136" s="1117" t="e">
        <f t="shared" si="62"/>
        <v>#REF!</v>
      </c>
    </row>
    <row r="137" spans="1:9" s="14" customFormat="1" ht="27" hidden="1" customHeight="1" x14ac:dyDescent="0.2">
      <c r="A137" s="823"/>
      <c r="B137" s="838" t="s">
        <v>1217</v>
      </c>
      <c r="C137" s="819" t="s">
        <v>2217</v>
      </c>
      <c r="D137" s="819">
        <v>45081</v>
      </c>
      <c r="E137" s="819"/>
      <c r="F137" s="819">
        <f t="shared" si="57"/>
        <v>45082</v>
      </c>
      <c r="H137" s="883" t="e">
        <f t="shared" si="62"/>
        <v>#REF!</v>
      </c>
      <c r="I137" s="1117" t="e">
        <f t="shared" si="62"/>
        <v>#REF!</v>
      </c>
    </row>
    <row r="138" spans="1:9" s="14" customFormat="1" ht="27" hidden="1" customHeight="1" x14ac:dyDescent="0.2">
      <c r="A138" s="823" t="s">
        <v>2218</v>
      </c>
      <c r="B138" s="838" t="s">
        <v>477</v>
      </c>
      <c r="C138" s="819" t="s">
        <v>2219</v>
      </c>
      <c r="D138" s="819">
        <v>45089</v>
      </c>
      <c r="E138" s="819"/>
      <c r="F138" s="819">
        <f t="shared" si="57"/>
        <v>45090</v>
      </c>
      <c r="H138" s="883" t="e">
        <f t="shared" si="62"/>
        <v>#REF!</v>
      </c>
      <c r="I138" s="1117" t="e">
        <f t="shared" si="62"/>
        <v>#REF!</v>
      </c>
    </row>
    <row r="139" spans="1:9" s="14" customFormat="1" ht="27" hidden="1" customHeight="1" x14ac:dyDescent="0.2">
      <c r="A139" s="823"/>
      <c r="B139" s="838" t="s">
        <v>1752</v>
      </c>
      <c r="C139" s="819" t="s">
        <v>2220</v>
      </c>
      <c r="D139" s="819">
        <v>45097</v>
      </c>
      <c r="E139" s="819"/>
      <c r="F139" s="819">
        <f t="shared" si="57"/>
        <v>45098</v>
      </c>
      <c r="H139" s="883" t="e">
        <f t="shared" si="62"/>
        <v>#REF!</v>
      </c>
      <c r="I139" s="1117" t="e">
        <f t="shared" si="62"/>
        <v>#REF!</v>
      </c>
    </row>
    <row r="140" spans="1:9" s="14" customFormat="1" ht="27" hidden="1" customHeight="1" x14ac:dyDescent="0.2">
      <c r="A140" s="823"/>
      <c r="B140" s="838" t="s">
        <v>1222</v>
      </c>
      <c r="C140" s="819" t="s">
        <v>2221</v>
      </c>
      <c r="D140" s="820">
        <f t="shared" ref="D140" si="63">D139+7</f>
        <v>45104</v>
      </c>
      <c r="E140" s="820"/>
      <c r="F140" s="820">
        <f t="shared" si="57"/>
        <v>45105</v>
      </c>
      <c r="H140" s="883" t="e">
        <f t="shared" si="62"/>
        <v>#REF!</v>
      </c>
      <c r="I140" s="1117" t="e">
        <f t="shared" si="62"/>
        <v>#REF!</v>
      </c>
    </row>
    <row r="141" spans="1:9" s="14" customFormat="1" ht="19.5" hidden="1" customHeight="1" x14ac:dyDescent="0.2">
      <c r="A141" s="823"/>
      <c r="B141" s="870"/>
      <c r="C141" s="818"/>
      <c r="D141" s="818"/>
      <c r="E141" s="818"/>
      <c r="F141" s="818"/>
      <c r="H141" s="883" t="e">
        <f t="shared" si="62"/>
        <v>#REF!</v>
      </c>
      <c r="I141" s="1117"/>
    </row>
    <row r="142" spans="1:9" s="14" customFormat="1" ht="27" hidden="1" customHeight="1" x14ac:dyDescent="0.2">
      <c r="A142" s="823" t="s">
        <v>2222</v>
      </c>
      <c r="B142" s="838" t="s">
        <v>2223</v>
      </c>
      <c r="C142" s="634" t="s">
        <v>2224</v>
      </c>
      <c r="D142" s="819">
        <v>45191</v>
      </c>
      <c r="E142" s="819"/>
      <c r="F142" s="819">
        <f t="shared" ref="F142:F168" si="64">D142+2</f>
        <v>45193</v>
      </c>
      <c r="H142" s="883" t="e">
        <f>#REF!+7</f>
        <v>#REF!</v>
      </c>
      <c r="I142" s="1117"/>
    </row>
    <row r="143" spans="1:9" s="14" customFormat="1" ht="27" hidden="1" customHeight="1" x14ac:dyDescent="0.2">
      <c r="A143" s="823" t="s">
        <v>2225</v>
      </c>
      <c r="B143" s="838" t="s">
        <v>1454</v>
      </c>
      <c r="C143" s="634" t="s">
        <v>2226</v>
      </c>
      <c r="D143" s="819">
        <f t="shared" ref="D143:D160" si="65">D142+7</f>
        <v>45198</v>
      </c>
      <c r="E143" s="819"/>
      <c r="F143" s="819">
        <f t="shared" si="64"/>
        <v>45200</v>
      </c>
      <c r="H143" s="883" t="e">
        <f t="shared" si="62"/>
        <v>#REF!</v>
      </c>
      <c r="I143" s="1117"/>
    </row>
    <row r="144" spans="1:9" s="14" customFormat="1" ht="27" hidden="1" customHeight="1" x14ac:dyDescent="0.2">
      <c r="A144" s="823" t="s">
        <v>2227</v>
      </c>
      <c r="B144" s="838" t="s">
        <v>1222</v>
      </c>
      <c r="C144" s="634" t="s">
        <v>2228</v>
      </c>
      <c r="D144" s="819">
        <f t="shared" si="65"/>
        <v>45205</v>
      </c>
      <c r="E144" s="819"/>
      <c r="F144" s="819">
        <f t="shared" si="64"/>
        <v>45207</v>
      </c>
      <c r="H144" s="883" t="e">
        <f t="shared" si="62"/>
        <v>#REF!</v>
      </c>
      <c r="I144" s="1117"/>
    </row>
    <row r="145" spans="1:9" s="14" customFormat="1" ht="27" hidden="1" customHeight="1" x14ac:dyDescent="0.2">
      <c r="A145" s="823" t="s">
        <v>2212</v>
      </c>
      <c r="B145" s="824" t="s">
        <v>2051</v>
      </c>
      <c r="C145" s="634" t="s">
        <v>2229</v>
      </c>
      <c r="D145" s="819">
        <v>45213</v>
      </c>
      <c r="E145" s="819"/>
      <c r="F145" s="819">
        <f t="shared" si="64"/>
        <v>45215</v>
      </c>
      <c r="H145" s="883" t="e">
        <f t="shared" si="62"/>
        <v>#REF!</v>
      </c>
      <c r="I145" s="1117"/>
    </row>
    <row r="146" spans="1:9" s="14" customFormat="1" ht="27" hidden="1" customHeight="1" x14ac:dyDescent="0.2">
      <c r="A146" s="823" t="s">
        <v>2230</v>
      </c>
      <c r="B146" s="824" t="s">
        <v>2231</v>
      </c>
      <c r="C146" s="634" t="s">
        <v>2232</v>
      </c>
      <c r="D146" s="819">
        <v>45219</v>
      </c>
      <c r="E146" s="819"/>
      <c r="F146" s="819">
        <f t="shared" si="64"/>
        <v>45221</v>
      </c>
      <c r="H146" s="883" t="e">
        <f t="shared" si="62"/>
        <v>#REF!</v>
      </c>
      <c r="I146" s="1117"/>
    </row>
    <row r="147" spans="1:9" s="14" customFormat="1" ht="27" hidden="1" customHeight="1" x14ac:dyDescent="0.2">
      <c r="A147" s="823"/>
      <c r="B147" s="838" t="s">
        <v>2223</v>
      </c>
      <c r="C147" s="634" t="s">
        <v>2233</v>
      </c>
      <c r="D147" s="819">
        <f t="shared" si="65"/>
        <v>45226</v>
      </c>
      <c r="E147" s="819"/>
      <c r="F147" s="819">
        <f t="shared" si="64"/>
        <v>45228</v>
      </c>
      <c r="H147" s="883" t="e">
        <f t="shared" si="62"/>
        <v>#REF!</v>
      </c>
      <c r="I147" s="1117"/>
    </row>
    <row r="148" spans="1:9" s="14" customFormat="1" ht="27" hidden="1" customHeight="1" x14ac:dyDescent="0.2">
      <c r="A148" s="823"/>
      <c r="B148" s="824" t="s">
        <v>1454</v>
      </c>
      <c r="C148" s="634" t="s">
        <v>2234</v>
      </c>
      <c r="D148" s="819">
        <f>D147+7</f>
        <v>45233</v>
      </c>
      <c r="E148" s="819"/>
      <c r="F148" s="819">
        <f t="shared" si="64"/>
        <v>45235</v>
      </c>
      <c r="H148" s="883" t="e">
        <f>H147+7</f>
        <v>#REF!</v>
      </c>
      <c r="I148" s="1117"/>
    </row>
    <row r="149" spans="1:9" s="14" customFormat="1" ht="27" hidden="1" customHeight="1" x14ac:dyDescent="0.2">
      <c r="A149" s="823" t="s">
        <v>2118</v>
      </c>
      <c r="B149" s="838" t="s">
        <v>1477</v>
      </c>
      <c r="C149" s="634" t="s">
        <v>2235</v>
      </c>
      <c r="D149" s="819">
        <f t="shared" si="65"/>
        <v>45240</v>
      </c>
      <c r="E149" s="819"/>
      <c r="F149" s="819">
        <f t="shared" si="64"/>
        <v>45242</v>
      </c>
      <c r="H149" s="883" t="e">
        <f t="shared" si="62"/>
        <v>#REF!</v>
      </c>
      <c r="I149" s="1117"/>
    </row>
    <row r="150" spans="1:9" s="14" customFormat="1" ht="27" hidden="1" customHeight="1" x14ac:dyDescent="0.2">
      <c r="A150" s="823" t="s">
        <v>2236</v>
      </c>
      <c r="B150" s="824" t="s">
        <v>1222</v>
      </c>
      <c r="C150" s="634" t="s">
        <v>2237</v>
      </c>
      <c r="D150" s="819">
        <f t="shared" si="65"/>
        <v>45247</v>
      </c>
      <c r="E150" s="819"/>
      <c r="F150" s="819">
        <f t="shared" si="64"/>
        <v>45249</v>
      </c>
      <c r="G150" s="819"/>
      <c r="H150" s="883" t="e">
        <f t="shared" si="62"/>
        <v>#REF!</v>
      </c>
      <c r="I150" s="1117"/>
    </row>
    <row r="151" spans="1:9" s="14" customFormat="1" ht="27" hidden="1" customHeight="1" x14ac:dyDescent="0.2">
      <c r="A151" s="823" t="s">
        <v>2238</v>
      </c>
      <c r="B151" s="824" t="s">
        <v>2231</v>
      </c>
      <c r="C151" s="634" t="s">
        <v>2239</v>
      </c>
      <c r="D151" s="819">
        <f t="shared" si="65"/>
        <v>45254</v>
      </c>
      <c r="E151" s="819"/>
      <c r="F151" s="819">
        <f t="shared" si="64"/>
        <v>45256</v>
      </c>
      <c r="G151" s="819"/>
      <c r="H151" s="883" t="e">
        <f t="shared" si="62"/>
        <v>#REF!</v>
      </c>
      <c r="I151" s="1117"/>
    </row>
    <row r="152" spans="1:9" s="14" customFormat="1" ht="27" hidden="1" customHeight="1" x14ac:dyDescent="0.2">
      <c r="A152" s="823"/>
      <c r="B152" s="838" t="s">
        <v>2223</v>
      </c>
      <c r="C152" s="634" t="s">
        <v>2240</v>
      </c>
      <c r="D152" s="819">
        <f t="shared" si="65"/>
        <v>45261</v>
      </c>
      <c r="E152" s="819"/>
      <c r="F152" s="819">
        <f t="shared" si="64"/>
        <v>45263</v>
      </c>
      <c r="G152" s="819"/>
      <c r="H152" s="883" t="e">
        <f t="shared" ref="H152:H160" si="66">H151+7</f>
        <v>#REF!</v>
      </c>
      <c r="I152" s="1117"/>
    </row>
    <row r="153" spans="1:9" s="14" customFormat="1" ht="27" hidden="1" customHeight="1" x14ac:dyDescent="0.2">
      <c r="A153" s="823" t="s">
        <v>2227</v>
      </c>
      <c r="B153" s="824" t="s">
        <v>2051</v>
      </c>
      <c r="C153" s="634" t="s">
        <v>2241</v>
      </c>
      <c r="D153" s="819">
        <v>45271</v>
      </c>
      <c r="E153" s="819"/>
      <c r="F153" s="819">
        <f t="shared" si="64"/>
        <v>45273</v>
      </c>
      <c r="G153" s="819"/>
      <c r="H153" s="883" t="e">
        <f t="shared" si="66"/>
        <v>#REF!</v>
      </c>
      <c r="I153" s="1117"/>
    </row>
    <row r="154" spans="1:9" s="14" customFormat="1" ht="27" hidden="1" customHeight="1" x14ac:dyDescent="0.2">
      <c r="A154" s="823"/>
      <c r="B154" s="824" t="s">
        <v>1477</v>
      </c>
      <c r="C154" s="634" t="s">
        <v>2242</v>
      </c>
      <c r="D154" s="819">
        <v>45276</v>
      </c>
      <c r="E154" s="819"/>
      <c r="F154" s="819">
        <f t="shared" si="64"/>
        <v>45278</v>
      </c>
      <c r="G154" s="819"/>
      <c r="H154" s="883" t="e">
        <f t="shared" si="66"/>
        <v>#REF!</v>
      </c>
      <c r="I154" s="1117"/>
    </row>
    <row r="155" spans="1:9" s="14" customFormat="1" ht="27" hidden="1" customHeight="1" x14ac:dyDescent="0.2">
      <c r="A155" s="823" t="s">
        <v>2212</v>
      </c>
      <c r="B155" s="824" t="s">
        <v>1454</v>
      </c>
      <c r="C155" s="634" t="s">
        <v>2243</v>
      </c>
      <c r="D155" s="819">
        <v>45284</v>
      </c>
      <c r="E155" s="819"/>
      <c r="F155" s="819">
        <f t="shared" si="64"/>
        <v>45286</v>
      </c>
      <c r="G155" s="819"/>
      <c r="H155" s="883" t="e">
        <f t="shared" si="66"/>
        <v>#REF!</v>
      </c>
      <c r="I155" s="1117"/>
    </row>
    <row r="156" spans="1:9" s="14" customFormat="1" ht="27" hidden="1" customHeight="1" x14ac:dyDescent="0.2">
      <c r="A156" s="823" t="s">
        <v>2244</v>
      </c>
      <c r="B156" s="824" t="s">
        <v>1222</v>
      </c>
      <c r="C156" s="634" t="s">
        <v>2245</v>
      </c>
      <c r="D156" s="819">
        <v>45289</v>
      </c>
      <c r="E156" s="819"/>
      <c r="F156" s="819">
        <f t="shared" si="64"/>
        <v>45291</v>
      </c>
      <c r="G156" s="819"/>
      <c r="H156" s="883" t="e">
        <f t="shared" si="66"/>
        <v>#REF!</v>
      </c>
      <c r="I156" s="1117"/>
    </row>
    <row r="157" spans="1:9" s="14" customFormat="1" ht="27" hidden="1" customHeight="1" x14ac:dyDescent="0.2">
      <c r="A157" s="823" t="s">
        <v>2113</v>
      </c>
      <c r="B157" s="863" t="s">
        <v>1756</v>
      </c>
      <c r="C157" s="634" t="s">
        <v>2246</v>
      </c>
      <c r="D157" s="819">
        <v>44933</v>
      </c>
      <c r="E157" s="819"/>
      <c r="F157" s="819">
        <f t="shared" si="64"/>
        <v>44935</v>
      </c>
      <c r="G157" s="819"/>
      <c r="H157" s="883" t="e">
        <f t="shared" si="66"/>
        <v>#REF!</v>
      </c>
      <c r="I157" s="1117"/>
    </row>
    <row r="158" spans="1:9" s="14" customFormat="1" ht="27" hidden="1" customHeight="1" x14ac:dyDescent="0.2">
      <c r="A158" s="823"/>
      <c r="B158" s="838" t="s">
        <v>2051</v>
      </c>
      <c r="C158" s="634" t="s">
        <v>2247</v>
      </c>
      <c r="D158" s="819">
        <v>44938</v>
      </c>
      <c r="E158" s="819"/>
      <c r="F158" s="819">
        <f t="shared" si="64"/>
        <v>44940</v>
      </c>
      <c r="G158" s="819"/>
      <c r="H158" s="883" t="e">
        <f t="shared" si="66"/>
        <v>#REF!</v>
      </c>
      <c r="I158" s="1117"/>
    </row>
    <row r="159" spans="1:9" s="14" customFormat="1" ht="27" hidden="1" customHeight="1" x14ac:dyDescent="0.2">
      <c r="A159" s="823"/>
      <c r="B159" s="838" t="s">
        <v>1477</v>
      </c>
      <c r="C159" s="634" t="s">
        <v>2248</v>
      </c>
      <c r="D159" s="819">
        <f>D158+7</f>
        <v>44945</v>
      </c>
      <c r="E159" s="819"/>
      <c r="F159" s="819">
        <f t="shared" si="64"/>
        <v>44947</v>
      </c>
      <c r="G159" s="819"/>
      <c r="H159" s="883" t="e">
        <f t="shared" si="66"/>
        <v>#REF!</v>
      </c>
      <c r="I159" s="1117"/>
    </row>
    <row r="160" spans="1:9" s="14" customFormat="1" ht="27" hidden="1" customHeight="1" x14ac:dyDescent="0.2">
      <c r="A160" s="823"/>
      <c r="B160" s="824" t="s">
        <v>1454</v>
      </c>
      <c r="C160" s="634" t="s">
        <v>2249</v>
      </c>
      <c r="D160" s="819">
        <f t="shared" si="65"/>
        <v>44952</v>
      </c>
      <c r="E160" s="819"/>
      <c r="F160" s="819">
        <f t="shared" si="64"/>
        <v>44954</v>
      </c>
      <c r="G160" s="819"/>
      <c r="H160" s="883" t="e">
        <f t="shared" si="66"/>
        <v>#REF!</v>
      </c>
      <c r="I160" s="1117"/>
    </row>
    <row r="161" spans="1:9" s="14" customFormat="1" ht="27" hidden="1" customHeight="1" x14ac:dyDescent="0.2">
      <c r="A161" s="823"/>
      <c r="B161" s="838" t="s">
        <v>1222</v>
      </c>
      <c r="C161" s="634" t="s">
        <v>2250</v>
      </c>
      <c r="D161" s="819">
        <v>45329</v>
      </c>
      <c r="E161" s="819"/>
      <c r="F161" s="819">
        <f t="shared" si="64"/>
        <v>45331</v>
      </c>
      <c r="G161" s="819"/>
      <c r="H161" s="883">
        <v>45325</v>
      </c>
      <c r="I161" s="1117"/>
    </row>
    <row r="162" spans="1:9" s="14" customFormat="1" ht="27" hidden="1" customHeight="1" x14ac:dyDescent="0.2">
      <c r="A162" s="823"/>
      <c r="B162" s="838" t="s">
        <v>1756</v>
      </c>
      <c r="C162" s="634" t="s">
        <v>2251</v>
      </c>
      <c r="D162" s="819">
        <v>45336</v>
      </c>
      <c r="E162" s="819"/>
      <c r="F162" s="819">
        <f t="shared" si="64"/>
        <v>45338</v>
      </c>
      <c r="G162" s="819"/>
      <c r="H162" s="883">
        <v>45332</v>
      </c>
      <c r="I162" s="1117"/>
    </row>
    <row r="163" spans="1:9" s="14" customFormat="1" ht="27" hidden="1" customHeight="1" x14ac:dyDescent="0.2">
      <c r="A163" s="823"/>
      <c r="B163" s="838" t="s">
        <v>2051</v>
      </c>
      <c r="C163" s="634" t="s">
        <v>2252</v>
      </c>
      <c r="D163" s="819">
        <v>45342</v>
      </c>
      <c r="E163" s="819"/>
      <c r="F163" s="819">
        <f t="shared" si="64"/>
        <v>45344</v>
      </c>
      <c r="G163" s="819"/>
      <c r="H163" s="883">
        <v>45339</v>
      </c>
      <c r="I163" s="1117"/>
    </row>
    <row r="164" spans="1:9" s="14" customFormat="1" ht="27" hidden="1" customHeight="1" x14ac:dyDescent="0.2">
      <c r="A164" s="823"/>
      <c r="B164" s="838" t="s">
        <v>1477</v>
      </c>
      <c r="C164" s="634" t="s">
        <v>2253</v>
      </c>
      <c r="D164" s="819">
        <v>45348</v>
      </c>
      <c r="E164" s="819"/>
      <c r="F164" s="819">
        <f t="shared" si="64"/>
        <v>45350</v>
      </c>
      <c r="G164" s="819"/>
      <c r="H164" s="883">
        <v>45346</v>
      </c>
      <c r="I164" s="1117"/>
    </row>
    <row r="165" spans="1:9" s="14" customFormat="1" ht="27" hidden="1" customHeight="1" x14ac:dyDescent="0.2">
      <c r="A165" s="823"/>
      <c r="B165" s="824" t="s">
        <v>1454</v>
      </c>
      <c r="C165" s="634" t="s">
        <v>2254</v>
      </c>
      <c r="D165" s="819">
        <v>45359</v>
      </c>
      <c r="E165" s="819"/>
      <c r="F165" s="819">
        <f t="shared" si="64"/>
        <v>45361</v>
      </c>
      <c r="G165" s="819"/>
      <c r="H165" s="883">
        <v>45353</v>
      </c>
      <c r="I165" s="1117"/>
    </row>
    <row r="166" spans="1:9" s="14" customFormat="1" ht="27" hidden="1" customHeight="1" x14ac:dyDescent="0.2">
      <c r="A166" s="823" t="s">
        <v>2118</v>
      </c>
      <c r="B166" s="838" t="s">
        <v>1691</v>
      </c>
      <c r="C166" s="634" t="s">
        <v>2255</v>
      </c>
      <c r="D166" s="819">
        <v>45359</v>
      </c>
      <c r="E166" s="819"/>
      <c r="F166" s="819">
        <f t="shared" si="64"/>
        <v>45361</v>
      </c>
      <c r="G166" s="819"/>
      <c r="H166" s="883">
        <f>H165+7</f>
        <v>45360</v>
      </c>
      <c r="I166" s="1117"/>
    </row>
    <row r="167" spans="1:9" s="14" customFormat="1" ht="27" hidden="1" customHeight="1" x14ac:dyDescent="0.2">
      <c r="A167" s="823"/>
      <c r="B167" s="838" t="s">
        <v>1756</v>
      </c>
      <c r="C167" s="634" t="s">
        <v>2256</v>
      </c>
      <c r="D167" s="819">
        <v>45370</v>
      </c>
      <c r="E167" s="819"/>
      <c r="F167" s="819">
        <f t="shared" si="64"/>
        <v>45372</v>
      </c>
      <c r="G167" s="819"/>
      <c r="H167" s="883">
        <f t="shared" ref="H167:H189" si="67">H166+7</f>
        <v>45367</v>
      </c>
      <c r="I167" s="1117"/>
    </row>
    <row r="168" spans="1:9" s="14" customFormat="1" ht="27" hidden="1" customHeight="1" x14ac:dyDescent="0.2">
      <c r="A168" s="823"/>
      <c r="B168" s="926" t="s">
        <v>2051</v>
      </c>
      <c r="C168" s="925" t="s">
        <v>2257</v>
      </c>
      <c r="D168" s="819">
        <v>45378</v>
      </c>
      <c r="E168" s="819"/>
      <c r="F168" s="819">
        <f t="shared" si="64"/>
        <v>45380</v>
      </c>
      <c r="G168" s="819"/>
      <c r="H168" s="883">
        <f t="shared" si="67"/>
        <v>45374</v>
      </c>
      <c r="I168" s="1117"/>
    </row>
    <row r="169" spans="1:9" s="14" customFormat="1" ht="27" hidden="1" customHeight="1" x14ac:dyDescent="0.2">
      <c r="A169" s="823"/>
      <c r="B169" s="996" t="s">
        <v>1477</v>
      </c>
      <c r="C169" s="989" t="s">
        <v>2047</v>
      </c>
      <c r="D169" s="987">
        <v>45389</v>
      </c>
      <c r="E169" s="987"/>
      <c r="F169" s="901" t="s">
        <v>495</v>
      </c>
      <c r="G169" s="901"/>
      <c r="H169" s="775">
        <f t="shared" si="67"/>
        <v>45381</v>
      </c>
      <c r="I169" s="1117"/>
    </row>
    <row r="170" spans="1:9" s="14" customFormat="1" ht="27" hidden="1" customHeight="1" x14ac:dyDescent="0.2">
      <c r="A170" s="859" t="s">
        <v>1454</v>
      </c>
      <c r="B170" s="942" t="s">
        <v>389</v>
      </c>
      <c r="C170" s="972" t="s">
        <v>2048</v>
      </c>
      <c r="D170" s="874">
        <v>45394</v>
      </c>
      <c r="E170" s="874"/>
      <c r="F170" s="874">
        <f>D170+2</f>
        <v>45396</v>
      </c>
      <c r="G170" s="874"/>
      <c r="H170" s="775">
        <f t="shared" si="67"/>
        <v>45388</v>
      </c>
      <c r="I170" s="1117"/>
    </row>
    <row r="171" spans="1:9" s="14" customFormat="1" ht="27" hidden="1" customHeight="1" x14ac:dyDescent="0.2">
      <c r="A171" s="859" t="s">
        <v>1691</v>
      </c>
      <c r="B171" s="996" t="s">
        <v>1454</v>
      </c>
      <c r="C171" s="989" t="s">
        <v>2049</v>
      </c>
      <c r="D171" s="987">
        <v>45400</v>
      </c>
      <c r="E171" s="987"/>
      <c r="F171" s="819">
        <f>D171+2</f>
        <v>45402</v>
      </c>
      <c r="G171" s="819"/>
      <c r="H171" s="775">
        <f t="shared" si="67"/>
        <v>45395</v>
      </c>
      <c r="I171" s="1117"/>
    </row>
    <row r="172" spans="1:9" s="14" customFormat="1" ht="27" hidden="1" customHeight="1" x14ac:dyDescent="0.2">
      <c r="A172" s="895" t="s">
        <v>1756</v>
      </c>
      <c r="B172" s="996" t="s">
        <v>1691</v>
      </c>
      <c r="C172" s="989" t="s">
        <v>2050</v>
      </c>
      <c r="D172" s="987">
        <v>45405</v>
      </c>
      <c r="E172" s="987"/>
      <c r="F172" s="819">
        <f>D172+2</f>
        <v>45407</v>
      </c>
      <c r="G172" s="819"/>
      <c r="H172" s="775">
        <f t="shared" si="67"/>
        <v>45402</v>
      </c>
      <c r="I172" s="1117"/>
    </row>
    <row r="173" spans="1:9" s="14" customFormat="1" ht="27" hidden="1" customHeight="1" x14ac:dyDescent="0.2">
      <c r="A173" s="895" t="s">
        <v>2051</v>
      </c>
      <c r="B173" s="996" t="s">
        <v>1756</v>
      </c>
      <c r="C173" s="989" t="s">
        <v>2052</v>
      </c>
      <c r="D173" s="987">
        <v>45413</v>
      </c>
      <c r="E173" s="987"/>
      <c r="F173" s="819">
        <f>D173+2</f>
        <v>45415</v>
      </c>
      <c r="G173" s="819"/>
      <c r="H173" s="775">
        <f t="shared" si="67"/>
        <v>45409</v>
      </c>
      <c r="I173" s="1117"/>
    </row>
    <row r="174" spans="1:9" s="14" customFormat="1" ht="20.100000000000001" hidden="1" customHeight="1" x14ac:dyDescent="0.2">
      <c r="A174" s="895" t="s">
        <v>1477</v>
      </c>
      <c r="B174" s="996" t="s">
        <v>2051</v>
      </c>
      <c r="C174" s="989" t="s">
        <v>2053</v>
      </c>
      <c r="D174" s="987">
        <v>45421</v>
      </c>
      <c r="E174" s="987"/>
      <c r="F174" s="819">
        <f>D174+2</f>
        <v>45423</v>
      </c>
      <c r="G174" s="819"/>
      <c r="H174" s="775">
        <f t="shared" si="67"/>
        <v>45416</v>
      </c>
      <c r="I174" s="1117"/>
    </row>
    <row r="175" spans="1:9" s="14" customFormat="1" ht="20.100000000000001" hidden="1" customHeight="1" x14ac:dyDescent="0.2">
      <c r="A175" s="895" t="s">
        <v>2054</v>
      </c>
      <c r="B175" s="989" t="s">
        <v>1477</v>
      </c>
      <c r="C175" s="989" t="s">
        <v>2055</v>
      </c>
      <c r="D175" s="987">
        <v>45434</v>
      </c>
      <c r="E175" s="987"/>
      <c r="F175" s="901" t="s">
        <v>495</v>
      </c>
      <c r="G175" s="901"/>
      <c r="H175" s="775">
        <f t="shared" si="67"/>
        <v>45423</v>
      </c>
      <c r="I175" s="1117"/>
    </row>
    <row r="176" spans="1:9" s="14" customFormat="1" ht="20.100000000000001" hidden="1" customHeight="1" x14ac:dyDescent="0.2">
      <c r="A176" s="859" t="s">
        <v>2056</v>
      </c>
      <c r="B176" s="989" t="s">
        <v>2057</v>
      </c>
      <c r="C176" s="989" t="s">
        <v>2058</v>
      </c>
      <c r="D176" s="987">
        <v>45443</v>
      </c>
      <c r="E176" s="987"/>
      <c r="F176" s="901" t="s">
        <v>495</v>
      </c>
      <c r="G176" s="901"/>
      <c r="H176" s="775">
        <f t="shared" si="67"/>
        <v>45430</v>
      </c>
      <c r="I176" s="1117"/>
    </row>
    <row r="177" spans="1:11" s="14" customFormat="1" ht="20.100000000000001" hidden="1" customHeight="1" x14ac:dyDescent="0.2">
      <c r="A177" s="859" t="s">
        <v>2059</v>
      </c>
      <c r="B177" s="989" t="s">
        <v>1691</v>
      </c>
      <c r="C177" s="989" t="s">
        <v>2060</v>
      </c>
      <c r="D177" s="987">
        <v>45453</v>
      </c>
      <c r="E177" s="987"/>
      <c r="F177" s="901" t="s">
        <v>495</v>
      </c>
      <c r="G177" s="901"/>
      <c r="H177" s="775">
        <f t="shared" si="67"/>
        <v>45437</v>
      </c>
      <c r="I177" s="1117"/>
    </row>
    <row r="178" spans="1:11" s="14" customFormat="1" ht="20.100000000000001" hidden="1" customHeight="1" x14ac:dyDescent="0.2">
      <c r="A178" s="895" t="s">
        <v>1756</v>
      </c>
      <c r="B178" s="901" t="s">
        <v>389</v>
      </c>
      <c r="C178" s="989" t="s">
        <v>2061</v>
      </c>
      <c r="D178" s="874">
        <v>45443</v>
      </c>
      <c r="E178" s="874"/>
      <c r="F178" s="874">
        <f>D178+2</f>
        <v>45445</v>
      </c>
      <c r="G178" s="874"/>
      <c r="H178" s="775">
        <f t="shared" si="67"/>
        <v>45444</v>
      </c>
      <c r="I178" s="1117"/>
    </row>
    <row r="179" spans="1:11" s="14" customFormat="1" ht="20.100000000000001" hidden="1" customHeight="1" x14ac:dyDescent="0.2">
      <c r="A179" s="895" t="s">
        <v>2062</v>
      </c>
      <c r="B179" s="989" t="s">
        <v>1756</v>
      </c>
      <c r="C179" s="989" t="s">
        <v>2063</v>
      </c>
      <c r="D179" s="987">
        <v>45458</v>
      </c>
      <c r="E179" s="987"/>
      <c r="F179" s="901" t="s">
        <v>495</v>
      </c>
      <c r="G179" s="901"/>
      <c r="H179" s="775">
        <f t="shared" si="67"/>
        <v>45451</v>
      </c>
      <c r="I179" s="1117"/>
    </row>
    <row r="180" spans="1:11" s="14" customFormat="1" ht="20.100000000000001" hidden="1" customHeight="1" x14ac:dyDescent="0.2">
      <c r="A180" s="895" t="s">
        <v>2064</v>
      </c>
      <c r="B180" s="989" t="s">
        <v>2065</v>
      </c>
      <c r="C180" s="989" t="s">
        <v>2066</v>
      </c>
      <c r="D180" s="987">
        <v>45468</v>
      </c>
      <c r="E180" s="987"/>
      <c r="F180" s="901" t="s">
        <v>495</v>
      </c>
      <c r="G180" s="901"/>
      <c r="H180" s="775">
        <f t="shared" si="67"/>
        <v>45458</v>
      </c>
      <c r="I180" s="1117"/>
    </row>
    <row r="181" spans="1:11" s="14" customFormat="1" ht="20.100000000000001" hidden="1" customHeight="1" x14ac:dyDescent="0.2">
      <c r="A181" s="859" t="s">
        <v>2054</v>
      </c>
      <c r="B181" s="989" t="s">
        <v>1477</v>
      </c>
      <c r="C181" s="989" t="s">
        <v>2067</v>
      </c>
      <c r="D181" s="987">
        <v>45476</v>
      </c>
      <c r="E181" s="987"/>
      <c r="F181" s="901" t="s">
        <v>495</v>
      </c>
      <c r="G181" s="901"/>
      <c r="H181" s="775">
        <f t="shared" si="67"/>
        <v>45465</v>
      </c>
      <c r="I181" s="1117"/>
    </row>
    <row r="182" spans="1:11" s="14" customFormat="1" ht="20.100000000000001" hidden="1" customHeight="1" x14ac:dyDescent="0.2">
      <c r="A182" s="895" t="s">
        <v>2068</v>
      </c>
      <c r="B182" s="989" t="s">
        <v>2057</v>
      </c>
      <c r="C182" s="989" t="s">
        <v>2069</v>
      </c>
      <c r="D182" s="901" t="s">
        <v>495</v>
      </c>
      <c r="E182" s="901"/>
      <c r="F182" s="816" t="s">
        <v>495</v>
      </c>
      <c r="G182" s="816"/>
      <c r="H182" s="775">
        <f t="shared" si="67"/>
        <v>45472</v>
      </c>
      <c r="I182" s="1117"/>
    </row>
    <row r="183" spans="1:11" s="14" customFormat="1" ht="20.100000000000001" hidden="1" customHeight="1" x14ac:dyDescent="0.2">
      <c r="A183" s="895" t="s">
        <v>2070</v>
      </c>
      <c r="B183" s="989" t="s">
        <v>1691</v>
      </c>
      <c r="C183" s="989" t="s">
        <v>2071</v>
      </c>
      <c r="D183" s="901" t="s">
        <v>495</v>
      </c>
      <c r="E183" s="901"/>
      <c r="F183" s="816" t="s">
        <v>495</v>
      </c>
      <c r="G183" s="816"/>
      <c r="H183" s="775">
        <f t="shared" si="67"/>
        <v>45479</v>
      </c>
      <c r="I183" s="1117"/>
    </row>
    <row r="184" spans="1:11" s="14" customFormat="1" ht="20.100000000000001" hidden="1" customHeight="1" x14ac:dyDescent="0.2">
      <c r="A184" s="859" t="s">
        <v>2072</v>
      </c>
      <c r="B184" s="989" t="s">
        <v>1756</v>
      </c>
      <c r="C184" s="989" t="s">
        <v>2073</v>
      </c>
      <c r="D184" s="987">
        <v>45500</v>
      </c>
      <c r="E184" s="987"/>
      <c r="F184" s="901" t="s">
        <v>495</v>
      </c>
      <c r="G184" s="901"/>
      <c r="H184" s="775">
        <f t="shared" si="67"/>
        <v>45486</v>
      </c>
      <c r="I184" s="1117"/>
    </row>
    <row r="185" spans="1:11" s="14" customFormat="1" ht="20.100000000000001" hidden="1" customHeight="1" x14ac:dyDescent="0.2">
      <c r="A185" s="859" t="s">
        <v>2072</v>
      </c>
      <c r="B185" s="989" t="s">
        <v>2065</v>
      </c>
      <c r="C185" s="989" t="s">
        <v>2074</v>
      </c>
      <c r="D185" s="901" t="s">
        <v>495</v>
      </c>
      <c r="E185" s="901"/>
      <c r="F185" s="816" t="s">
        <v>495</v>
      </c>
      <c r="G185" s="816"/>
      <c r="H185" s="775">
        <f t="shared" si="67"/>
        <v>45493</v>
      </c>
      <c r="I185" s="1117"/>
    </row>
    <row r="186" spans="1:11" s="14" customFormat="1" ht="20.100000000000001" hidden="1" customHeight="1" x14ac:dyDescent="0.2">
      <c r="A186" s="859" t="s">
        <v>2072</v>
      </c>
      <c r="B186" s="989" t="s">
        <v>1477</v>
      </c>
      <c r="C186" s="989" t="s">
        <v>2075</v>
      </c>
      <c r="D186" s="987">
        <v>45514</v>
      </c>
      <c r="E186" s="987"/>
      <c r="F186" s="901" t="s">
        <v>495</v>
      </c>
      <c r="G186" s="901"/>
      <c r="H186" s="775">
        <f t="shared" si="67"/>
        <v>45500</v>
      </c>
      <c r="I186" s="1117"/>
    </row>
    <row r="187" spans="1:11" s="14" customFormat="1" ht="20.100000000000001" hidden="1" customHeight="1" x14ac:dyDescent="0.2">
      <c r="A187" s="859" t="s">
        <v>2072</v>
      </c>
      <c r="B187" s="989" t="s">
        <v>2057</v>
      </c>
      <c r="C187" s="989" t="s">
        <v>2076</v>
      </c>
      <c r="D187" s="987">
        <v>45523</v>
      </c>
      <c r="E187" s="987"/>
      <c r="F187" s="901" t="s">
        <v>495</v>
      </c>
      <c r="G187" s="901"/>
      <c r="H187" s="775">
        <f t="shared" si="67"/>
        <v>45507</v>
      </c>
      <c r="I187" s="1117"/>
    </row>
    <row r="188" spans="1:11" s="14" customFormat="1" ht="20.100000000000001" hidden="1" customHeight="1" x14ac:dyDescent="0.2">
      <c r="A188" s="859" t="s">
        <v>2072</v>
      </c>
      <c r="B188" s="989" t="s">
        <v>1691</v>
      </c>
      <c r="C188" s="989" t="s">
        <v>2077</v>
      </c>
      <c r="D188" s="987">
        <v>45523</v>
      </c>
      <c r="E188" s="987"/>
      <c r="F188" s="901" t="s">
        <v>495</v>
      </c>
      <c r="G188" s="901"/>
      <c r="H188" s="775">
        <f t="shared" si="67"/>
        <v>45514</v>
      </c>
      <c r="I188" s="1117"/>
    </row>
    <row r="189" spans="1:11" s="14" customFormat="1" ht="20.100000000000001" hidden="1" customHeight="1" x14ac:dyDescent="0.2">
      <c r="A189" s="895" t="s">
        <v>1756</v>
      </c>
      <c r="B189" s="989" t="s">
        <v>1748</v>
      </c>
      <c r="C189" s="989" t="s">
        <v>2078</v>
      </c>
      <c r="D189" s="901" t="s">
        <v>495</v>
      </c>
      <c r="E189" s="901"/>
      <c r="F189" s="874" t="e">
        <f>D189+2</f>
        <v>#VALUE!</v>
      </c>
      <c r="G189" s="874"/>
      <c r="H189" s="775">
        <f t="shared" si="67"/>
        <v>45521</v>
      </c>
      <c r="I189" s="1117"/>
    </row>
    <row r="190" spans="1:11" s="14" customFormat="1" ht="20.100000000000001" hidden="1" customHeight="1" x14ac:dyDescent="0.2">
      <c r="A190" s="895"/>
      <c r="B190" s="1067" t="s">
        <v>389</v>
      </c>
      <c r="C190" s="989" t="s">
        <v>2258</v>
      </c>
      <c r="D190" s="874">
        <v>45541</v>
      </c>
      <c r="E190" s="874"/>
      <c r="F190" s="874">
        <f t="shared" ref="F190:F196" si="68">D190+8</f>
        <v>45549</v>
      </c>
      <c r="G190" s="874"/>
      <c r="H190" s="775">
        <v>45537</v>
      </c>
      <c r="I190" s="1117"/>
      <c r="J190" s="416"/>
      <c r="K190" s="155"/>
    </row>
    <row r="191" spans="1:11" s="14" customFormat="1" ht="20.100000000000001" hidden="1" customHeight="1" x14ac:dyDescent="0.2">
      <c r="A191" s="895"/>
      <c r="B191" s="989" t="s">
        <v>1691</v>
      </c>
      <c r="C191" s="989" t="s">
        <v>2259</v>
      </c>
      <c r="D191" s="987">
        <v>45545</v>
      </c>
      <c r="E191" s="987">
        <f>D191+2</f>
        <v>45547</v>
      </c>
      <c r="F191" s="819">
        <f t="shared" si="68"/>
        <v>45553</v>
      </c>
      <c r="G191" s="819"/>
      <c r="H191" s="775">
        <f>H190+7</f>
        <v>45544</v>
      </c>
      <c r="I191" s="1117"/>
      <c r="J191" s="416"/>
      <c r="K191" s="155"/>
    </row>
    <row r="192" spans="1:11" s="14" customFormat="1" ht="20.100000000000001" hidden="1" customHeight="1" x14ac:dyDescent="0.2">
      <c r="A192" s="895"/>
      <c r="B192" s="1067" t="s">
        <v>389</v>
      </c>
      <c r="C192" s="989" t="s">
        <v>2260</v>
      </c>
      <c r="D192" s="874">
        <v>45551</v>
      </c>
      <c r="E192" s="874">
        <f>D192+3</f>
        <v>45554</v>
      </c>
      <c r="F192" s="874">
        <f t="shared" si="68"/>
        <v>45559</v>
      </c>
      <c r="G192" s="874"/>
      <c r="H192" s="775">
        <f t="shared" ref="H192:H195" si="69">H191+7</f>
        <v>45551</v>
      </c>
      <c r="I192" s="1117"/>
      <c r="J192" s="416"/>
      <c r="K192" s="155"/>
    </row>
    <row r="193" spans="1:11" s="14" customFormat="1" ht="20.100000000000001" hidden="1" customHeight="1" x14ac:dyDescent="0.2">
      <c r="A193" s="859"/>
      <c r="B193" s="989" t="s">
        <v>1477</v>
      </c>
      <c r="C193" s="989" t="s">
        <v>2261</v>
      </c>
      <c r="D193" s="989">
        <v>45559</v>
      </c>
      <c r="E193" s="987">
        <f>D193+3</f>
        <v>45562</v>
      </c>
      <c r="F193" s="819">
        <f t="shared" si="68"/>
        <v>45567</v>
      </c>
      <c r="G193" s="819"/>
      <c r="H193" s="775">
        <f t="shared" si="69"/>
        <v>45558</v>
      </c>
      <c r="I193" s="332">
        <f>WEEKNUM(H193)</f>
        <v>39</v>
      </c>
      <c r="J193" s="416"/>
      <c r="K193" s="155"/>
    </row>
    <row r="194" spans="1:11" s="14" customFormat="1" ht="20.100000000000001" hidden="1" customHeight="1" x14ac:dyDescent="0.2">
      <c r="A194" s="895" t="s">
        <v>2159</v>
      </c>
      <c r="B194" s="1067" t="s">
        <v>389</v>
      </c>
      <c r="C194" s="989" t="s">
        <v>2262</v>
      </c>
      <c r="D194" s="817">
        <v>45565</v>
      </c>
      <c r="E194" s="874">
        <f>D194+3</f>
        <v>45568</v>
      </c>
      <c r="F194" s="874">
        <f t="shared" si="68"/>
        <v>45573</v>
      </c>
      <c r="G194" s="874"/>
      <c r="H194" s="775">
        <f t="shared" si="69"/>
        <v>45565</v>
      </c>
      <c r="I194" s="332">
        <f t="shared" ref="I194:I202" si="70">WEEKNUM(H194)</f>
        <v>40</v>
      </c>
      <c r="J194" s="416"/>
      <c r="K194" s="155"/>
    </row>
    <row r="195" spans="1:11" s="14" customFormat="1" ht="20.100000000000001" hidden="1" customHeight="1" x14ac:dyDescent="0.2">
      <c r="A195" s="895"/>
      <c r="B195" s="989" t="s">
        <v>2057</v>
      </c>
      <c r="C195" s="989" t="s">
        <v>2263</v>
      </c>
      <c r="D195" s="901" t="s">
        <v>495</v>
      </c>
      <c r="E195" s="874" t="e">
        <f>D195+3</f>
        <v>#VALUE!</v>
      </c>
      <c r="F195" s="874" t="e">
        <f t="shared" si="68"/>
        <v>#VALUE!</v>
      </c>
      <c r="G195" s="874"/>
      <c r="H195" s="775">
        <f t="shared" si="69"/>
        <v>45572</v>
      </c>
      <c r="I195" s="332">
        <f t="shared" si="70"/>
        <v>41</v>
      </c>
      <c r="J195" s="416"/>
      <c r="K195" s="155"/>
    </row>
    <row r="196" spans="1:11" s="14" customFormat="1" ht="20.100000000000001" hidden="1" customHeight="1" x14ac:dyDescent="0.2">
      <c r="A196" s="895"/>
      <c r="B196" s="989" t="s">
        <v>2264</v>
      </c>
      <c r="C196" s="989" t="s">
        <v>2265</v>
      </c>
      <c r="D196" s="987">
        <v>45579</v>
      </c>
      <c r="E196" s="987">
        <f>D196+3</f>
        <v>45582</v>
      </c>
      <c r="F196" s="819">
        <f t="shared" si="68"/>
        <v>45587</v>
      </c>
      <c r="G196" s="819"/>
      <c r="H196" s="775">
        <f t="shared" ref="H196" si="71">H195+7</f>
        <v>45579</v>
      </c>
      <c r="I196" s="332">
        <f t="shared" si="70"/>
        <v>42</v>
      </c>
      <c r="J196" s="416"/>
      <c r="K196" s="155"/>
    </row>
    <row r="197" spans="1:11" s="14" customFormat="1" ht="20.100000000000001" hidden="1" customHeight="1" x14ac:dyDescent="0.2">
      <c r="A197" s="895" t="s">
        <v>1691</v>
      </c>
      <c r="B197" s="1067" t="s">
        <v>389</v>
      </c>
      <c r="C197" s="989" t="s">
        <v>2266</v>
      </c>
      <c r="D197" s="817"/>
      <c r="E197" s="817"/>
      <c r="F197" s="817"/>
      <c r="G197" s="817"/>
      <c r="H197" s="775">
        <f>H196+7</f>
        <v>45586</v>
      </c>
      <c r="I197" s="332">
        <f t="shared" si="70"/>
        <v>43</v>
      </c>
      <c r="J197" s="416"/>
      <c r="K197" s="155"/>
    </row>
    <row r="198" spans="1:11" s="14" customFormat="1" ht="20.100000000000001" hidden="1" customHeight="1" x14ac:dyDescent="0.2">
      <c r="A198" s="895"/>
      <c r="B198" s="989" t="s">
        <v>2267</v>
      </c>
      <c r="C198" s="989" t="s">
        <v>2268</v>
      </c>
      <c r="D198" s="987">
        <v>45593</v>
      </c>
      <c r="E198" s="819">
        <f t="shared" ref="E198:E200" si="72">D198+3</f>
        <v>45596</v>
      </c>
      <c r="F198" s="819">
        <f t="shared" ref="F198:F207" si="73">D198+8</f>
        <v>45601</v>
      </c>
      <c r="H198" s="775">
        <f t="shared" ref="H198:H211" si="74">H197+7</f>
        <v>45593</v>
      </c>
      <c r="I198" s="332">
        <f t="shared" si="70"/>
        <v>44</v>
      </c>
      <c r="J198" s="416"/>
      <c r="K198" s="155"/>
    </row>
    <row r="199" spans="1:11" s="14" customFormat="1" ht="20.100000000000001" hidden="1" customHeight="1" x14ac:dyDescent="0.2">
      <c r="A199" s="895" t="s">
        <v>2269</v>
      </c>
      <c r="B199" s="989" t="s">
        <v>472</v>
      </c>
      <c r="C199" s="989" t="s">
        <v>2270</v>
      </c>
      <c r="D199" s="987">
        <v>45601</v>
      </c>
      <c r="E199" s="819">
        <f t="shared" si="72"/>
        <v>45604</v>
      </c>
      <c r="F199" s="819">
        <f t="shared" si="73"/>
        <v>45609</v>
      </c>
      <c r="G199" s="818"/>
      <c r="H199" s="775">
        <f t="shared" si="74"/>
        <v>45600</v>
      </c>
      <c r="I199" s="332">
        <f t="shared" si="70"/>
        <v>45</v>
      </c>
      <c r="J199" s="416"/>
      <c r="K199" s="155"/>
    </row>
    <row r="200" spans="1:11" s="14" customFormat="1" ht="20.100000000000001" hidden="1" customHeight="1" x14ac:dyDescent="0.2">
      <c r="A200" s="895" t="s">
        <v>1477</v>
      </c>
      <c r="B200" s="989" t="s">
        <v>474</v>
      </c>
      <c r="C200" s="989" t="s">
        <v>2271</v>
      </c>
      <c r="D200" s="987">
        <v>45608</v>
      </c>
      <c r="E200" s="819">
        <f t="shared" si="72"/>
        <v>45611</v>
      </c>
      <c r="F200" s="819">
        <f t="shared" si="73"/>
        <v>45616</v>
      </c>
      <c r="G200" s="694"/>
      <c r="H200" s="775">
        <f t="shared" si="74"/>
        <v>45607</v>
      </c>
      <c r="I200" s="332">
        <f t="shared" si="70"/>
        <v>46</v>
      </c>
      <c r="J200" s="416"/>
      <c r="K200" s="155"/>
    </row>
    <row r="201" spans="1:11" s="14" customFormat="1" ht="20.100000000000001" hidden="1" customHeight="1" x14ac:dyDescent="0.2">
      <c r="A201" s="895" t="s">
        <v>2272</v>
      </c>
      <c r="B201" s="989" t="s">
        <v>2170</v>
      </c>
      <c r="C201" s="989" t="s">
        <v>2273</v>
      </c>
      <c r="D201" s="989">
        <v>45617</v>
      </c>
      <c r="E201" s="819">
        <f>D201+2</f>
        <v>45619</v>
      </c>
      <c r="F201" s="901" t="s">
        <v>495</v>
      </c>
      <c r="G201" s="11"/>
      <c r="H201" s="775">
        <f>H200+7</f>
        <v>45614</v>
      </c>
      <c r="I201" s="332">
        <f t="shared" si="70"/>
        <v>47</v>
      </c>
      <c r="J201" s="416"/>
      <c r="K201" s="155"/>
    </row>
    <row r="202" spans="1:11" s="14" customFormat="1" ht="20.100000000000001" hidden="1" customHeight="1" x14ac:dyDescent="0.2">
      <c r="A202" s="895"/>
      <c r="B202" s="989" t="s">
        <v>2065</v>
      </c>
      <c r="C202" s="989" t="s">
        <v>2274</v>
      </c>
      <c r="D202" s="987">
        <v>45621</v>
      </c>
      <c r="E202" s="819">
        <f t="shared" ref="E202:E207" si="75">D202+2</f>
        <v>45623</v>
      </c>
      <c r="F202" s="901" t="s">
        <v>495</v>
      </c>
      <c r="G202" s="11"/>
      <c r="H202" s="775">
        <f t="shared" si="74"/>
        <v>45621</v>
      </c>
      <c r="I202" s="332">
        <f t="shared" si="70"/>
        <v>48</v>
      </c>
      <c r="J202" s="416"/>
      <c r="K202" s="155"/>
    </row>
    <row r="203" spans="1:11" s="14" customFormat="1" ht="20.100000000000001" hidden="1" customHeight="1" x14ac:dyDescent="0.2">
      <c r="A203" s="895"/>
      <c r="B203" s="1067" t="s">
        <v>389</v>
      </c>
      <c r="C203" s="989" t="s">
        <v>2275</v>
      </c>
      <c r="D203" s="874">
        <v>45627</v>
      </c>
      <c r="E203" s="874">
        <f t="shared" si="75"/>
        <v>45629</v>
      </c>
      <c r="F203" s="874">
        <f t="shared" si="73"/>
        <v>45635</v>
      </c>
      <c r="G203" s="11"/>
      <c r="H203" s="775">
        <f>H202+7</f>
        <v>45628</v>
      </c>
      <c r="I203" s="332">
        <f t="shared" ref="I203:I208" si="76">WEEKNUM(H203)</f>
        <v>49</v>
      </c>
      <c r="J203" s="416"/>
      <c r="K203" s="155"/>
    </row>
    <row r="204" spans="1:11" s="14" customFormat="1" ht="20.100000000000001" hidden="1" customHeight="1" x14ac:dyDescent="0.2">
      <c r="A204" s="895" t="s">
        <v>2267</v>
      </c>
      <c r="B204" s="989" t="s">
        <v>1967</v>
      </c>
      <c r="C204" s="989" t="s">
        <v>2276</v>
      </c>
      <c r="D204" s="901" t="s">
        <v>495</v>
      </c>
      <c r="E204" s="874"/>
      <c r="F204" s="874"/>
      <c r="G204" s="11"/>
      <c r="H204" s="775">
        <f t="shared" si="74"/>
        <v>45635</v>
      </c>
      <c r="I204" s="332">
        <f t="shared" si="76"/>
        <v>50</v>
      </c>
      <c r="J204" s="416"/>
      <c r="K204" s="155"/>
    </row>
    <row r="205" spans="1:11" s="14" customFormat="1" ht="20.100000000000001" hidden="1" customHeight="1" x14ac:dyDescent="0.2">
      <c r="A205" s="895" t="s">
        <v>472</v>
      </c>
      <c r="B205" s="1067" t="s">
        <v>389</v>
      </c>
      <c r="C205" s="989" t="s">
        <v>2277</v>
      </c>
      <c r="D205" s="874">
        <v>45642</v>
      </c>
      <c r="E205" s="874">
        <f t="shared" si="75"/>
        <v>45644</v>
      </c>
      <c r="F205" s="874">
        <f t="shared" si="73"/>
        <v>45650</v>
      </c>
      <c r="G205" s="818"/>
      <c r="H205" s="775">
        <f t="shared" si="74"/>
        <v>45642</v>
      </c>
      <c r="I205" s="332">
        <f t="shared" si="76"/>
        <v>51</v>
      </c>
      <c r="J205" s="416"/>
      <c r="K205" s="155"/>
    </row>
    <row r="206" spans="1:11" s="14" customFormat="1" ht="20.100000000000001" customHeight="1" x14ac:dyDescent="0.2">
      <c r="A206" s="895" t="s">
        <v>474</v>
      </c>
      <c r="B206" s="989" t="s">
        <v>472</v>
      </c>
      <c r="C206" s="989" t="s">
        <v>2278</v>
      </c>
      <c r="D206" s="987">
        <v>45649</v>
      </c>
      <c r="E206" s="819">
        <f t="shared" si="75"/>
        <v>45651</v>
      </c>
      <c r="F206" s="819">
        <f t="shared" si="73"/>
        <v>45657</v>
      </c>
      <c r="G206" s="694"/>
      <c r="H206" s="775">
        <f t="shared" si="74"/>
        <v>45649</v>
      </c>
      <c r="I206" s="332">
        <f t="shared" si="76"/>
        <v>52</v>
      </c>
      <c r="J206" s="416"/>
      <c r="K206" s="155"/>
    </row>
    <row r="207" spans="1:11" s="14" customFormat="1" ht="20.100000000000001" customHeight="1" x14ac:dyDescent="0.2">
      <c r="A207" s="895" t="s">
        <v>2163</v>
      </c>
      <c r="B207" s="989" t="s">
        <v>2100</v>
      </c>
      <c r="C207" s="989" t="s">
        <v>2279</v>
      </c>
      <c r="D207" s="987">
        <v>45656</v>
      </c>
      <c r="E207" s="819">
        <f t="shared" si="75"/>
        <v>45658</v>
      </c>
      <c r="F207" s="819">
        <f t="shared" si="73"/>
        <v>45664</v>
      </c>
      <c r="G207" s="11"/>
      <c r="H207" s="775">
        <f>H206+7</f>
        <v>45656</v>
      </c>
      <c r="I207" s="332">
        <f t="shared" si="76"/>
        <v>53</v>
      </c>
      <c r="J207" s="416"/>
      <c r="K207" s="155"/>
    </row>
    <row r="208" spans="1:11" s="14" customFormat="1" ht="20.100000000000001" customHeight="1" x14ac:dyDescent="0.2">
      <c r="A208" s="895"/>
      <c r="B208" s="989" t="s">
        <v>2065</v>
      </c>
      <c r="C208" s="989" t="s">
        <v>2280</v>
      </c>
      <c r="D208" s="987">
        <v>45297</v>
      </c>
      <c r="E208" s="819">
        <f t="shared" ref="E208" si="77">D208+2</f>
        <v>45299</v>
      </c>
      <c r="F208" s="819">
        <v>45629</v>
      </c>
      <c r="G208" s="11"/>
      <c r="H208" s="775">
        <f t="shared" si="74"/>
        <v>45663</v>
      </c>
      <c r="I208" s="332">
        <f t="shared" si="76"/>
        <v>2</v>
      </c>
      <c r="J208" s="416"/>
      <c r="K208" s="155"/>
    </row>
    <row r="209" spans="1:11" s="14" customFormat="1" ht="20.100000000000001" customHeight="1" x14ac:dyDescent="0.2">
      <c r="A209" s="895" t="s">
        <v>1967</v>
      </c>
      <c r="B209" s="989" t="s">
        <v>1967</v>
      </c>
      <c r="C209" s="989" t="s">
        <v>2281</v>
      </c>
      <c r="D209" s="987">
        <v>45304</v>
      </c>
      <c r="E209" s="819">
        <f t="shared" ref="E209" si="78">D209+2</f>
        <v>45306</v>
      </c>
      <c r="F209" s="819">
        <v>45630</v>
      </c>
      <c r="G209" s="11"/>
      <c r="H209" s="775">
        <f>H208+7</f>
        <v>45670</v>
      </c>
      <c r="I209" s="332">
        <f t="shared" ref="I209:I211" si="79">WEEKNUM(H209)</f>
        <v>3</v>
      </c>
      <c r="J209" s="416"/>
      <c r="K209" s="155"/>
    </row>
    <row r="210" spans="1:11" s="14" customFormat="1" ht="20.100000000000001" customHeight="1" x14ac:dyDescent="0.2">
      <c r="A210" s="895"/>
      <c r="B210" s="989" t="s">
        <v>1691</v>
      </c>
      <c r="C210" s="989" t="s">
        <v>2282</v>
      </c>
      <c r="D210" s="987">
        <v>45311</v>
      </c>
      <c r="E210" s="819">
        <f t="shared" ref="E210" si="80">D210+2</f>
        <v>45313</v>
      </c>
      <c r="F210" s="819">
        <v>45631</v>
      </c>
      <c r="G210" s="11"/>
      <c r="H210" s="775">
        <f t="shared" si="74"/>
        <v>45677</v>
      </c>
      <c r="I210" s="332">
        <f t="shared" si="79"/>
        <v>4</v>
      </c>
      <c r="J210" s="416"/>
      <c r="K210" s="155"/>
    </row>
    <row r="211" spans="1:11" s="14" customFormat="1" ht="20.100000000000001" customHeight="1" x14ac:dyDescent="0.2">
      <c r="A211" s="895" t="s">
        <v>472</v>
      </c>
      <c r="B211" s="989" t="s">
        <v>474</v>
      </c>
      <c r="C211" s="989" t="s">
        <v>2283</v>
      </c>
      <c r="D211" s="987">
        <v>45318</v>
      </c>
      <c r="E211" s="819">
        <f t="shared" ref="E211" si="81">D211+2</f>
        <v>45320</v>
      </c>
      <c r="F211" s="819">
        <f t="shared" ref="F211" si="82">D211+8</f>
        <v>45326</v>
      </c>
      <c r="G211" s="818"/>
      <c r="H211" s="775">
        <f t="shared" si="74"/>
        <v>45684</v>
      </c>
      <c r="I211" s="332">
        <f t="shared" si="79"/>
        <v>5</v>
      </c>
      <c r="J211" s="416"/>
      <c r="K211" s="155"/>
    </row>
    <row r="212" spans="1:11" s="14" customFormat="1" ht="20.100000000000001" customHeight="1" x14ac:dyDescent="0.2">
      <c r="A212" s="823"/>
      <c r="B212" s="781"/>
      <c r="C212" s="781"/>
      <c r="D212" s="781"/>
      <c r="E212" s="818"/>
      <c r="F212" s="818"/>
      <c r="G212" s="818"/>
      <c r="H212" s="818"/>
      <c r="I212" s="193"/>
      <c r="J212" s="781"/>
    </row>
    <row r="213" spans="1:11" s="14" customFormat="1" ht="15.75" x14ac:dyDescent="0.2">
      <c r="A213" s="891"/>
      <c r="B213" s="693" t="s">
        <v>1244</v>
      </c>
      <c r="C213" s="694"/>
      <c r="D213" s="694"/>
      <c r="E213" s="694"/>
      <c r="F213" s="694"/>
      <c r="G213" s="694"/>
      <c r="H213" s="416"/>
      <c r="I213" s="416"/>
      <c r="J213" s="155"/>
    </row>
    <row r="217" spans="1:11" ht="15" thickBot="1" x14ac:dyDescent="0.25"/>
    <row r="218" spans="1:11" s="147" customFormat="1" ht="18.75" customHeight="1" x14ac:dyDescent="0.2">
      <c r="B218" s="788"/>
      <c r="C218" s="789"/>
      <c r="D218" s="790"/>
      <c r="E218" s="791"/>
      <c r="F218" s="792"/>
      <c r="G218" s="794"/>
    </row>
    <row r="219" spans="1:11" s="147" customFormat="1" ht="18.75" customHeight="1" x14ac:dyDescent="0.2">
      <c r="B219" s="795" t="s">
        <v>555</v>
      </c>
      <c r="C219" s="145"/>
      <c r="D219" s="147" t="s">
        <v>556</v>
      </c>
      <c r="G219" s="796"/>
    </row>
    <row r="220" spans="1:11" s="147" customFormat="1" ht="18.75" customHeight="1" x14ac:dyDescent="0.2">
      <c r="B220" s="797" t="s">
        <v>558</v>
      </c>
      <c r="C220" s="798" t="s">
        <v>559</v>
      </c>
      <c r="D220" s="133" t="s">
        <v>560</v>
      </c>
      <c r="F220" s="798" t="s">
        <v>561</v>
      </c>
      <c r="G220" s="799" t="s">
        <v>563</v>
      </c>
    </row>
    <row r="221" spans="1:11" s="147" customFormat="1" ht="18.75" customHeight="1" x14ac:dyDescent="0.2">
      <c r="B221" s="797" t="s">
        <v>564</v>
      </c>
      <c r="C221" s="798" t="s">
        <v>565</v>
      </c>
      <c r="D221" s="133" t="s">
        <v>566</v>
      </c>
      <c r="E221" s="148" t="s">
        <v>567</v>
      </c>
      <c r="F221" s="802" t="s">
        <v>568</v>
      </c>
      <c r="G221" s="799" t="s">
        <v>570</v>
      </c>
    </row>
    <row r="222" spans="1:11" s="147" customFormat="1" ht="18.75" customHeight="1" x14ac:dyDescent="0.2">
      <c r="B222" s="800" t="s">
        <v>571</v>
      </c>
      <c r="C222" s="801" t="s">
        <v>572</v>
      </c>
      <c r="D222" s="133" t="s">
        <v>573</v>
      </c>
      <c r="E222" s="148" t="s">
        <v>574</v>
      </c>
      <c r="F222" s="802" t="s">
        <v>575</v>
      </c>
      <c r="G222" s="803" t="s">
        <v>577</v>
      </c>
    </row>
    <row r="223" spans="1:11" s="147" customFormat="1" ht="18.75" customHeight="1" x14ac:dyDescent="0.2">
      <c r="B223" s="800" t="s">
        <v>578</v>
      </c>
      <c r="C223" s="801" t="s">
        <v>579</v>
      </c>
      <c r="D223" s="133" t="s">
        <v>580</v>
      </c>
      <c r="E223" s="148" t="s">
        <v>581</v>
      </c>
      <c r="F223" s="802" t="s">
        <v>582</v>
      </c>
      <c r="G223" s="803" t="s">
        <v>584</v>
      </c>
    </row>
    <row r="224" spans="1:11" s="147" customFormat="1" ht="18.75" customHeight="1" x14ac:dyDescent="0.2">
      <c r="B224" s="800" t="s">
        <v>585</v>
      </c>
      <c r="C224" s="801" t="s">
        <v>586</v>
      </c>
      <c r="D224" s="133" t="s">
        <v>587</v>
      </c>
      <c r="E224" s="148" t="s">
        <v>588</v>
      </c>
      <c r="F224" s="802" t="s">
        <v>589</v>
      </c>
      <c r="G224" s="803" t="s">
        <v>591</v>
      </c>
    </row>
    <row r="225" spans="1:21" s="147" customFormat="1" ht="18.75" customHeight="1" x14ac:dyDescent="0.2">
      <c r="B225" s="800" t="s">
        <v>592</v>
      </c>
      <c r="C225" s="801" t="s">
        <v>593</v>
      </c>
      <c r="D225" s="133" t="s">
        <v>594</v>
      </c>
      <c r="E225" s="148" t="s">
        <v>595</v>
      </c>
      <c r="F225" s="802" t="s">
        <v>596</v>
      </c>
      <c r="G225" s="803" t="s">
        <v>598</v>
      </c>
    </row>
    <row r="226" spans="1:21" s="147" customFormat="1" ht="18.75" customHeight="1" x14ac:dyDescent="0.2">
      <c r="B226" s="800" t="s">
        <v>599</v>
      </c>
      <c r="C226" s="801" t="s">
        <v>600</v>
      </c>
      <c r="D226" s="133" t="s">
        <v>601</v>
      </c>
      <c r="E226" s="148" t="s">
        <v>602</v>
      </c>
      <c r="F226" s="756" t="s">
        <v>603</v>
      </c>
      <c r="G226" s="804" t="s">
        <v>605</v>
      </c>
    </row>
    <row r="227" spans="1:21" ht="13.5" x14ac:dyDescent="0.2">
      <c r="B227" s="800" t="s">
        <v>606</v>
      </c>
      <c r="C227" s="801" t="s">
        <v>607</v>
      </c>
      <c r="D227" s="133"/>
      <c r="E227" s="145"/>
      <c r="F227" s="602"/>
      <c r="G227" s="805"/>
    </row>
    <row r="228" spans="1:21" ht="15" thickBot="1" x14ac:dyDescent="0.25">
      <c r="B228" s="806"/>
      <c r="C228" s="807"/>
      <c r="D228" s="807"/>
      <c r="E228" s="808"/>
      <c r="F228" s="808"/>
      <c r="G228" s="809"/>
    </row>
    <row r="234" spans="1:21" s="266" customFormat="1" ht="60" hidden="1" x14ac:dyDescent="0.2">
      <c r="A234" s="894"/>
      <c r="B234" s="373"/>
      <c r="C234" s="1"/>
      <c r="D234" s="403" t="s">
        <v>1356</v>
      </c>
      <c r="E234" s="119" t="s">
        <v>2284</v>
      </c>
      <c r="F234" s="119" t="s">
        <v>2285</v>
      </c>
      <c r="G234" s="119" t="s">
        <v>2286</v>
      </c>
      <c r="H234" s="119" t="s">
        <v>2287</v>
      </c>
      <c r="I234" s="119" t="s">
        <v>2288</v>
      </c>
      <c r="J234" s="119" t="s">
        <v>2289</v>
      </c>
      <c r="K234" s="374" t="s">
        <v>2290</v>
      </c>
      <c r="L234" s="374" t="s">
        <v>2291</v>
      </c>
      <c r="M234" s="119" t="s">
        <v>2292</v>
      </c>
      <c r="N234" s="119" t="s">
        <v>2293</v>
      </c>
      <c r="O234" s="119" t="s">
        <v>2294</v>
      </c>
      <c r="P234" s="374" t="s">
        <v>2295</v>
      </c>
      <c r="Q234" s="119" t="s">
        <v>2296</v>
      </c>
      <c r="R234" s="119" t="s">
        <v>2297</v>
      </c>
      <c r="S234" s="119" t="s">
        <v>2298</v>
      </c>
      <c r="T234" s="119" t="s">
        <v>2299</v>
      </c>
      <c r="U234" s="119" t="s">
        <v>2300</v>
      </c>
    </row>
    <row r="235" spans="1:21" s="266" customFormat="1" ht="20.100000000000001" hidden="1" customHeight="1" x14ac:dyDescent="0.2">
      <c r="A235" s="894"/>
      <c r="B235" s="1"/>
      <c r="C235" s="1" t="s">
        <v>2301</v>
      </c>
      <c r="D235" s="411"/>
      <c r="E235" s="411" t="s">
        <v>313</v>
      </c>
      <c r="F235" s="411" t="s">
        <v>157</v>
      </c>
      <c r="G235" s="411" t="s">
        <v>174</v>
      </c>
      <c r="H235" s="403" t="s">
        <v>194</v>
      </c>
      <c r="I235" s="403" t="s">
        <v>2302</v>
      </c>
      <c r="J235" s="375" t="s">
        <v>2303</v>
      </c>
      <c r="K235" s="374" t="s">
        <v>2303</v>
      </c>
      <c r="L235" s="374" t="s">
        <v>2304</v>
      </c>
      <c r="M235" s="411" t="s">
        <v>260</v>
      </c>
      <c r="N235" s="411" t="s">
        <v>2305</v>
      </c>
      <c r="O235" s="411" t="s">
        <v>2305</v>
      </c>
      <c r="P235" s="376" t="s">
        <v>2305</v>
      </c>
      <c r="Q235" s="376" t="s">
        <v>2306</v>
      </c>
      <c r="R235" s="376" t="s">
        <v>2307</v>
      </c>
      <c r="S235" s="376" t="s">
        <v>2308</v>
      </c>
      <c r="T235" s="376" t="s">
        <v>2309</v>
      </c>
      <c r="U235" s="376" t="s">
        <v>2310</v>
      </c>
    </row>
    <row r="236" spans="1:21" s="266" customFormat="1" ht="20.100000000000001" hidden="1" customHeight="1" x14ac:dyDescent="0.2">
      <c r="A236" s="894"/>
      <c r="B236" s="377" t="s">
        <v>381</v>
      </c>
      <c r="C236" s="377" t="s">
        <v>382</v>
      </c>
      <c r="D236" s="377" t="s">
        <v>1135</v>
      </c>
      <c r="E236" s="377" t="s">
        <v>1135</v>
      </c>
      <c r="F236" s="377" t="s">
        <v>1135</v>
      </c>
      <c r="G236" s="377" t="s">
        <v>1135</v>
      </c>
      <c r="H236" s="377" t="s">
        <v>1135</v>
      </c>
      <c r="I236" s="377" t="s">
        <v>1135</v>
      </c>
      <c r="J236" s="377" t="s">
        <v>1135</v>
      </c>
      <c r="K236" s="378" t="s">
        <v>1135</v>
      </c>
      <c r="L236" s="379" t="s">
        <v>1135</v>
      </c>
      <c r="M236" s="377" t="s">
        <v>1135</v>
      </c>
      <c r="N236" s="377" t="s">
        <v>1135</v>
      </c>
      <c r="O236" s="377" t="s">
        <v>1135</v>
      </c>
      <c r="P236" s="379" t="s">
        <v>1135</v>
      </c>
      <c r="Q236" s="379" t="s">
        <v>1135</v>
      </c>
      <c r="R236" s="379" t="s">
        <v>1135</v>
      </c>
      <c r="S236" s="379" t="s">
        <v>1135</v>
      </c>
      <c r="T236" s="379" t="s">
        <v>1135</v>
      </c>
      <c r="U236" s="379" t="s">
        <v>1135</v>
      </c>
    </row>
    <row r="237" spans="1:21" hidden="1" x14ac:dyDescent="0.2">
      <c r="B237" s="136" t="s">
        <v>2311</v>
      </c>
      <c r="C237" s="137" t="s">
        <v>2312</v>
      </c>
      <c r="D237" s="6">
        <v>44288</v>
      </c>
      <c r="E237" s="6">
        <f t="shared" ref="E237:E238" si="83">D237+4</f>
        <v>44292</v>
      </c>
      <c r="F237" s="6">
        <f t="shared" ref="F237:F238" si="84">D237+6</f>
        <v>44294</v>
      </c>
      <c r="G237" s="6">
        <f t="shared" ref="G237:G244" si="85">D237+11</f>
        <v>44299</v>
      </c>
      <c r="H237" s="380">
        <f t="shared" ref="H237:H238" si="86">G237+15</f>
        <v>44314</v>
      </c>
      <c r="I237" s="6">
        <f t="shared" ref="I237:I243" si="87">D237+24</f>
        <v>44312</v>
      </c>
      <c r="J237" s="6">
        <f t="shared" ref="J237:J243" si="88">D237+21</f>
        <v>44309</v>
      </c>
      <c r="K237" s="6">
        <f t="shared" ref="K237:K243" si="89">D237+21</f>
        <v>44309</v>
      </c>
      <c r="L237" s="6">
        <f t="shared" ref="L237:L243" si="90">D237+38</f>
        <v>44326</v>
      </c>
      <c r="M237" s="6">
        <f t="shared" ref="M237:M243" si="91">D237+5</f>
        <v>44293</v>
      </c>
      <c r="N237" s="6">
        <f t="shared" ref="N237:N243" si="92">D237+21</f>
        <v>44309</v>
      </c>
      <c r="O237" s="6">
        <f t="shared" ref="O237:O243" si="93">D237+21</f>
        <v>44309</v>
      </c>
      <c r="P237" s="6">
        <f t="shared" ref="P237:P243" si="94">D237+21</f>
        <v>44309</v>
      </c>
      <c r="Q237" s="6">
        <f t="shared" ref="Q237:Q243" si="95">D237+20</f>
        <v>44308</v>
      </c>
      <c r="R237" s="6">
        <f t="shared" ref="R237:R243" si="96">D237+25</f>
        <v>44313</v>
      </c>
      <c r="S237" s="6">
        <f t="shared" ref="S237:S243" si="97">D237+22</f>
        <v>44310</v>
      </c>
      <c r="T237" s="6">
        <f t="shared" ref="T237:T243" si="98">D237+19</f>
        <v>44307</v>
      </c>
      <c r="U237" s="6">
        <f t="shared" ref="U237:U243" si="99">D237+18</f>
        <v>44306</v>
      </c>
    </row>
    <row r="238" spans="1:21" hidden="1" x14ac:dyDescent="0.2">
      <c r="A238" s="893" t="s">
        <v>2313</v>
      </c>
      <c r="B238" s="382" t="s">
        <v>510</v>
      </c>
      <c r="C238" s="137" t="s">
        <v>2314</v>
      </c>
      <c r="D238" s="6">
        <f t="shared" ref="D238:D244" si="100">D237+7</f>
        <v>44295</v>
      </c>
      <c r="E238" s="6">
        <f t="shared" si="83"/>
        <v>44299</v>
      </c>
      <c r="F238" s="6">
        <f t="shared" si="84"/>
        <v>44301</v>
      </c>
      <c r="G238" s="6">
        <f t="shared" si="85"/>
        <v>44306</v>
      </c>
      <c r="H238" s="380">
        <f t="shared" si="86"/>
        <v>44321</v>
      </c>
      <c r="I238" s="6">
        <f t="shared" si="87"/>
        <v>44319</v>
      </c>
      <c r="J238" s="6">
        <f t="shared" si="88"/>
        <v>44316</v>
      </c>
      <c r="K238" s="6">
        <f t="shared" si="89"/>
        <v>44316</v>
      </c>
      <c r="L238" s="6">
        <f t="shared" si="90"/>
        <v>44333</v>
      </c>
      <c r="M238" s="6">
        <f t="shared" si="91"/>
        <v>44300</v>
      </c>
      <c r="N238" s="6">
        <f t="shared" si="92"/>
        <v>44316</v>
      </c>
      <c r="O238" s="6">
        <f t="shared" si="93"/>
        <v>44316</v>
      </c>
      <c r="P238" s="6">
        <f t="shared" si="94"/>
        <v>44316</v>
      </c>
      <c r="Q238" s="6">
        <f t="shared" si="95"/>
        <v>44315</v>
      </c>
      <c r="R238" s="6">
        <f t="shared" si="96"/>
        <v>44320</v>
      </c>
      <c r="S238" s="6">
        <f t="shared" si="97"/>
        <v>44317</v>
      </c>
      <c r="T238" s="6">
        <f t="shared" si="98"/>
        <v>44314</v>
      </c>
      <c r="U238" s="6">
        <f t="shared" si="99"/>
        <v>44313</v>
      </c>
    </row>
    <row r="239" spans="1:21" hidden="1" x14ac:dyDescent="0.2">
      <c r="A239" s="893" t="s">
        <v>2315</v>
      </c>
      <c r="B239" s="382" t="s">
        <v>510</v>
      </c>
      <c r="C239" s="137" t="s">
        <v>2316</v>
      </c>
      <c r="D239" s="6">
        <f t="shared" si="100"/>
        <v>44302</v>
      </c>
      <c r="E239" s="6">
        <f t="shared" ref="E239:E240" si="101">D239+4</f>
        <v>44306</v>
      </c>
      <c r="F239" s="6">
        <f t="shared" ref="F239:F240" si="102">D239+6</f>
        <v>44308</v>
      </c>
      <c r="G239" s="6">
        <f t="shared" si="85"/>
        <v>44313</v>
      </c>
      <c r="H239" s="380">
        <f t="shared" ref="H239:H240" si="103">G239+15</f>
        <v>44328</v>
      </c>
      <c r="I239" s="6">
        <f t="shared" si="87"/>
        <v>44326</v>
      </c>
      <c r="J239" s="6">
        <f t="shared" si="88"/>
        <v>44323</v>
      </c>
      <c r="K239" s="6">
        <f t="shared" si="89"/>
        <v>44323</v>
      </c>
      <c r="L239" s="6">
        <f t="shared" si="90"/>
        <v>44340</v>
      </c>
      <c r="M239" s="6">
        <f t="shared" si="91"/>
        <v>44307</v>
      </c>
      <c r="N239" s="6">
        <f t="shared" si="92"/>
        <v>44323</v>
      </c>
      <c r="O239" s="6">
        <f t="shared" si="93"/>
        <v>44323</v>
      </c>
      <c r="P239" s="6">
        <f t="shared" si="94"/>
        <v>44323</v>
      </c>
      <c r="Q239" s="6">
        <f t="shared" si="95"/>
        <v>44322</v>
      </c>
      <c r="R239" s="6">
        <f t="shared" si="96"/>
        <v>44327</v>
      </c>
      <c r="S239" s="6">
        <f t="shared" si="97"/>
        <v>44324</v>
      </c>
      <c r="T239" s="6">
        <f t="shared" si="98"/>
        <v>44321</v>
      </c>
      <c r="U239" s="6">
        <f t="shared" si="99"/>
        <v>44320</v>
      </c>
    </row>
    <row r="240" spans="1:21" hidden="1" x14ac:dyDescent="0.2">
      <c r="A240" s="893" t="s">
        <v>2317</v>
      </c>
      <c r="B240" s="382" t="s">
        <v>510</v>
      </c>
      <c r="C240" s="137" t="s">
        <v>2318</v>
      </c>
      <c r="D240" s="6">
        <f t="shared" si="100"/>
        <v>44309</v>
      </c>
      <c r="E240" s="6">
        <f t="shared" si="101"/>
        <v>44313</v>
      </c>
      <c r="F240" s="6">
        <f t="shared" si="102"/>
        <v>44315</v>
      </c>
      <c r="G240" s="6">
        <f t="shared" si="85"/>
        <v>44320</v>
      </c>
      <c r="H240" s="380">
        <f t="shared" si="103"/>
        <v>44335</v>
      </c>
      <c r="I240" s="6">
        <f t="shared" si="87"/>
        <v>44333</v>
      </c>
      <c r="J240" s="6">
        <f t="shared" si="88"/>
        <v>44330</v>
      </c>
      <c r="K240" s="6">
        <f t="shared" si="89"/>
        <v>44330</v>
      </c>
      <c r="L240" s="6">
        <f t="shared" si="90"/>
        <v>44347</v>
      </c>
      <c r="M240" s="6">
        <f t="shared" si="91"/>
        <v>44314</v>
      </c>
      <c r="N240" s="6">
        <f t="shared" si="92"/>
        <v>44330</v>
      </c>
      <c r="O240" s="6">
        <f t="shared" si="93"/>
        <v>44330</v>
      </c>
      <c r="P240" s="6">
        <f t="shared" si="94"/>
        <v>44330</v>
      </c>
      <c r="Q240" s="6">
        <f t="shared" si="95"/>
        <v>44329</v>
      </c>
      <c r="R240" s="6">
        <f t="shared" si="96"/>
        <v>44334</v>
      </c>
      <c r="S240" s="6">
        <f t="shared" si="97"/>
        <v>44331</v>
      </c>
      <c r="T240" s="6">
        <f t="shared" si="98"/>
        <v>44328</v>
      </c>
      <c r="U240" s="6">
        <f t="shared" si="99"/>
        <v>44327</v>
      </c>
    </row>
    <row r="241" spans="1:21" hidden="1" x14ac:dyDescent="0.2">
      <c r="A241" s="893"/>
      <c r="B241" s="382" t="s">
        <v>510</v>
      </c>
      <c r="C241" s="137" t="s">
        <v>2319</v>
      </c>
      <c r="D241" s="6">
        <f t="shared" si="100"/>
        <v>44316</v>
      </c>
      <c r="E241" s="6">
        <f t="shared" ref="E241" si="104">D241+4</f>
        <v>44320</v>
      </c>
      <c r="F241" s="6">
        <f t="shared" ref="F241" si="105">D241+6</f>
        <v>44322</v>
      </c>
      <c r="G241" s="6">
        <f t="shared" si="85"/>
        <v>44327</v>
      </c>
      <c r="H241" s="380">
        <f t="shared" ref="H241" si="106">G241+15</f>
        <v>44342</v>
      </c>
      <c r="I241" s="6">
        <f t="shared" si="87"/>
        <v>44340</v>
      </c>
      <c r="J241" s="6">
        <f t="shared" si="88"/>
        <v>44337</v>
      </c>
      <c r="K241" s="6">
        <f t="shared" si="89"/>
        <v>44337</v>
      </c>
      <c r="L241" s="6">
        <f t="shared" si="90"/>
        <v>44354</v>
      </c>
      <c r="M241" s="6">
        <f t="shared" si="91"/>
        <v>44321</v>
      </c>
      <c r="N241" s="6">
        <f t="shared" si="92"/>
        <v>44337</v>
      </c>
      <c r="O241" s="6">
        <f t="shared" si="93"/>
        <v>44337</v>
      </c>
      <c r="P241" s="6">
        <f t="shared" si="94"/>
        <v>44337</v>
      </c>
      <c r="Q241" s="6">
        <f t="shared" si="95"/>
        <v>44336</v>
      </c>
      <c r="R241" s="6">
        <f t="shared" si="96"/>
        <v>44341</v>
      </c>
      <c r="S241" s="6">
        <f t="shared" si="97"/>
        <v>44338</v>
      </c>
      <c r="T241" s="6">
        <f t="shared" si="98"/>
        <v>44335</v>
      </c>
      <c r="U241" s="6">
        <f t="shared" si="99"/>
        <v>44334</v>
      </c>
    </row>
    <row r="242" spans="1:21" hidden="1" x14ac:dyDescent="0.2">
      <c r="A242" s="893"/>
      <c r="B242" s="384" t="s">
        <v>510</v>
      </c>
      <c r="C242" s="363" t="s">
        <v>2320</v>
      </c>
      <c r="D242" s="6">
        <f>D241+7</f>
        <v>44323</v>
      </c>
      <c r="E242" s="364">
        <f>D242+4</f>
        <v>44327</v>
      </c>
      <c r="F242" s="364">
        <f t="shared" ref="F242:F243" si="107">D242+6</f>
        <v>44329</v>
      </c>
      <c r="G242" s="364">
        <f t="shared" si="85"/>
        <v>44334</v>
      </c>
      <c r="H242" s="381">
        <f t="shared" ref="H242:H243" si="108">G242+15</f>
        <v>44349</v>
      </c>
      <c r="I242" s="364">
        <f t="shared" si="87"/>
        <v>44347</v>
      </c>
      <c r="J242" s="364">
        <f t="shared" si="88"/>
        <v>44344</v>
      </c>
      <c r="K242" s="364">
        <f t="shared" si="89"/>
        <v>44344</v>
      </c>
      <c r="L242" s="364">
        <f t="shared" si="90"/>
        <v>44361</v>
      </c>
      <c r="M242" s="364">
        <f t="shared" si="91"/>
        <v>44328</v>
      </c>
      <c r="N242" s="364">
        <f t="shared" si="92"/>
        <v>44344</v>
      </c>
      <c r="O242" s="364">
        <f t="shared" si="93"/>
        <v>44344</v>
      </c>
      <c r="P242" s="364">
        <f t="shared" si="94"/>
        <v>44344</v>
      </c>
      <c r="Q242" s="364">
        <f t="shared" si="95"/>
        <v>44343</v>
      </c>
      <c r="R242" s="364">
        <f t="shared" si="96"/>
        <v>44348</v>
      </c>
      <c r="S242" s="364">
        <f t="shared" si="97"/>
        <v>44345</v>
      </c>
      <c r="T242" s="364">
        <f t="shared" si="98"/>
        <v>44342</v>
      </c>
      <c r="U242" s="364">
        <f t="shared" si="99"/>
        <v>44341</v>
      </c>
    </row>
    <row r="243" spans="1:21" hidden="1" x14ac:dyDescent="0.2">
      <c r="A243" s="893" t="s">
        <v>2321</v>
      </c>
      <c r="B243" s="384" t="s">
        <v>510</v>
      </c>
      <c r="C243" s="363" t="s">
        <v>2322</v>
      </c>
      <c r="D243" s="364">
        <f t="shared" si="100"/>
        <v>44330</v>
      </c>
      <c r="E243" s="364">
        <f t="shared" ref="E243" si="109">D243+4</f>
        <v>44334</v>
      </c>
      <c r="F243" s="364">
        <f t="shared" si="107"/>
        <v>44336</v>
      </c>
      <c r="G243" s="364">
        <f t="shared" si="85"/>
        <v>44341</v>
      </c>
      <c r="H243" s="381">
        <f t="shared" si="108"/>
        <v>44356</v>
      </c>
      <c r="I243" s="364">
        <f t="shared" si="87"/>
        <v>44354</v>
      </c>
      <c r="J243" s="364">
        <f t="shared" si="88"/>
        <v>44351</v>
      </c>
      <c r="K243" s="364">
        <f t="shared" si="89"/>
        <v>44351</v>
      </c>
      <c r="L243" s="364">
        <f t="shared" si="90"/>
        <v>44368</v>
      </c>
      <c r="M243" s="364">
        <f t="shared" si="91"/>
        <v>44335</v>
      </c>
      <c r="N243" s="364">
        <f t="shared" si="92"/>
        <v>44351</v>
      </c>
      <c r="O243" s="364">
        <f t="shared" si="93"/>
        <v>44351</v>
      </c>
      <c r="P243" s="364">
        <f t="shared" si="94"/>
        <v>44351</v>
      </c>
      <c r="Q243" s="364">
        <f t="shared" si="95"/>
        <v>44350</v>
      </c>
      <c r="R243" s="364">
        <f t="shared" si="96"/>
        <v>44355</v>
      </c>
      <c r="S243" s="364">
        <f t="shared" si="97"/>
        <v>44352</v>
      </c>
      <c r="T243" s="364">
        <f t="shared" si="98"/>
        <v>44349</v>
      </c>
      <c r="U243" s="364">
        <f t="shared" si="99"/>
        <v>44348</v>
      </c>
    </row>
    <row r="244" spans="1:21" hidden="1" x14ac:dyDescent="0.2">
      <c r="A244" s="893"/>
      <c r="B244" s="384" t="s">
        <v>510</v>
      </c>
      <c r="C244" s="363" t="s">
        <v>2323</v>
      </c>
      <c r="D244" s="364">
        <f t="shared" si="100"/>
        <v>44337</v>
      </c>
      <c r="E244" s="364">
        <f t="shared" ref="E244" si="110">D244+4</f>
        <v>44341</v>
      </c>
      <c r="F244" s="364">
        <f t="shared" ref="F244" si="111">D244+6</f>
        <v>44343</v>
      </c>
      <c r="G244" s="364">
        <f t="shared" si="85"/>
        <v>44348</v>
      </c>
      <c r="H244" s="381">
        <f t="shared" ref="H244" si="112">G244+15</f>
        <v>44363</v>
      </c>
      <c r="I244" s="364">
        <f t="shared" ref="I244" si="113">D244+24</f>
        <v>44361</v>
      </c>
      <c r="J244" s="364">
        <f t="shared" ref="J244" si="114">D244+21</f>
        <v>44358</v>
      </c>
      <c r="K244" s="364">
        <f t="shared" ref="K244" si="115">D244+21</f>
        <v>44358</v>
      </c>
      <c r="L244" s="364">
        <f t="shared" ref="L244" si="116">D244+38</f>
        <v>44375</v>
      </c>
      <c r="M244" s="364">
        <f t="shared" ref="M244" si="117">D244+5</f>
        <v>44342</v>
      </c>
      <c r="N244" s="364">
        <f t="shared" ref="N244" si="118">D244+21</f>
        <v>44358</v>
      </c>
      <c r="O244" s="364">
        <f t="shared" ref="O244" si="119">D244+21</f>
        <v>44358</v>
      </c>
      <c r="P244" s="364">
        <f t="shared" ref="P244" si="120">D244+21</f>
        <v>44358</v>
      </c>
      <c r="Q244" s="364">
        <f t="shared" ref="Q244" si="121">D244+20</f>
        <v>44357</v>
      </c>
      <c r="R244" s="364">
        <f t="shared" ref="R244" si="122">D244+25</f>
        <v>44362</v>
      </c>
      <c r="S244" s="364">
        <f t="shared" ref="S244" si="123">D244+22</f>
        <v>44359</v>
      </c>
      <c r="T244" s="364">
        <f t="shared" ref="T244" si="124">D244+19</f>
        <v>44356</v>
      </c>
      <c r="U244" s="364">
        <f t="shared" ref="U244" si="125">D244+18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9">
    <mergeCell ref="B116:C116"/>
    <mergeCell ref="D116:D117"/>
    <mergeCell ref="B2:F2"/>
    <mergeCell ref="B4:F4"/>
    <mergeCell ref="E72:F72"/>
    <mergeCell ref="D55:D56"/>
    <mergeCell ref="D7:D8"/>
    <mergeCell ref="B7:C7"/>
    <mergeCell ref="B55:C55"/>
  </mergeCells>
  <phoneticPr fontId="81" type="noConversion"/>
  <hyperlinks>
    <hyperlink ref="G2" location="HOME!Print_Area" display="HOME" xr:uid="{E5292666-5DDE-429D-881E-16869C237E90}"/>
    <hyperlink ref="G220" r:id="rId14" xr:uid="{5D289E7E-DA55-4BA5-BA91-6B84EFD52717}"/>
    <hyperlink ref="C220" r:id="rId15" xr:uid="{B2883ED7-C572-403D-A3F3-CE0A762BF270}"/>
    <hyperlink ref="G225" r:id="rId16" xr:uid="{8D786494-20B4-4623-B534-0EB1D27324C7}"/>
    <hyperlink ref="G224" r:id="rId17" xr:uid="{191DBE43-25B9-450C-A1C0-B4DA37FCD2B0}"/>
    <hyperlink ref="C224" r:id="rId18" xr:uid="{F33417F4-2E5D-4633-A122-7760DB0CA06E}"/>
    <hyperlink ref="C225" r:id="rId19" xr:uid="{329E23E6-E77C-4FA9-BC4E-1F38B6B8B0FE}"/>
    <hyperlink ref="C222" r:id="rId20" xr:uid="{7791FA8F-D2C4-4D4C-8BFD-7B988EBCC5A0}"/>
    <hyperlink ref="C221" r:id="rId21" xr:uid="{046FFF66-0261-43FD-9DF7-44C60F575D93}"/>
    <hyperlink ref="C227" r:id="rId22" xr:uid="{DCE2CEFE-71E9-42B2-83DD-C0EBE86DE1FC}"/>
    <hyperlink ref="G223" r:id="rId23" xr:uid="{C915BC64-0534-4606-A45E-A79758D3FC28}"/>
    <hyperlink ref="G226" r:id="rId24" xr:uid="{9A21A76D-9225-4328-BB24-0246CF870C10}"/>
    <hyperlink ref="C223" r:id="rId25" xr:uid="{80400D4E-6067-4425-A298-F87B92B20B0D}"/>
    <hyperlink ref="F220" r:id="rId26" xr:uid="{29A4D473-F70B-46B8-9A52-66AC75362033}"/>
    <hyperlink ref="F225" r:id="rId27" xr:uid="{A6005059-9138-426E-B916-8ED1C7E7189C}"/>
    <hyperlink ref="F221" r:id="rId28" xr:uid="{38B2D4B6-559B-4FFD-B8D0-5E5DA46305A7}"/>
    <hyperlink ref="F222" r:id="rId29" xr:uid="{E383A133-4FB5-4DA0-845F-704FA073313D}"/>
    <hyperlink ref="F223" r:id="rId30" xr:uid="{902DF6BD-F6A2-4E8F-9CF1-3B42B87F8906}"/>
    <hyperlink ref="F224" r:id="rId31" xr:uid="{09F5CA67-3E01-49C8-B12C-F7728200B329}"/>
    <hyperlink ref="G221" r:id="rId32" xr:uid="{3292C067-3F7F-4A06-BA42-65412A33F82E}"/>
    <hyperlink ref="G222" r:id="rId33" xr:uid="{8FB797A2-DED0-425B-888B-57F65BA86D3B}"/>
    <hyperlink ref="F226" r:id="rId34" xr:uid="{04A711C5-ECF3-4111-878E-D8DB658D2D91}"/>
  </hyperlinks>
  <pageMargins left="0.7" right="0.7" top="0.75" bottom="0.75" header="0.3" footer="0.3"/>
  <pageSetup paperSize="9" scale="37" orientation="landscape" r:id="rId35"/>
  <headerFooter>
    <oddFooter>&amp;L_x000D_&amp;1#&amp;"Calibri"&amp;10&amp;K000000 Sensitivity: Public</oddFooter>
  </headerFooter>
  <ignoredErrors>
    <ignoredError sqref="E195:F195" evalError="1"/>
    <ignoredError sqref="E102:E10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1127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20" t="s">
        <v>378</v>
      </c>
    </row>
    <row r="4" spans="1:13" s="146" customFormat="1" ht="18" customHeight="1" x14ac:dyDescent="0.2">
      <c r="A4" s="349"/>
      <c r="B4" s="475" t="s">
        <v>2324</v>
      </c>
      <c r="C4" s="452"/>
      <c r="D4" s="451"/>
      <c r="E4" s="451"/>
      <c r="F4" s="451"/>
      <c r="G4" s="155"/>
      <c r="H4" s="145"/>
      <c r="I4" s="408"/>
      <c r="J4" s="145"/>
      <c r="K4" s="145"/>
      <c r="L4" s="145"/>
      <c r="M4" s="145"/>
    </row>
    <row r="5" spans="1:13" s="146" customFormat="1" ht="18" customHeight="1" x14ac:dyDescent="0.2">
      <c r="A5" s="349"/>
      <c r="B5" s="453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9"/>
      <c r="B6" s="394" t="s">
        <v>1432</v>
      </c>
      <c r="C6" s="151" t="s">
        <v>2325</v>
      </c>
      <c r="D6" s="332" t="s">
        <v>1356</v>
      </c>
      <c r="E6" s="163" t="s">
        <v>2111</v>
      </c>
      <c r="F6" s="332" t="s">
        <v>311</v>
      </c>
      <c r="G6" s="450" t="s">
        <v>2326</v>
      </c>
      <c r="H6" s="446"/>
      <c r="I6" s="402"/>
      <c r="J6" s="169"/>
      <c r="K6" s="169"/>
      <c r="L6" s="402"/>
      <c r="M6" s="402"/>
    </row>
    <row r="7" spans="1:13" s="146" customFormat="1" ht="18" customHeight="1" x14ac:dyDescent="0.2">
      <c r="A7" s="349"/>
      <c r="B7" s="152" t="s">
        <v>381</v>
      </c>
      <c r="C7" s="152" t="s">
        <v>382</v>
      </c>
      <c r="D7" s="332"/>
      <c r="E7" s="332" t="s">
        <v>240</v>
      </c>
      <c r="F7" s="332" t="s">
        <v>313</v>
      </c>
      <c r="G7" s="217"/>
      <c r="H7" s="495"/>
      <c r="I7" s="170"/>
      <c r="J7" s="170"/>
      <c r="K7" s="169"/>
      <c r="L7" s="169"/>
      <c r="M7" s="169"/>
    </row>
    <row r="8" spans="1:13" s="146" customFormat="1" ht="18" hidden="1" customHeight="1" x14ac:dyDescent="0.2">
      <c r="A8" s="395"/>
      <c r="B8" s="360" t="s">
        <v>2327</v>
      </c>
      <c r="C8" s="357" t="s">
        <v>2328</v>
      </c>
      <c r="D8" s="357">
        <v>44490</v>
      </c>
      <c r="E8" s="441">
        <f t="shared" ref="E8:E13" si="0">D8+2</f>
        <v>44492</v>
      </c>
      <c r="F8" s="357">
        <f t="shared" ref="F8:F13" si="1">D8+4</f>
        <v>44494</v>
      </c>
      <c r="G8" s="427">
        <v>44491</v>
      </c>
      <c r="H8" s="449"/>
      <c r="I8" s="164"/>
      <c r="J8" s="155"/>
      <c r="K8" s="155"/>
      <c r="L8" s="155"/>
      <c r="M8" s="155"/>
    </row>
    <row r="9" spans="1:13" s="146" customFormat="1" ht="18" hidden="1" customHeight="1" x14ac:dyDescent="0.2">
      <c r="A9" s="395"/>
      <c r="B9" s="360" t="s">
        <v>2327</v>
      </c>
      <c r="C9" s="357" t="s">
        <v>2329</v>
      </c>
      <c r="D9" s="357">
        <f t="shared" ref="D9:D29" si="2">D8+7</f>
        <v>44497</v>
      </c>
      <c r="E9" s="441">
        <f t="shared" si="0"/>
        <v>44499</v>
      </c>
      <c r="F9" s="357">
        <f t="shared" si="1"/>
        <v>44501</v>
      </c>
      <c r="G9" s="427">
        <v>44498</v>
      </c>
      <c r="H9" s="449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5"/>
      <c r="B10" s="360" t="s">
        <v>2330</v>
      </c>
      <c r="C10" s="357" t="s">
        <v>2331</v>
      </c>
      <c r="D10" s="357">
        <v>44512</v>
      </c>
      <c r="E10" s="357">
        <f t="shared" ref="E10" si="3">D10+2</f>
        <v>44514</v>
      </c>
      <c r="F10" s="357">
        <f t="shared" ref="F10" si="4">D10+4</f>
        <v>44516</v>
      </c>
      <c r="G10" s="427">
        <v>44513</v>
      </c>
      <c r="H10" s="449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5"/>
      <c r="B11" s="360" t="s">
        <v>2327</v>
      </c>
      <c r="C11" s="357" t="s">
        <v>2332</v>
      </c>
      <c r="D11" s="357">
        <v>44518</v>
      </c>
      <c r="E11" s="357">
        <f t="shared" si="0"/>
        <v>44520</v>
      </c>
      <c r="F11" s="357">
        <f t="shared" si="1"/>
        <v>44522</v>
      </c>
      <c r="G11" s="427">
        <v>44519</v>
      </c>
      <c r="H11" s="449">
        <v>44523</v>
      </c>
      <c r="K11" s="145"/>
      <c r="L11" s="145"/>
      <c r="M11" s="145"/>
    </row>
    <row r="12" spans="1:13" s="146" customFormat="1" ht="18" hidden="1" customHeight="1" x14ac:dyDescent="0.2">
      <c r="A12" s="395"/>
      <c r="B12" s="360" t="s">
        <v>2333</v>
      </c>
      <c r="C12" s="357" t="s">
        <v>2334</v>
      </c>
      <c r="D12" s="357">
        <f t="shared" si="2"/>
        <v>44525</v>
      </c>
      <c r="E12" s="357">
        <f t="shared" si="0"/>
        <v>44527</v>
      </c>
      <c r="F12" s="357">
        <f t="shared" si="1"/>
        <v>44529</v>
      </c>
      <c r="G12" s="427">
        <v>44526</v>
      </c>
      <c r="H12" s="449">
        <v>44528</v>
      </c>
      <c r="K12" s="145"/>
      <c r="L12" s="145"/>
      <c r="M12" s="145"/>
    </row>
    <row r="13" spans="1:13" s="146" customFormat="1" ht="18" hidden="1" customHeight="1" x14ac:dyDescent="0.2">
      <c r="A13" s="395"/>
      <c r="B13" s="360" t="s">
        <v>389</v>
      </c>
      <c r="C13" s="441" t="s">
        <v>2335</v>
      </c>
      <c r="D13" s="441">
        <f t="shared" si="2"/>
        <v>44532</v>
      </c>
      <c r="E13" s="441">
        <f t="shared" si="0"/>
        <v>44534</v>
      </c>
      <c r="F13" s="441">
        <f t="shared" si="1"/>
        <v>44536</v>
      </c>
      <c r="G13" s="455">
        <v>44533</v>
      </c>
      <c r="H13" s="449"/>
      <c r="K13" s="145"/>
      <c r="L13" s="145"/>
      <c r="M13" s="145"/>
    </row>
    <row r="14" spans="1:13" s="146" customFormat="1" ht="18" hidden="1" customHeight="1" x14ac:dyDescent="0.2">
      <c r="A14" s="395"/>
      <c r="B14" s="360" t="s">
        <v>2333</v>
      </c>
      <c r="C14" s="357" t="s">
        <v>2336</v>
      </c>
      <c r="D14" s="357">
        <f t="shared" si="2"/>
        <v>44539</v>
      </c>
      <c r="E14" s="357">
        <f t="shared" ref="E14" si="5">D14+2</f>
        <v>44541</v>
      </c>
      <c r="F14" s="357">
        <f t="shared" ref="F14" si="6">D14+4</f>
        <v>44543</v>
      </c>
      <c r="G14" s="427">
        <v>44540</v>
      </c>
      <c r="H14" s="449"/>
      <c r="K14" s="145"/>
      <c r="L14" s="145"/>
      <c r="M14" s="145"/>
    </row>
    <row r="15" spans="1:13" s="146" customFormat="1" ht="18" hidden="1" customHeight="1" x14ac:dyDescent="0.2">
      <c r="A15" s="395"/>
      <c r="B15" s="360" t="s">
        <v>2333</v>
      </c>
      <c r="C15" s="357" t="s">
        <v>2337</v>
      </c>
      <c r="D15" s="357">
        <f t="shared" si="2"/>
        <v>44546</v>
      </c>
      <c r="E15" s="357">
        <f t="shared" ref="E15:E16" si="7">D15+2</f>
        <v>44548</v>
      </c>
      <c r="F15" s="357">
        <f t="shared" ref="F15:F16" si="8">D15+4</f>
        <v>44550</v>
      </c>
      <c r="G15" s="427">
        <v>44547</v>
      </c>
      <c r="H15" s="427"/>
      <c r="K15" s="145"/>
      <c r="L15" s="145"/>
      <c r="M15" s="145"/>
    </row>
    <row r="16" spans="1:13" s="146" customFormat="1" ht="18" hidden="1" customHeight="1" x14ac:dyDescent="0.2">
      <c r="A16" s="395"/>
      <c r="B16" s="360" t="s">
        <v>2333</v>
      </c>
      <c r="C16" s="357" t="s">
        <v>2338</v>
      </c>
      <c r="D16" s="357">
        <f t="shared" si="2"/>
        <v>44553</v>
      </c>
      <c r="E16" s="357">
        <f t="shared" si="7"/>
        <v>44555</v>
      </c>
      <c r="F16" s="357">
        <f t="shared" si="8"/>
        <v>44557</v>
      </c>
      <c r="G16" s="427">
        <v>44554</v>
      </c>
      <c r="H16" s="427"/>
      <c r="K16" s="145"/>
      <c r="L16" s="145"/>
      <c r="M16" s="145"/>
    </row>
    <row r="17" spans="1:13" s="146" customFormat="1" ht="18" hidden="1" customHeight="1" x14ac:dyDescent="0.2">
      <c r="A17" s="395"/>
      <c r="B17" s="501" t="s">
        <v>389</v>
      </c>
      <c r="C17" s="357" t="s">
        <v>2339</v>
      </c>
      <c r="D17" s="491">
        <f t="shared" si="2"/>
        <v>44560</v>
      </c>
      <c r="E17" s="491">
        <f t="shared" ref="E17" si="9">D17+2</f>
        <v>44562</v>
      </c>
      <c r="F17" s="491">
        <f t="shared" ref="F17" si="10">D17+4</f>
        <v>44564</v>
      </c>
      <c r="G17" s="427">
        <v>44561</v>
      </c>
      <c r="H17" s="427"/>
      <c r="K17" s="145"/>
      <c r="L17" s="145"/>
      <c r="M17" s="145"/>
    </row>
    <row r="18" spans="1:13" s="146" customFormat="1" ht="18" hidden="1" customHeight="1" x14ac:dyDescent="0.2">
      <c r="A18" s="395" t="s">
        <v>1139</v>
      </c>
      <c r="B18" s="360" t="s">
        <v>2340</v>
      </c>
      <c r="C18" s="357" t="s">
        <v>2341</v>
      </c>
      <c r="D18" s="357">
        <f t="shared" si="2"/>
        <v>44567</v>
      </c>
      <c r="E18" s="491">
        <f t="shared" ref="E18" si="11">D18+2</f>
        <v>44569</v>
      </c>
      <c r="F18" s="357">
        <f t="shared" ref="F18" si="12">D18+4</f>
        <v>44571</v>
      </c>
      <c r="G18" s="427">
        <v>44568</v>
      </c>
      <c r="H18" s="427"/>
      <c r="K18" s="145"/>
      <c r="L18" s="145"/>
      <c r="M18" s="145"/>
    </row>
    <row r="19" spans="1:13" s="146" customFormat="1" ht="18" hidden="1" customHeight="1" x14ac:dyDescent="0.2">
      <c r="A19" s="395" t="s">
        <v>1139</v>
      </c>
      <c r="B19" s="360" t="s">
        <v>2340</v>
      </c>
      <c r="C19" s="357" t="s">
        <v>2342</v>
      </c>
      <c r="D19" s="357">
        <f t="shared" si="2"/>
        <v>44574</v>
      </c>
      <c r="E19" s="357">
        <f t="shared" ref="E19:E21" si="13">D19+2</f>
        <v>44576</v>
      </c>
      <c r="F19" s="357">
        <f t="shared" ref="F19:F21" si="14">D19+4</f>
        <v>44578</v>
      </c>
      <c r="G19" s="427">
        <v>44575</v>
      </c>
      <c r="H19" s="427"/>
      <c r="K19" s="145"/>
      <c r="L19" s="145"/>
      <c r="M19" s="145"/>
    </row>
    <row r="20" spans="1:13" s="146" customFormat="1" ht="18" hidden="1" customHeight="1" x14ac:dyDescent="0.2">
      <c r="A20" s="395" t="s">
        <v>1139</v>
      </c>
      <c r="B20" s="360" t="s">
        <v>2340</v>
      </c>
      <c r="C20" s="357" t="s">
        <v>2343</v>
      </c>
      <c r="D20" s="357">
        <f t="shared" si="2"/>
        <v>44581</v>
      </c>
      <c r="E20" s="357">
        <f t="shared" si="13"/>
        <v>44583</v>
      </c>
      <c r="F20" s="357">
        <f t="shared" si="14"/>
        <v>44585</v>
      </c>
      <c r="G20" s="427">
        <v>44582</v>
      </c>
      <c r="H20" s="427"/>
      <c r="K20" s="145"/>
      <c r="L20" s="145"/>
      <c r="M20" s="145"/>
    </row>
    <row r="21" spans="1:13" s="146" customFormat="1" ht="18" hidden="1" customHeight="1" x14ac:dyDescent="0.2">
      <c r="A21" s="395" t="s">
        <v>1139</v>
      </c>
      <c r="B21" s="360" t="s">
        <v>2340</v>
      </c>
      <c r="C21" s="357" t="s">
        <v>2344</v>
      </c>
      <c r="D21" s="357">
        <f t="shared" si="2"/>
        <v>44588</v>
      </c>
      <c r="E21" s="357">
        <f t="shared" si="13"/>
        <v>44590</v>
      </c>
      <c r="F21" s="357">
        <f t="shared" si="14"/>
        <v>44592</v>
      </c>
      <c r="G21" s="427">
        <v>44589</v>
      </c>
      <c r="H21" s="427"/>
      <c r="K21" s="145"/>
      <c r="L21" s="145"/>
      <c r="M21" s="145"/>
    </row>
    <row r="22" spans="1:13" s="146" customFormat="1" ht="18" hidden="1" customHeight="1" x14ac:dyDescent="0.2">
      <c r="A22" s="395"/>
      <c r="B22" s="360" t="s">
        <v>2340</v>
      </c>
      <c r="C22" s="357" t="s">
        <v>2345</v>
      </c>
      <c r="D22" s="357">
        <f t="shared" si="2"/>
        <v>44595</v>
      </c>
      <c r="E22" s="357">
        <f t="shared" ref="E22" si="15">D22+2</f>
        <v>44597</v>
      </c>
      <c r="F22" s="357">
        <f t="shared" ref="F22" si="16">D22+4</f>
        <v>44599</v>
      </c>
      <c r="G22" s="427">
        <f t="shared" ref="G22:G29" si="17">G21+7</f>
        <v>44596</v>
      </c>
      <c r="H22" s="427"/>
      <c r="K22" s="145"/>
      <c r="L22" s="145"/>
      <c r="M22" s="145"/>
    </row>
    <row r="23" spans="1:13" s="146" customFormat="1" ht="18" hidden="1" customHeight="1" x14ac:dyDescent="0.2">
      <c r="A23" s="395"/>
      <c r="B23" s="360" t="s">
        <v>2340</v>
      </c>
      <c r="C23" s="357" t="s">
        <v>2346</v>
      </c>
      <c r="D23" s="357">
        <f t="shared" si="2"/>
        <v>44602</v>
      </c>
      <c r="E23" s="357">
        <f t="shared" ref="E23" si="18">D23+2</f>
        <v>44604</v>
      </c>
      <c r="F23" s="357">
        <f t="shared" ref="F23" si="19">D23+4</f>
        <v>44606</v>
      </c>
      <c r="G23" s="427">
        <f t="shared" si="17"/>
        <v>44603</v>
      </c>
      <c r="H23" s="427"/>
      <c r="K23" s="145"/>
      <c r="L23" s="145"/>
      <c r="M23" s="145"/>
    </row>
    <row r="24" spans="1:13" s="146" customFormat="1" ht="18" hidden="1" customHeight="1" x14ac:dyDescent="0.2">
      <c r="A24" s="395"/>
      <c r="B24" s="360" t="s">
        <v>2340</v>
      </c>
      <c r="C24" s="357" t="s">
        <v>2347</v>
      </c>
      <c r="D24" s="357">
        <f t="shared" si="2"/>
        <v>44609</v>
      </c>
      <c r="E24" s="357">
        <f t="shared" ref="E24" si="20">D24+2</f>
        <v>44611</v>
      </c>
      <c r="F24" s="357">
        <f t="shared" ref="F24" si="21">D24+4</f>
        <v>44613</v>
      </c>
      <c r="G24" s="427">
        <f t="shared" si="17"/>
        <v>44610</v>
      </c>
      <c r="H24" s="427"/>
      <c r="K24" s="145"/>
      <c r="L24" s="145"/>
      <c r="M24" s="145"/>
    </row>
    <row r="25" spans="1:13" s="146" customFormat="1" ht="18" hidden="1" customHeight="1" x14ac:dyDescent="0.2">
      <c r="A25" s="395"/>
      <c r="B25" s="360" t="s">
        <v>2340</v>
      </c>
      <c r="C25" s="357" t="s">
        <v>2348</v>
      </c>
      <c r="D25" s="357">
        <f t="shared" si="2"/>
        <v>44616</v>
      </c>
      <c r="E25" s="357">
        <f t="shared" ref="E25" si="22">D25+2</f>
        <v>44618</v>
      </c>
      <c r="F25" s="357">
        <f t="shared" ref="F25" si="23">D25+4</f>
        <v>44620</v>
      </c>
      <c r="G25" s="427">
        <f t="shared" si="17"/>
        <v>44617</v>
      </c>
      <c r="H25" s="427"/>
      <c r="K25" s="145"/>
      <c r="L25" s="145"/>
      <c r="M25" s="145"/>
    </row>
    <row r="26" spans="1:13" s="146" customFormat="1" ht="18" hidden="1" customHeight="1" x14ac:dyDescent="0.2">
      <c r="A26" s="395"/>
      <c r="B26" s="360" t="s">
        <v>2340</v>
      </c>
      <c r="C26" s="357" t="s">
        <v>2349</v>
      </c>
      <c r="D26" s="357">
        <f t="shared" si="2"/>
        <v>44623</v>
      </c>
      <c r="E26" s="357">
        <f t="shared" ref="E26" si="24">D26+2</f>
        <v>44625</v>
      </c>
      <c r="F26" s="357">
        <f t="shared" ref="F26" si="25">D26+4</f>
        <v>44627</v>
      </c>
      <c r="G26" s="427">
        <f t="shared" si="17"/>
        <v>44624</v>
      </c>
      <c r="H26" s="427"/>
      <c r="K26" s="145"/>
      <c r="L26" s="145"/>
      <c r="M26" s="145"/>
    </row>
    <row r="27" spans="1:13" s="146" customFormat="1" ht="18" hidden="1" customHeight="1" x14ac:dyDescent="0.2">
      <c r="A27" s="395"/>
      <c r="B27" s="360" t="s">
        <v>2340</v>
      </c>
      <c r="C27" s="357" t="s">
        <v>2350</v>
      </c>
      <c r="D27" s="357">
        <f t="shared" si="2"/>
        <v>44630</v>
      </c>
      <c r="E27" s="357">
        <f t="shared" ref="E27" si="26">D27+2</f>
        <v>44632</v>
      </c>
      <c r="F27" s="357">
        <f t="shared" ref="F27" si="27">D27+4</f>
        <v>44634</v>
      </c>
      <c r="G27" s="427">
        <f t="shared" si="17"/>
        <v>44631</v>
      </c>
      <c r="H27" s="427"/>
      <c r="K27" s="145"/>
      <c r="L27" s="145"/>
      <c r="M27" s="145"/>
    </row>
    <row r="28" spans="1:13" s="146" customFormat="1" ht="18" hidden="1" customHeight="1" x14ac:dyDescent="0.2">
      <c r="A28" s="395"/>
      <c r="B28" s="360" t="s">
        <v>2340</v>
      </c>
      <c r="C28" s="357" t="s">
        <v>2351</v>
      </c>
      <c r="D28" s="357">
        <f t="shared" si="2"/>
        <v>44637</v>
      </c>
      <c r="E28" s="357">
        <f t="shared" ref="E28" si="28">D28+2</f>
        <v>44639</v>
      </c>
      <c r="F28" s="357">
        <f t="shared" ref="F28" si="29">D28+4</f>
        <v>44641</v>
      </c>
      <c r="G28" s="427">
        <f t="shared" si="17"/>
        <v>44638</v>
      </c>
      <c r="H28" s="427"/>
      <c r="K28" s="145"/>
      <c r="L28" s="145"/>
      <c r="M28" s="145"/>
    </row>
    <row r="29" spans="1:13" s="146" customFormat="1" ht="18" hidden="1" customHeight="1" x14ac:dyDescent="0.2">
      <c r="A29" s="395"/>
      <c r="B29" s="360" t="s">
        <v>2340</v>
      </c>
      <c r="C29" s="357" t="s">
        <v>2352</v>
      </c>
      <c r="D29" s="357">
        <f t="shared" si="2"/>
        <v>44644</v>
      </c>
      <c r="E29" s="357">
        <f t="shared" ref="E29" si="30">D29+2</f>
        <v>44646</v>
      </c>
      <c r="F29" s="357">
        <f t="shared" ref="F29" si="31">D29+4</f>
        <v>44648</v>
      </c>
      <c r="G29" s="427">
        <f t="shared" si="17"/>
        <v>44645</v>
      </c>
      <c r="H29" s="427"/>
      <c r="K29" s="145"/>
      <c r="L29" s="145"/>
      <c r="M29" s="145"/>
    </row>
    <row r="30" spans="1:13" s="146" customFormat="1" ht="18" hidden="1" customHeight="1" x14ac:dyDescent="0.2">
      <c r="A30" s="395"/>
      <c r="B30" s="360" t="s">
        <v>2353</v>
      </c>
      <c r="C30" s="357" t="s">
        <v>2354</v>
      </c>
      <c r="D30" s="357">
        <v>44763</v>
      </c>
      <c r="E30" s="357">
        <f t="shared" ref="E30" si="32">D30+2</f>
        <v>44765</v>
      </c>
      <c r="F30" s="357">
        <f t="shared" ref="F30" si="33">D30+4</f>
        <v>44767</v>
      </c>
      <c r="G30" s="427">
        <v>44764</v>
      </c>
      <c r="H30" s="427"/>
      <c r="K30" s="145"/>
      <c r="L30" s="145"/>
      <c r="M30" s="145"/>
    </row>
    <row r="31" spans="1:13" s="146" customFormat="1" ht="18" hidden="1" customHeight="1" x14ac:dyDescent="0.2">
      <c r="A31" s="395"/>
      <c r="B31" s="360" t="s">
        <v>2353</v>
      </c>
      <c r="C31" s="357" t="s">
        <v>2355</v>
      </c>
      <c r="D31" s="357">
        <f t="shared" ref="D31:D62" si="34">D30+7</f>
        <v>44770</v>
      </c>
      <c r="E31" s="357">
        <f t="shared" ref="E31" si="35">D31+2</f>
        <v>44772</v>
      </c>
      <c r="F31" s="357">
        <f t="shared" ref="F31" si="36">D31+4</f>
        <v>44774</v>
      </c>
      <c r="G31" s="427">
        <f t="shared" ref="G31:G62" si="37">G30+7</f>
        <v>44771</v>
      </c>
      <c r="H31" s="427"/>
      <c r="K31" s="145"/>
      <c r="L31" s="145"/>
      <c r="M31" s="145"/>
    </row>
    <row r="32" spans="1:13" s="146" customFormat="1" ht="18" hidden="1" customHeight="1" x14ac:dyDescent="0.2">
      <c r="A32" s="395"/>
      <c r="B32" s="360" t="s">
        <v>2353</v>
      </c>
      <c r="C32" s="357" t="s">
        <v>2356</v>
      </c>
      <c r="D32" s="357">
        <f t="shared" si="34"/>
        <v>44777</v>
      </c>
      <c r="E32" s="357">
        <f t="shared" ref="E32" si="38">D32+2</f>
        <v>44779</v>
      </c>
      <c r="F32" s="357">
        <f t="shared" ref="F32" si="39">D32+4</f>
        <v>44781</v>
      </c>
      <c r="G32" s="427">
        <f t="shared" si="37"/>
        <v>44778</v>
      </c>
      <c r="H32" s="427"/>
      <c r="K32" s="145"/>
      <c r="L32" s="145"/>
      <c r="M32" s="145"/>
    </row>
    <row r="33" spans="1:13" s="146" customFormat="1" ht="18" hidden="1" customHeight="1" x14ac:dyDescent="0.2">
      <c r="A33" s="395"/>
      <c r="B33" s="360" t="s">
        <v>2353</v>
      </c>
      <c r="C33" s="357" t="s">
        <v>2357</v>
      </c>
      <c r="D33" s="357">
        <f t="shared" si="34"/>
        <v>44784</v>
      </c>
      <c r="E33" s="491">
        <f t="shared" ref="E33" si="40">D33+2</f>
        <v>44786</v>
      </c>
      <c r="F33" s="357">
        <f t="shared" ref="F33" si="41">D33+4</f>
        <v>44788</v>
      </c>
      <c r="G33" s="427">
        <f t="shared" si="37"/>
        <v>44785</v>
      </c>
      <c r="H33" s="427"/>
      <c r="K33" s="145"/>
      <c r="L33" s="145"/>
      <c r="M33" s="145"/>
    </row>
    <row r="34" spans="1:13" s="146" customFormat="1" ht="18" hidden="1" customHeight="1" x14ac:dyDescent="0.2">
      <c r="A34" s="395"/>
      <c r="B34" s="360" t="s">
        <v>2353</v>
      </c>
      <c r="C34" s="357" t="s">
        <v>2358</v>
      </c>
      <c r="D34" s="357">
        <f t="shared" si="34"/>
        <v>44791</v>
      </c>
      <c r="E34" s="357">
        <f t="shared" ref="E34" si="42">D34+2</f>
        <v>44793</v>
      </c>
      <c r="F34" s="357">
        <f t="shared" ref="F34" si="43">D34+4</f>
        <v>44795</v>
      </c>
      <c r="G34" s="427">
        <f t="shared" si="37"/>
        <v>44792</v>
      </c>
      <c r="H34" s="427"/>
      <c r="K34" s="145"/>
      <c r="L34" s="145"/>
      <c r="M34" s="145"/>
    </row>
    <row r="35" spans="1:13" s="146" customFormat="1" ht="18" hidden="1" customHeight="1" x14ac:dyDescent="0.2">
      <c r="A35" s="395"/>
      <c r="B35" s="360" t="s">
        <v>2353</v>
      </c>
      <c r="C35" s="357" t="s">
        <v>2359</v>
      </c>
      <c r="D35" s="357">
        <f t="shared" si="34"/>
        <v>44798</v>
      </c>
      <c r="E35" s="357">
        <f t="shared" ref="E35" si="44">D35+2</f>
        <v>44800</v>
      </c>
      <c r="F35" s="357">
        <f t="shared" ref="F35" si="45">D35+4</f>
        <v>44802</v>
      </c>
      <c r="G35" s="427">
        <f t="shared" si="37"/>
        <v>44799</v>
      </c>
      <c r="H35" s="427"/>
      <c r="K35" s="145"/>
      <c r="L35" s="145"/>
      <c r="M35" s="145"/>
    </row>
    <row r="36" spans="1:13" s="146" customFormat="1" ht="18" hidden="1" customHeight="1" x14ac:dyDescent="0.2">
      <c r="A36" s="395"/>
      <c r="B36" s="360" t="s">
        <v>2353</v>
      </c>
      <c r="C36" s="357" t="s">
        <v>2360</v>
      </c>
      <c r="D36" s="357">
        <f t="shared" si="34"/>
        <v>44805</v>
      </c>
      <c r="E36" s="357">
        <f t="shared" ref="E36" si="46">D36+2</f>
        <v>44807</v>
      </c>
      <c r="F36" s="357">
        <f t="shared" ref="F36" si="47">D36+4</f>
        <v>44809</v>
      </c>
      <c r="G36" s="427">
        <f t="shared" si="37"/>
        <v>44806</v>
      </c>
      <c r="H36" s="427"/>
      <c r="K36" s="145"/>
      <c r="L36" s="145"/>
      <c r="M36" s="145"/>
    </row>
    <row r="37" spans="1:13" s="146" customFormat="1" ht="18" hidden="1" customHeight="1" x14ac:dyDescent="0.2">
      <c r="A37" s="395" t="s">
        <v>2361</v>
      </c>
      <c r="B37" s="360" t="s">
        <v>672</v>
      </c>
      <c r="C37" s="357" t="s">
        <v>2362</v>
      </c>
      <c r="D37" s="357">
        <f t="shared" si="34"/>
        <v>44812</v>
      </c>
      <c r="E37" s="357">
        <f t="shared" ref="E37" si="48">D37+2</f>
        <v>44814</v>
      </c>
      <c r="F37" s="357">
        <f t="shared" ref="F37" si="49">D37+4</f>
        <v>44816</v>
      </c>
      <c r="G37" s="427">
        <f t="shared" si="37"/>
        <v>44813</v>
      </c>
      <c r="H37" s="427"/>
      <c r="K37" s="145"/>
      <c r="L37" s="145"/>
      <c r="M37" s="145"/>
    </row>
    <row r="38" spans="1:13" s="146" customFormat="1" ht="18" hidden="1" customHeight="1" x14ac:dyDescent="0.2">
      <c r="A38" s="395"/>
      <c r="B38" s="360" t="s">
        <v>672</v>
      </c>
      <c r="C38" s="357" t="s">
        <v>2363</v>
      </c>
      <c r="D38" s="357">
        <f t="shared" si="34"/>
        <v>44819</v>
      </c>
      <c r="E38" s="357">
        <f t="shared" ref="E38" si="50">D38+2</f>
        <v>44821</v>
      </c>
      <c r="F38" s="357">
        <f t="shared" ref="F38" si="51">D38+4</f>
        <v>44823</v>
      </c>
      <c r="G38" s="427">
        <f t="shared" si="37"/>
        <v>44820</v>
      </c>
      <c r="H38" s="427"/>
      <c r="K38" s="145"/>
      <c r="L38" s="145"/>
      <c r="M38" s="145"/>
    </row>
    <row r="39" spans="1:13" s="146" customFormat="1" ht="18" hidden="1" customHeight="1" x14ac:dyDescent="0.2">
      <c r="A39" s="395"/>
      <c r="B39" s="360" t="s">
        <v>672</v>
      </c>
      <c r="C39" s="357" t="s">
        <v>2364</v>
      </c>
      <c r="D39" s="357">
        <f t="shared" si="34"/>
        <v>44826</v>
      </c>
      <c r="E39" s="357">
        <f t="shared" ref="E39" si="52">D39+2</f>
        <v>44828</v>
      </c>
      <c r="F39" s="357">
        <f t="shared" ref="F39" si="53">D39+4</f>
        <v>44830</v>
      </c>
      <c r="G39" s="427">
        <f t="shared" si="37"/>
        <v>44827</v>
      </c>
      <c r="H39" s="427"/>
      <c r="K39" s="145"/>
      <c r="L39" s="145"/>
      <c r="M39" s="145"/>
    </row>
    <row r="40" spans="1:13" s="146" customFormat="1" ht="18" hidden="1" customHeight="1" x14ac:dyDescent="0.2">
      <c r="A40" s="395"/>
      <c r="B40" s="360" t="s">
        <v>672</v>
      </c>
      <c r="C40" s="357" t="s">
        <v>2365</v>
      </c>
      <c r="D40" s="357">
        <f t="shared" si="34"/>
        <v>44833</v>
      </c>
      <c r="E40" s="357">
        <f t="shared" ref="E40" si="54">D40+2</f>
        <v>44835</v>
      </c>
      <c r="F40" s="357">
        <f t="shared" ref="F40" si="55">D40+4</f>
        <v>44837</v>
      </c>
      <c r="G40" s="427">
        <f t="shared" si="37"/>
        <v>44834</v>
      </c>
      <c r="H40" s="427"/>
      <c r="K40" s="145"/>
      <c r="L40" s="145"/>
      <c r="M40" s="145"/>
    </row>
    <row r="41" spans="1:13" s="146" customFormat="1" ht="18" hidden="1" customHeight="1" x14ac:dyDescent="0.2">
      <c r="A41" s="395"/>
      <c r="B41" s="360" t="s">
        <v>672</v>
      </c>
      <c r="C41" s="357" t="s">
        <v>2366</v>
      </c>
      <c r="D41" s="357">
        <f t="shared" si="34"/>
        <v>44840</v>
      </c>
      <c r="E41" s="357">
        <f t="shared" ref="E41" si="56">D41+2</f>
        <v>44842</v>
      </c>
      <c r="F41" s="357">
        <f t="shared" ref="F41" si="57">D41+4</f>
        <v>44844</v>
      </c>
      <c r="G41" s="427">
        <f t="shared" si="37"/>
        <v>44841</v>
      </c>
      <c r="H41" s="427"/>
      <c r="K41" s="145"/>
      <c r="L41" s="145"/>
      <c r="M41" s="145"/>
    </row>
    <row r="42" spans="1:13" s="146" customFormat="1" ht="18" hidden="1" customHeight="1" x14ac:dyDescent="0.2">
      <c r="A42" s="395"/>
      <c r="B42" s="360" t="s">
        <v>672</v>
      </c>
      <c r="C42" s="357" t="s">
        <v>2367</v>
      </c>
      <c r="D42" s="357">
        <f t="shared" si="34"/>
        <v>44847</v>
      </c>
      <c r="E42" s="357">
        <f t="shared" ref="E42" si="58">D42+2</f>
        <v>44849</v>
      </c>
      <c r="F42" s="357">
        <f t="shared" ref="F42" si="59">D42+4</f>
        <v>44851</v>
      </c>
      <c r="G42" s="427">
        <f t="shared" si="37"/>
        <v>44848</v>
      </c>
      <c r="H42" s="427"/>
      <c r="K42" s="145"/>
      <c r="L42" s="145"/>
      <c r="M42" s="145"/>
    </row>
    <row r="43" spans="1:13" s="146" customFormat="1" ht="18" hidden="1" customHeight="1" x14ac:dyDescent="0.2">
      <c r="A43" s="395"/>
      <c r="B43" s="360" t="s">
        <v>672</v>
      </c>
      <c r="C43" s="357" t="s">
        <v>2368</v>
      </c>
      <c r="D43" s="357">
        <f t="shared" si="34"/>
        <v>44854</v>
      </c>
      <c r="E43" s="357">
        <f t="shared" ref="E43" si="60">D43+2</f>
        <v>44856</v>
      </c>
      <c r="F43" s="357">
        <f t="shared" ref="F43" si="61">D43+4</f>
        <v>44858</v>
      </c>
      <c r="G43" s="427">
        <f t="shared" si="37"/>
        <v>44855</v>
      </c>
      <c r="H43" s="427"/>
      <c r="K43" s="145"/>
      <c r="L43" s="145"/>
      <c r="M43" s="145"/>
    </row>
    <row r="44" spans="1:13" s="146" customFormat="1" ht="18" hidden="1" customHeight="1" x14ac:dyDescent="0.2">
      <c r="A44" s="395"/>
      <c r="B44" s="360" t="s">
        <v>672</v>
      </c>
      <c r="C44" s="357" t="s">
        <v>2369</v>
      </c>
      <c r="D44" s="357">
        <f t="shared" si="34"/>
        <v>44861</v>
      </c>
      <c r="E44" s="357">
        <f t="shared" ref="E44" si="62">D44+2</f>
        <v>44863</v>
      </c>
      <c r="F44" s="357">
        <f t="shared" ref="F44" si="63">D44+4</f>
        <v>44865</v>
      </c>
      <c r="G44" s="427">
        <f t="shared" si="37"/>
        <v>44862</v>
      </c>
      <c r="H44" s="427"/>
      <c r="K44" s="145"/>
      <c r="L44" s="145"/>
      <c r="M44" s="145"/>
    </row>
    <row r="45" spans="1:13" s="146" customFormat="1" ht="18" hidden="1" customHeight="1" x14ac:dyDescent="0.2">
      <c r="A45" s="395"/>
      <c r="B45" s="360" t="s">
        <v>672</v>
      </c>
      <c r="C45" s="357" t="s">
        <v>2370</v>
      </c>
      <c r="D45" s="357">
        <f t="shared" si="34"/>
        <v>44868</v>
      </c>
      <c r="E45" s="357">
        <f t="shared" ref="E45" si="64">D45+2</f>
        <v>44870</v>
      </c>
      <c r="F45" s="357">
        <f t="shared" ref="F45" si="65">D45+4</f>
        <v>44872</v>
      </c>
      <c r="G45" s="427">
        <f t="shared" si="37"/>
        <v>44869</v>
      </c>
      <c r="H45" s="427"/>
      <c r="K45" s="145"/>
      <c r="L45" s="145"/>
      <c r="M45" s="145"/>
    </row>
    <row r="46" spans="1:13" s="146" customFormat="1" ht="18" hidden="1" customHeight="1" x14ac:dyDescent="0.2">
      <c r="A46" s="395"/>
      <c r="B46" s="360" t="s">
        <v>672</v>
      </c>
      <c r="C46" s="357" t="s">
        <v>2371</v>
      </c>
      <c r="D46" s="357">
        <f t="shared" si="34"/>
        <v>44875</v>
      </c>
      <c r="E46" s="357">
        <f t="shared" ref="E46" si="66">D46+2</f>
        <v>44877</v>
      </c>
      <c r="F46" s="357">
        <f t="shared" ref="F46" si="67">D46+4</f>
        <v>44879</v>
      </c>
      <c r="G46" s="427">
        <f t="shared" si="37"/>
        <v>44876</v>
      </c>
      <c r="H46" s="427"/>
      <c r="K46" s="145"/>
      <c r="L46" s="145"/>
      <c r="M46" s="145"/>
    </row>
    <row r="47" spans="1:13" s="146" customFormat="1" ht="18" hidden="1" customHeight="1" x14ac:dyDescent="0.2">
      <c r="A47" s="395"/>
      <c r="B47" s="360" t="s">
        <v>672</v>
      </c>
      <c r="C47" s="357" t="s">
        <v>2372</v>
      </c>
      <c r="D47" s="357">
        <f t="shared" si="34"/>
        <v>44882</v>
      </c>
      <c r="E47" s="357">
        <f t="shared" ref="E47" si="68">D47+2</f>
        <v>44884</v>
      </c>
      <c r="F47" s="357">
        <f t="shared" ref="F47" si="69">D47+4</f>
        <v>44886</v>
      </c>
      <c r="G47" s="427">
        <f t="shared" si="37"/>
        <v>44883</v>
      </c>
      <c r="H47" s="427"/>
      <c r="K47" s="145"/>
      <c r="L47" s="145"/>
      <c r="M47" s="145"/>
    </row>
    <row r="48" spans="1:13" s="146" customFormat="1" ht="18" hidden="1" customHeight="1" x14ac:dyDescent="0.2">
      <c r="A48" s="395"/>
      <c r="B48" s="360" t="s">
        <v>672</v>
      </c>
      <c r="C48" s="357" t="s">
        <v>2373</v>
      </c>
      <c r="D48" s="357">
        <f t="shared" si="34"/>
        <v>44889</v>
      </c>
      <c r="E48" s="357">
        <f t="shared" ref="E48" si="70">D48+2</f>
        <v>44891</v>
      </c>
      <c r="F48" s="357">
        <f t="shared" ref="F48" si="71">D48+4</f>
        <v>44893</v>
      </c>
      <c r="G48" s="427">
        <f t="shared" si="37"/>
        <v>44890</v>
      </c>
      <c r="H48" s="427"/>
      <c r="K48" s="145"/>
      <c r="L48" s="145"/>
      <c r="M48" s="145"/>
    </row>
    <row r="49" spans="1:13" s="146" customFormat="1" ht="18" hidden="1" customHeight="1" x14ac:dyDescent="0.2">
      <c r="A49" s="395" t="s">
        <v>2374</v>
      </c>
      <c r="B49" s="360" t="s">
        <v>470</v>
      </c>
      <c r="C49" s="357" t="s">
        <v>2375</v>
      </c>
      <c r="D49" s="357">
        <f t="shared" si="34"/>
        <v>44896</v>
      </c>
      <c r="E49" s="491">
        <f t="shared" ref="E49" si="72">D49+2</f>
        <v>44898</v>
      </c>
      <c r="F49" s="357">
        <f t="shared" ref="F49" si="73">D49+4</f>
        <v>44900</v>
      </c>
      <c r="G49" s="427">
        <f t="shared" si="37"/>
        <v>44897</v>
      </c>
      <c r="H49" s="427"/>
      <c r="K49" s="145"/>
      <c r="L49" s="145"/>
      <c r="M49" s="145"/>
    </row>
    <row r="50" spans="1:13" s="146" customFormat="1" ht="18" hidden="1" customHeight="1" x14ac:dyDescent="0.2">
      <c r="A50" s="395" t="s">
        <v>2376</v>
      </c>
      <c r="B50" s="153" t="s">
        <v>470</v>
      </c>
      <c r="C50" s="320" t="s">
        <v>2377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7">
        <f t="shared" si="37"/>
        <v>44904</v>
      </c>
      <c r="H50" s="427"/>
      <c r="K50" s="145"/>
      <c r="L50" s="145"/>
      <c r="M50" s="145"/>
    </row>
    <row r="51" spans="1:13" s="146" customFormat="1" ht="18" hidden="1" customHeight="1" x14ac:dyDescent="0.2">
      <c r="A51" s="395" t="s">
        <v>2378</v>
      </c>
      <c r="B51" s="591" t="s">
        <v>2379</v>
      </c>
      <c r="C51" s="320" t="s">
        <v>2380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7">
        <f t="shared" si="37"/>
        <v>44911</v>
      </c>
      <c r="H51" s="427"/>
      <c r="K51" s="145"/>
      <c r="L51" s="145"/>
      <c r="M51" s="145"/>
    </row>
    <row r="52" spans="1:13" s="146" customFormat="1" ht="18" hidden="1" customHeight="1" x14ac:dyDescent="0.2">
      <c r="A52" s="395" t="s">
        <v>2378</v>
      </c>
      <c r="B52" s="153" t="s">
        <v>386</v>
      </c>
      <c r="C52" s="320" t="s">
        <v>2381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7">
        <f t="shared" si="37"/>
        <v>44918</v>
      </c>
      <c r="H52" s="427"/>
      <c r="K52" s="145"/>
      <c r="L52" s="145"/>
      <c r="M52" s="145"/>
    </row>
    <row r="53" spans="1:13" s="146" customFormat="1" ht="18" hidden="1" customHeight="1" x14ac:dyDescent="0.2">
      <c r="A53" s="395" t="s">
        <v>2382</v>
      </c>
      <c r="B53" s="153" t="s">
        <v>1541</v>
      </c>
      <c r="C53" s="320" t="s">
        <v>2383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7">
        <f t="shared" si="37"/>
        <v>44925</v>
      </c>
      <c r="H53" s="427"/>
      <c r="K53" s="145"/>
      <c r="L53" s="145"/>
      <c r="M53" s="145"/>
    </row>
    <row r="54" spans="1:13" s="146" customFormat="1" ht="18" hidden="1" customHeight="1" x14ac:dyDescent="0.2">
      <c r="A54" s="395" t="s">
        <v>2382</v>
      </c>
      <c r="B54" s="153" t="s">
        <v>1541</v>
      </c>
      <c r="C54" s="320" t="s">
        <v>2384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7">
        <f t="shared" si="37"/>
        <v>44932</v>
      </c>
      <c r="H54" s="427"/>
      <c r="K54" s="145"/>
      <c r="L54" s="145"/>
      <c r="M54" s="145"/>
    </row>
    <row r="55" spans="1:13" s="146" customFormat="1" ht="18" hidden="1" customHeight="1" x14ac:dyDescent="0.2">
      <c r="A55" s="395" t="s">
        <v>2382</v>
      </c>
      <c r="B55" s="153" t="s">
        <v>1541</v>
      </c>
      <c r="C55" s="320" t="s">
        <v>2385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7">
        <f t="shared" si="37"/>
        <v>44939</v>
      </c>
      <c r="H55" s="427"/>
      <c r="K55" s="145"/>
      <c r="L55" s="145"/>
      <c r="M55" s="145"/>
    </row>
    <row r="56" spans="1:13" s="146" customFormat="1" ht="18" hidden="1" customHeight="1" x14ac:dyDescent="0.2">
      <c r="A56" s="395" t="s">
        <v>2382</v>
      </c>
      <c r="B56" s="153" t="s">
        <v>1541</v>
      </c>
      <c r="C56" s="320" t="s">
        <v>2386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7">
        <f t="shared" si="37"/>
        <v>44946</v>
      </c>
      <c r="H56" s="427"/>
      <c r="K56" s="145"/>
      <c r="L56" s="145"/>
      <c r="M56" s="145"/>
    </row>
    <row r="57" spans="1:13" s="146" customFormat="1" ht="18" hidden="1" customHeight="1" x14ac:dyDescent="0.2">
      <c r="A57" s="395" t="s">
        <v>2382</v>
      </c>
      <c r="B57" s="153" t="s">
        <v>1541</v>
      </c>
      <c r="C57" s="320" t="s">
        <v>2387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7">
        <f t="shared" si="37"/>
        <v>44953</v>
      </c>
      <c r="H57" s="427"/>
      <c r="K57" s="145"/>
      <c r="L57" s="145"/>
      <c r="M57" s="145"/>
    </row>
    <row r="58" spans="1:13" s="146" customFormat="1" ht="18" hidden="1" customHeight="1" x14ac:dyDescent="0.2">
      <c r="A58" s="395" t="s">
        <v>2382</v>
      </c>
      <c r="B58" s="153" t="s">
        <v>1541</v>
      </c>
      <c r="C58" s="320" t="s">
        <v>2388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7">
        <f t="shared" si="37"/>
        <v>44960</v>
      </c>
      <c r="H58" s="427"/>
      <c r="K58" s="145"/>
      <c r="L58" s="145"/>
      <c r="M58" s="145"/>
    </row>
    <row r="59" spans="1:13" s="146" customFormat="1" ht="18" hidden="1" customHeight="1" x14ac:dyDescent="0.2">
      <c r="A59" s="395" t="s">
        <v>2382</v>
      </c>
      <c r="B59" s="153" t="s">
        <v>1541</v>
      </c>
      <c r="C59" s="320" t="s">
        <v>2389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7">
        <f t="shared" si="37"/>
        <v>44967</v>
      </c>
      <c r="H59" s="427"/>
      <c r="K59" s="145"/>
      <c r="L59" s="145"/>
      <c r="M59" s="145"/>
    </row>
    <row r="60" spans="1:13" s="146" customFormat="1" ht="18" hidden="1" customHeight="1" x14ac:dyDescent="0.2">
      <c r="A60" s="395" t="s">
        <v>2382</v>
      </c>
      <c r="B60" s="153" t="s">
        <v>1541</v>
      </c>
      <c r="C60" s="320" t="s">
        <v>2390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7">
        <f t="shared" si="37"/>
        <v>44974</v>
      </c>
      <c r="H60" s="427"/>
      <c r="K60" s="145"/>
      <c r="L60" s="145"/>
      <c r="M60" s="145"/>
    </row>
    <row r="61" spans="1:13" s="146" customFormat="1" ht="18" hidden="1" customHeight="1" x14ac:dyDescent="0.2">
      <c r="A61" s="395"/>
      <c r="B61" s="153" t="s">
        <v>1541</v>
      </c>
      <c r="C61" s="320" t="s">
        <v>2391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7">
        <f t="shared" si="37"/>
        <v>44981</v>
      </c>
      <c r="H61" s="427"/>
      <c r="K61" s="145"/>
      <c r="L61" s="145"/>
      <c r="M61" s="145"/>
    </row>
    <row r="62" spans="1:13" s="146" customFormat="1" ht="18" hidden="1" customHeight="1" x14ac:dyDescent="0.2">
      <c r="A62" s="395"/>
      <c r="B62" s="153" t="s">
        <v>1541</v>
      </c>
      <c r="C62" s="320" t="s">
        <v>2392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7">
        <f t="shared" si="37"/>
        <v>44988</v>
      </c>
      <c r="H62" s="427"/>
      <c r="K62" s="145"/>
      <c r="L62" s="145"/>
      <c r="M62" s="145"/>
    </row>
    <row r="63" spans="1:13" s="146" customFormat="1" ht="18" hidden="1" customHeight="1" x14ac:dyDescent="0.2">
      <c r="A63" s="349"/>
      <c r="B63" s="153" t="s">
        <v>1541</v>
      </c>
      <c r="C63" s="320" t="s">
        <v>2393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9"/>
      <c r="B64" s="153" t="s">
        <v>1541</v>
      </c>
      <c r="C64" s="320" t="s">
        <v>2394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9"/>
      <c r="B65" s="153" t="s">
        <v>1541</v>
      </c>
      <c r="C65" s="320" t="s">
        <v>2395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9"/>
      <c r="B66" s="153" t="s">
        <v>1541</v>
      </c>
      <c r="C66" s="320" t="s">
        <v>2396</v>
      </c>
      <c r="D66" s="320">
        <f t="shared" si="100"/>
        <v>45015</v>
      </c>
      <c r="E66" s="491">
        <f t="shared" si="101"/>
        <v>45017</v>
      </c>
      <c r="F66" s="320">
        <f t="shared" si="102"/>
        <v>45019</v>
      </c>
      <c r="G66" s="42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9" t="s">
        <v>2397</v>
      </c>
      <c r="B67" s="439" t="s">
        <v>1425</v>
      </c>
      <c r="C67" s="357" t="s">
        <v>2398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9" t="s">
        <v>2397</v>
      </c>
      <c r="B68" s="153" t="s">
        <v>467</v>
      </c>
      <c r="C68" s="320" t="s">
        <v>2399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9" t="s">
        <v>2397</v>
      </c>
      <c r="B69" s="153" t="s">
        <v>467</v>
      </c>
      <c r="C69" s="320" t="s">
        <v>2400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9" t="s">
        <v>2397</v>
      </c>
      <c r="B70" s="153" t="s">
        <v>467</v>
      </c>
      <c r="C70" s="320" t="s">
        <v>2401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9" t="s">
        <v>2397</v>
      </c>
      <c r="B71" s="153" t="s">
        <v>467</v>
      </c>
      <c r="C71" s="320" t="s">
        <v>2402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9" t="s">
        <v>2397</v>
      </c>
      <c r="B72" s="153" t="s">
        <v>467</v>
      </c>
      <c r="C72" s="320" t="s">
        <v>2403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9" t="s">
        <v>2404</v>
      </c>
      <c r="B73" s="153" t="s">
        <v>2405</v>
      </c>
      <c r="C73" s="320" t="s">
        <v>2406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9" t="s">
        <v>2404</v>
      </c>
      <c r="B74" s="153" t="s">
        <v>2405</v>
      </c>
      <c r="C74" s="320" t="s">
        <v>2407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9" t="s">
        <v>2404</v>
      </c>
      <c r="B75" s="153" t="s">
        <v>2405</v>
      </c>
      <c r="C75" s="320" t="s">
        <v>2408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9" t="s">
        <v>2397</v>
      </c>
      <c r="B76" s="153" t="s">
        <v>467</v>
      </c>
      <c r="C76" s="320" t="s">
        <v>2409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9" t="s">
        <v>2397</v>
      </c>
      <c r="B77" s="153" t="s">
        <v>467</v>
      </c>
      <c r="C77" s="320" t="s">
        <v>2410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9"/>
      <c r="B78" s="153" t="s">
        <v>467</v>
      </c>
      <c r="C78" s="320" t="s">
        <v>2411</v>
      </c>
      <c r="D78" s="320">
        <f t="shared" si="100"/>
        <v>45099</v>
      </c>
      <c r="E78" s="320">
        <f t="shared" ref="E78" si="104">D78+2</f>
        <v>45101</v>
      </c>
      <c r="F78" s="491">
        <f t="shared" ref="F78" si="105">D78+4</f>
        <v>45103</v>
      </c>
      <c r="G78" s="42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9"/>
      <c r="B79" s="433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38"/>
      <c r="B80" s="639" t="s">
        <v>2412</v>
      </c>
      <c r="C80" s="640"/>
      <c r="D80" s="641"/>
      <c r="E80" s="641"/>
      <c r="F80" s="641"/>
      <c r="G80" s="642"/>
      <c r="H80" s="145"/>
      <c r="I80" s="638"/>
      <c r="J80" s="428"/>
      <c r="K80" s="155"/>
      <c r="L80" s="155"/>
      <c r="M80" s="155"/>
    </row>
    <row r="81" spans="1:13" s="146" customFormat="1" ht="18" hidden="1" customHeight="1" x14ac:dyDescent="0.2">
      <c r="A81" s="349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9"/>
      <c r="B82" s="394" t="s">
        <v>1496</v>
      </c>
      <c r="C82" s="151" t="s">
        <v>1246</v>
      </c>
      <c r="D82" s="332" t="s">
        <v>1356</v>
      </c>
      <c r="E82" s="163" t="s">
        <v>2111</v>
      </c>
      <c r="F82" s="332" t="s">
        <v>2413</v>
      </c>
      <c r="G82" s="332" t="s">
        <v>293</v>
      </c>
      <c r="H82" s="472" t="s">
        <v>1</v>
      </c>
      <c r="I82" s="472" t="s">
        <v>2</v>
      </c>
      <c r="J82" s="169"/>
      <c r="K82" s="169"/>
      <c r="L82" s="402"/>
      <c r="M82" s="402"/>
    </row>
    <row r="83" spans="1:13" s="146" customFormat="1" ht="18" hidden="1" customHeight="1" x14ac:dyDescent="0.2">
      <c r="A83" s="349"/>
      <c r="B83" s="152" t="s">
        <v>381</v>
      </c>
      <c r="C83" s="152" t="s">
        <v>382</v>
      </c>
      <c r="D83" s="332" t="s">
        <v>1135</v>
      </c>
      <c r="E83" s="332" t="s">
        <v>2414</v>
      </c>
      <c r="F83" s="332" t="s">
        <v>165</v>
      </c>
      <c r="G83" s="332" t="s">
        <v>313</v>
      </c>
      <c r="H83" s="473"/>
      <c r="I83" s="473"/>
      <c r="J83" s="170"/>
      <c r="K83" s="169"/>
      <c r="L83" s="169"/>
      <c r="M83" s="169"/>
    </row>
    <row r="84" spans="1:13" s="146" customFormat="1" ht="15.6" hidden="1" customHeight="1" x14ac:dyDescent="0.2">
      <c r="A84" s="395" t="s">
        <v>2415</v>
      </c>
      <c r="B84" s="454" t="s">
        <v>2416</v>
      </c>
      <c r="C84" s="322" t="s">
        <v>2417</v>
      </c>
      <c r="D84" s="322">
        <v>44498</v>
      </c>
      <c r="E84" s="417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74">
        <v>44494</v>
      </c>
      <c r="I84" s="474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5"/>
      <c r="B85" s="454" t="s">
        <v>1384</v>
      </c>
      <c r="C85" s="322" t="s">
        <v>2418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74">
        <f t="shared" ref="H85:I85" si="109">H84+7</f>
        <v>44501</v>
      </c>
      <c r="I85" s="474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5"/>
      <c r="B86" s="454" t="s">
        <v>2419</v>
      </c>
      <c r="C86" s="322" t="s">
        <v>2420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74">
        <f t="shared" ref="H86:I86" si="110">H85+7</f>
        <v>44508</v>
      </c>
      <c r="I86" s="474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5"/>
      <c r="B87" s="454" t="s">
        <v>1137</v>
      </c>
      <c r="C87" s="322" t="s">
        <v>2420</v>
      </c>
      <c r="D87" s="322">
        <v>44507</v>
      </c>
      <c r="E87" s="441">
        <f t="shared" ref="E87" si="111">D87+1</f>
        <v>44508</v>
      </c>
      <c r="F87" s="322">
        <f t="shared" ref="F87" si="112">D87+3</f>
        <v>44510</v>
      </c>
      <c r="G87" s="441">
        <f t="shared" ref="G87" si="113">D87+4</f>
        <v>44511</v>
      </c>
      <c r="H87" s="474">
        <v>44508</v>
      </c>
      <c r="I87" s="474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5"/>
      <c r="B88" s="454" t="s">
        <v>1384</v>
      </c>
      <c r="C88" s="322" t="s">
        <v>2421</v>
      </c>
      <c r="D88" s="322">
        <v>44517</v>
      </c>
      <c r="E88" s="441">
        <f t="shared" si="106"/>
        <v>44518</v>
      </c>
      <c r="F88" s="322">
        <f t="shared" si="107"/>
        <v>44520</v>
      </c>
      <c r="G88" s="322">
        <f t="shared" si="108"/>
        <v>44521</v>
      </c>
      <c r="H88" s="474">
        <f t="shared" ref="H88:I88" si="114">H86+7</f>
        <v>44515</v>
      </c>
      <c r="I88" s="474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5"/>
      <c r="B89" s="454" t="s">
        <v>2422</v>
      </c>
      <c r="C89" s="322" t="s">
        <v>2423</v>
      </c>
      <c r="D89" s="322">
        <v>44522</v>
      </c>
      <c r="E89" s="441">
        <f t="shared" si="106"/>
        <v>44523</v>
      </c>
      <c r="F89" s="322">
        <f t="shared" si="107"/>
        <v>44525</v>
      </c>
      <c r="G89" s="322">
        <f t="shared" si="108"/>
        <v>44526</v>
      </c>
      <c r="H89" s="474">
        <f t="shared" ref="H89:I89" si="115">H88+7</f>
        <v>44522</v>
      </c>
      <c r="I89" s="474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5"/>
      <c r="B90" s="454" t="s">
        <v>1384</v>
      </c>
      <c r="C90" s="322" t="s">
        <v>2424</v>
      </c>
      <c r="D90" s="322">
        <v>44531</v>
      </c>
      <c r="E90" s="441">
        <f t="shared" si="106"/>
        <v>44532</v>
      </c>
      <c r="F90" s="322">
        <f t="shared" si="107"/>
        <v>44534</v>
      </c>
      <c r="G90" s="322">
        <f t="shared" si="108"/>
        <v>44535</v>
      </c>
      <c r="H90" s="474">
        <f t="shared" ref="H90:I90" si="116">H89+7</f>
        <v>44529</v>
      </c>
      <c r="I90" s="474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5"/>
      <c r="B91" s="454" t="s">
        <v>2422</v>
      </c>
      <c r="C91" s="322" t="s">
        <v>2425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74">
        <v>44536</v>
      </c>
      <c r="I91" s="474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5"/>
      <c r="B92" s="454" t="s">
        <v>2426</v>
      </c>
      <c r="C92" s="322" t="s">
        <v>2427</v>
      </c>
      <c r="D92" s="322">
        <v>44549</v>
      </c>
      <c r="E92" s="441">
        <f t="shared" si="117"/>
        <v>44550</v>
      </c>
      <c r="F92" s="322">
        <f t="shared" si="118"/>
        <v>44552</v>
      </c>
      <c r="G92" s="322">
        <f t="shared" si="119"/>
        <v>44553</v>
      </c>
      <c r="H92" s="474">
        <f t="shared" ref="H92:I98" si="120">H91+7</f>
        <v>44543</v>
      </c>
      <c r="I92" s="474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5"/>
      <c r="B93" s="454" t="s">
        <v>2422</v>
      </c>
      <c r="C93" s="322" t="s">
        <v>2428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74">
        <f t="shared" si="120"/>
        <v>44550</v>
      </c>
      <c r="I93" s="474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5"/>
      <c r="B94" s="454" t="s">
        <v>2426</v>
      </c>
      <c r="C94" s="322" t="s">
        <v>2429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74">
        <f t="shared" si="120"/>
        <v>44557</v>
      </c>
      <c r="I94" s="474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5"/>
      <c r="B95" s="454" t="s">
        <v>2422</v>
      </c>
      <c r="C95" s="322" t="s">
        <v>2430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74">
        <f t="shared" si="120"/>
        <v>44564</v>
      </c>
      <c r="I95" s="474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5"/>
      <c r="B96" s="454" t="s">
        <v>2426</v>
      </c>
      <c r="C96" s="322" t="s">
        <v>2431</v>
      </c>
      <c r="D96" s="322">
        <v>44577</v>
      </c>
      <c r="E96" s="491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74">
        <f t="shared" si="120"/>
        <v>44571</v>
      </c>
      <c r="I96" s="474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5"/>
      <c r="B97" s="454" t="s">
        <v>2422</v>
      </c>
      <c r="C97" s="322" t="s">
        <v>2432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74">
        <f t="shared" si="120"/>
        <v>44578</v>
      </c>
      <c r="I97" s="474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5"/>
      <c r="B98" s="454" t="s">
        <v>2426</v>
      </c>
      <c r="C98" s="322" t="s">
        <v>2433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74">
        <f t="shared" si="120"/>
        <v>44585</v>
      </c>
      <c r="I98" s="474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5" t="s">
        <v>2415</v>
      </c>
      <c r="B99" s="454" t="s">
        <v>1170</v>
      </c>
      <c r="C99" s="322" t="s">
        <v>2434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91">
        <f t="shared" ref="G99:G100" si="133">D99+4</f>
        <v>44597</v>
      </c>
      <c r="H99" s="474"/>
      <c r="I99" s="474"/>
      <c r="J99" s="155"/>
      <c r="K99" s="155"/>
      <c r="L99" s="155"/>
      <c r="M99" s="155"/>
    </row>
    <row r="100" spans="1:13" s="146" customFormat="1" ht="18" hidden="1" customHeight="1" x14ac:dyDescent="0.2">
      <c r="A100" s="395"/>
      <c r="B100" s="454" t="s">
        <v>2422</v>
      </c>
      <c r="C100" s="322" t="s">
        <v>2434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74">
        <v>44592</v>
      </c>
      <c r="I100" s="474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5"/>
      <c r="B101" s="454" t="s">
        <v>2426</v>
      </c>
      <c r="C101" s="322" t="s">
        <v>2435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74">
        <f>H100+7</f>
        <v>44599</v>
      </c>
      <c r="I101" s="474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5" t="s">
        <v>2415</v>
      </c>
      <c r="B102" s="454" t="s">
        <v>1137</v>
      </c>
      <c r="C102" s="322" t="s">
        <v>2436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74">
        <f t="shared" ref="H102:I106" si="140">H101+7</f>
        <v>44606</v>
      </c>
      <c r="I102" s="474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5"/>
      <c r="B103" s="454" t="s">
        <v>2426</v>
      </c>
      <c r="C103" s="322" t="s">
        <v>2437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74">
        <f t="shared" si="140"/>
        <v>44613</v>
      </c>
      <c r="I103" s="474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5" t="s">
        <v>2415</v>
      </c>
      <c r="B104" s="454" t="s">
        <v>1137</v>
      </c>
      <c r="C104" s="322" t="s">
        <v>2438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74">
        <f t="shared" si="140"/>
        <v>44620</v>
      </c>
      <c r="I104" s="474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5"/>
      <c r="B105" s="454" t="s">
        <v>2426</v>
      </c>
      <c r="C105" s="322" t="s">
        <v>2439</v>
      </c>
      <c r="D105" s="322">
        <f>D104+7</f>
        <v>44626</v>
      </c>
      <c r="E105" s="491">
        <f t="shared" ref="E105" si="147">D105+1</f>
        <v>44627</v>
      </c>
      <c r="F105" s="322">
        <f t="shared" ref="F105" si="148">D105+3</f>
        <v>44629</v>
      </c>
      <c r="G105" s="491">
        <f t="shared" ref="G105" si="149">D105+4</f>
        <v>44630</v>
      </c>
      <c r="H105" s="474">
        <f t="shared" si="140"/>
        <v>44627</v>
      </c>
      <c r="I105" s="474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5"/>
      <c r="B106" s="454" t="s">
        <v>1137</v>
      </c>
      <c r="C106" s="322" t="s">
        <v>2440</v>
      </c>
      <c r="D106" s="322">
        <f>D105+7</f>
        <v>44633</v>
      </c>
      <c r="E106" s="491">
        <f t="shared" ref="E106" si="150">D106+1</f>
        <v>44634</v>
      </c>
      <c r="F106" s="322">
        <f t="shared" ref="F106" si="151">D106+3</f>
        <v>44636</v>
      </c>
      <c r="G106" s="491">
        <f t="shared" ref="G106" si="152">D106+4</f>
        <v>44637</v>
      </c>
      <c r="H106" s="474">
        <f t="shared" si="140"/>
        <v>44634</v>
      </c>
      <c r="I106" s="474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5"/>
      <c r="B107" s="454" t="s">
        <v>2422</v>
      </c>
      <c r="C107" s="322" t="s">
        <v>2440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74">
        <v>44634</v>
      </c>
      <c r="I107" s="474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5"/>
      <c r="B108" s="454" t="s">
        <v>2426</v>
      </c>
      <c r="C108" s="322" t="s">
        <v>2441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74">
        <f>H106+7</f>
        <v>44641</v>
      </c>
      <c r="I108" s="474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5"/>
      <c r="B109" s="454" t="s">
        <v>2422</v>
      </c>
      <c r="C109" s="322" t="s">
        <v>2441</v>
      </c>
      <c r="D109" s="322">
        <f>D107+7</f>
        <v>44640</v>
      </c>
      <c r="E109" s="441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74">
        <f>H107+7</f>
        <v>44641</v>
      </c>
      <c r="I109" s="474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5"/>
      <c r="B110" s="551"/>
      <c r="C110" s="552"/>
      <c r="D110" s="552"/>
      <c r="E110" s="552"/>
      <c r="F110" s="552"/>
      <c r="G110" s="552"/>
      <c r="H110" s="474"/>
      <c r="I110" s="474"/>
      <c r="J110" s="155"/>
      <c r="K110" s="155"/>
      <c r="L110" s="155"/>
      <c r="M110" s="155"/>
    </row>
    <row r="111" spans="1:13" s="146" customFormat="1" ht="18" hidden="1" customHeight="1" x14ac:dyDescent="0.2">
      <c r="A111" s="395"/>
      <c r="B111" s="454" t="s">
        <v>2340</v>
      </c>
      <c r="C111" s="322" t="s">
        <v>2442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74">
        <v>44648</v>
      </c>
      <c r="I111" s="474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5"/>
      <c r="B112" s="454" t="s">
        <v>2426</v>
      </c>
      <c r="C112" s="322" t="s">
        <v>2443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91">
        <f t="shared" ref="G112" si="167">D112+4</f>
        <v>44658</v>
      </c>
      <c r="H112" s="474">
        <f t="shared" ref="H112:I127" si="168">H111+7</f>
        <v>44655</v>
      </c>
      <c r="I112" s="474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5" t="s">
        <v>2444</v>
      </c>
      <c r="B113" s="454" t="s">
        <v>1170</v>
      </c>
      <c r="C113" s="322" t="s">
        <v>2445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74">
        <f t="shared" si="168"/>
        <v>44662</v>
      </c>
      <c r="I113" s="474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5"/>
      <c r="B114" s="454" t="s">
        <v>2426</v>
      </c>
      <c r="C114" s="322" t="s">
        <v>2445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74">
        <f t="shared" si="168"/>
        <v>44669</v>
      </c>
      <c r="I114" s="474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5"/>
      <c r="B115" s="454" t="s">
        <v>2426</v>
      </c>
      <c r="C115" s="322" t="s">
        <v>2446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74">
        <f>H113+7</f>
        <v>44669</v>
      </c>
      <c r="I115" s="474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5" t="s">
        <v>2447</v>
      </c>
      <c r="B116" s="454" t="s">
        <v>2426</v>
      </c>
      <c r="C116" s="322" t="s">
        <v>2448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74">
        <f t="shared" si="168"/>
        <v>44676</v>
      </c>
      <c r="I116" s="474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5"/>
      <c r="B117" s="454" t="s">
        <v>2426</v>
      </c>
      <c r="C117" s="322" t="s">
        <v>2449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74">
        <v>44690</v>
      </c>
      <c r="I117" s="474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5"/>
      <c r="B118" s="454" t="s">
        <v>2426</v>
      </c>
      <c r="C118" s="322" t="s">
        <v>2450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74">
        <f t="shared" si="168"/>
        <v>44697</v>
      </c>
      <c r="I118" s="474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5"/>
      <c r="B119" s="454" t="s">
        <v>2231</v>
      </c>
      <c r="C119" s="322" t="s">
        <v>2450</v>
      </c>
      <c r="D119" s="322">
        <v>44696</v>
      </c>
      <c r="E119" s="491">
        <f>D119+1</f>
        <v>44697</v>
      </c>
      <c r="F119" s="322">
        <f>D119+3</f>
        <v>44699</v>
      </c>
      <c r="G119" s="491">
        <f>D119+4</f>
        <v>44700</v>
      </c>
      <c r="H119" s="474"/>
      <c r="I119" s="474"/>
      <c r="J119" s="155"/>
      <c r="K119" s="155"/>
      <c r="L119" s="155"/>
      <c r="M119" s="155"/>
    </row>
    <row r="120" spans="1:13" s="146" customFormat="1" ht="18" hidden="1" customHeight="1" x14ac:dyDescent="0.2">
      <c r="A120" s="395"/>
      <c r="B120" s="454" t="s">
        <v>2426</v>
      </c>
      <c r="C120" s="322" t="s">
        <v>2451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74">
        <f>H118+7</f>
        <v>44704</v>
      </c>
      <c r="I120" s="474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5"/>
      <c r="B121" s="454" t="s">
        <v>2426</v>
      </c>
      <c r="C121" s="322" t="s">
        <v>2452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74">
        <f t="shared" si="168"/>
        <v>44711</v>
      </c>
      <c r="I121" s="474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5"/>
      <c r="B122" s="454" t="s">
        <v>2426</v>
      </c>
      <c r="C122" s="322" t="s">
        <v>2453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74">
        <f t="shared" si="168"/>
        <v>44718</v>
      </c>
      <c r="I122" s="474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5"/>
      <c r="B123" s="454" t="s">
        <v>2426</v>
      </c>
      <c r="C123" s="322" t="s">
        <v>2454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74">
        <v>44724</v>
      </c>
      <c r="I123" s="474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5" t="s">
        <v>2455</v>
      </c>
      <c r="B124" s="454" t="s">
        <v>2170</v>
      </c>
      <c r="C124" s="322" t="s">
        <v>2456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74">
        <f t="shared" si="168"/>
        <v>44731</v>
      </c>
      <c r="I124" s="474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5"/>
      <c r="B125" s="454" t="s">
        <v>2426</v>
      </c>
      <c r="C125" s="322" t="s">
        <v>2457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74">
        <f t="shared" si="168"/>
        <v>44738</v>
      </c>
      <c r="I125" s="474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5" t="s">
        <v>2458</v>
      </c>
      <c r="B126" s="153" t="s">
        <v>2426</v>
      </c>
      <c r="C126" s="320" t="s">
        <v>2459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74">
        <f t="shared" si="168"/>
        <v>44745</v>
      </c>
      <c r="I126" s="474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5"/>
      <c r="B127" s="153" t="s">
        <v>2426</v>
      </c>
      <c r="C127" s="320" t="s">
        <v>2460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74">
        <f t="shared" si="168"/>
        <v>44752</v>
      </c>
      <c r="I127" s="474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5"/>
      <c r="B128" s="437" t="s">
        <v>2461</v>
      </c>
      <c r="C128" s="328" t="s">
        <v>2460</v>
      </c>
      <c r="D128" s="320">
        <v>44752</v>
      </c>
      <c r="E128" s="441">
        <f t="shared" ref="E128" si="209">D128+1</f>
        <v>44753</v>
      </c>
      <c r="F128" s="322">
        <f t="shared" ref="F128" si="210">D128+3</f>
        <v>44755</v>
      </c>
      <c r="G128" s="441">
        <f t="shared" ref="G128" si="211">D128+4</f>
        <v>44756</v>
      </c>
      <c r="H128" s="474">
        <v>44752</v>
      </c>
      <c r="I128" s="474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5"/>
      <c r="B129" s="437" t="s">
        <v>2462</v>
      </c>
      <c r="C129" s="328" t="s">
        <v>2460</v>
      </c>
      <c r="D129" s="320">
        <v>44752</v>
      </c>
      <c r="E129" s="441">
        <f t="shared" ref="E129" si="212">D129+1</f>
        <v>44753</v>
      </c>
      <c r="F129" s="322">
        <f t="shared" ref="F129" si="213">D129+3</f>
        <v>44755</v>
      </c>
      <c r="G129" s="441">
        <f t="shared" ref="G129" si="214">D129+4</f>
        <v>44756</v>
      </c>
      <c r="H129" s="474">
        <v>44752</v>
      </c>
      <c r="I129" s="474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5"/>
      <c r="B130" s="153" t="s">
        <v>2463</v>
      </c>
      <c r="C130" s="320" t="s">
        <v>2464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74">
        <v>44760</v>
      </c>
      <c r="I130" s="474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5" t="s">
        <v>2465</v>
      </c>
      <c r="B131" s="603" t="s">
        <v>1422</v>
      </c>
      <c r="C131" s="320" t="s">
        <v>2466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74">
        <v>44766</v>
      </c>
      <c r="I131" s="474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5"/>
      <c r="B132" s="602" t="s">
        <v>2426</v>
      </c>
      <c r="C132" s="320" t="s">
        <v>2467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74">
        <f>H131+7</f>
        <v>44773</v>
      </c>
      <c r="I132" s="474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5" t="s">
        <v>2465</v>
      </c>
      <c r="B133" s="216" t="s">
        <v>401</v>
      </c>
      <c r="C133" s="320" t="s">
        <v>2468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91">
        <f t="shared" ref="G133" si="224">D133+4</f>
        <v>44785</v>
      </c>
      <c r="H133" s="474">
        <f t="shared" ref="H133:H168" si="225">H132+7</f>
        <v>44780</v>
      </c>
      <c r="I133" s="474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5"/>
      <c r="B134" s="153" t="s">
        <v>2426</v>
      </c>
      <c r="C134" s="320" t="s">
        <v>2469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91">
        <f t="shared" ref="G134" si="229">D134+4</f>
        <v>44787</v>
      </c>
      <c r="H134" s="474">
        <f t="shared" si="225"/>
        <v>44787</v>
      </c>
      <c r="I134" s="474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5"/>
      <c r="B135" s="153" t="s">
        <v>2426</v>
      </c>
      <c r="C135" s="320" t="s">
        <v>2470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91">
        <f t="shared" ref="G135" si="232">D135+4</f>
        <v>44796</v>
      </c>
      <c r="H135" s="474">
        <f t="shared" si="225"/>
        <v>44794</v>
      </c>
      <c r="I135" s="474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5" t="s">
        <v>2465</v>
      </c>
      <c r="B136" s="153" t="s">
        <v>1420</v>
      </c>
      <c r="C136" s="320" t="s">
        <v>2471</v>
      </c>
      <c r="D136" s="491">
        <v>44801</v>
      </c>
      <c r="E136" s="491">
        <f t="shared" ref="E136" si="233">D136+1</f>
        <v>44802</v>
      </c>
      <c r="F136" s="491">
        <f t="shared" ref="F136" si="234">D136+3</f>
        <v>44804</v>
      </c>
      <c r="G136" s="491">
        <f t="shared" ref="G136" si="235">D136+4</f>
        <v>44805</v>
      </c>
      <c r="H136" s="474">
        <f t="shared" si="225"/>
        <v>44801</v>
      </c>
      <c r="I136" s="474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5"/>
      <c r="B137" s="437" t="s">
        <v>389</v>
      </c>
      <c r="C137" s="320" t="s">
        <v>2472</v>
      </c>
      <c r="D137" s="491">
        <f t="shared" si="187"/>
        <v>44808</v>
      </c>
      <c r="E137" s="491">
        <f t="shared" ref="E137" si="236">D137+1</f>
        <v>44809</v>
      </c>
      <c r="F137" s="491">
        <f t="shared" ref="F137" si="237">D137+3</f>
        <v>44811</v>
      </c>
      <c r="G137" s="491">
        <f t="shared" ref="G137" si="238">D137+4</f>
        <v>44812</v>
      </c>
      <c r="H137" s="474">
        <f t="shared" si="225"/>
        <v>44808</v>
      </c>
      <c r="I137" s="474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5"/>
      <c r="B138" s="123" t="s">
        <v>2473</v>
      </c>
      <c r="C138" s="155"/>
      <c r="D138" s="155"/>
      <c r="E138" s="451"/>
      <c r="F138" s="451"/>
      <c r="G138" s="610"/>
      <c r="H138" s="474">
        <f t="shared" si="225"/>
        <v>44815</v>
      </c>
      <c r="I138" s="474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5"/>
      <c r="B139" s="164"/>
      <c r="C139" s="155"/>
      <c r="D139" s="155"/>
      <c r="E139" s="155"/>
      <c r="F139" s="155"/>
      <c r="G139" s="610"/>
      <c r="H139" s="474">
        <f t="shared" si="225"/>
        <v>44822</v>
      </c>
      <c r="I139" s="474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5"/>
      <c r="B140" s="394" t="s">
        <v>1899</v>
      </c>
      <c r="C140" s="169" t="s">
        <v>2474</v>
      </c>
      <c r="D140" s="332" t="s">
        <v>1356</v>
      </c>
      <c r="E140" s="163" t="s">
        <v>2111</v>
      </c>
      <c r="F140" s="163" t="s">
        <v>296</v>
      </c>
      <c r="G140" s="611" t="s">
        <v>2475</v>
      </c>
      <c r="H140" s="474">
        <f t="shared" si="225"/>
        <v>44829</v>
      </c>
      <c r="I140" s="474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5"/>
      <c r="B141" s="152" t="s">
        <v>381</v>
      </c>
      <c r="C141" s="152" t="s">
        <v>382</v>
      </c>
      <c r="D141" s="332" t="s">
        <v>1135</v>
      </c>
      <c r="E141" s="332" t="s">
        <v>2414</v>
      </c>
      <c r="F141" s="332" t="s">
        <v>165</v>
      </c>
      <c r="G141" s="612" t="s">
        <v>260</v>
      </c>
      <c r="H141" s="474">
        <f t="shared" si="225"/>
        <v>44836</v>
      </c>
      <c r="I141" s="474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5"/>
      <c r="B142" s="153" t="s">
        <v>1384</v>
      </c>
      <c r="C142" s="320" t="s">
        <v>2417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91">
        <f t="shared" ref="G142:G147" si="241">D142+5</f>
        <v>44498</v>
      </c>
      <c r="H142" s="474">
        <f t="shared" si="225"/>
        <v>44843</v>
      </c>
      <c r="I142" s="474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5"/>
      <c r="B143" s="153" t="s">
        <v>2422</v>
      </c>
      <c r="C143" s="320" t="s">
        <v>2418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91">
        <f t="shared" si="241"/>
        <v>44505</v>
      </c>
      <c r="H143" s="474">
        <f t="shared" si="225"/>
        <v>44850</v>
      </c>
      <c r="I143" s="474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5"/>
      <c r="B144" s="153" t="s">
        <v>1384</v>
      </c>
      <c r="C144" s="320" t="s">
        <v>2420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91">
        <f t="shared" si="241"/>
        <v>44517</v>
      </c>
      <c r="H144" s="474">
        <f t="shared" si="225"/>
        <v>44857</v>
      </c>
      <c r="I144" s="474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5"/>
      <c r="B145" s="153" t="s">
        <v>2419</v>
      </c>
      <c r="C145" s="320" t="s">
        <v>2421</v>
      </c>
      <c r="D145" s="600">
        <v>44521</v>
      </c>
      <c r="E145" s="486">
        <f t="shared" si="239"/>
        <v>44522</v>
      </c>
      <c r="F145" s="486">
        <f t="shared" si="240"/>
        <v>44524</v>
      </c>
      <c r="G145" s="613">
        <f t="shared" si="241"/>
        <v>44526</v>
      </c>
      <c r="H145" s="474">
        <f t="shared" si="225"/>
        <v>44864</v>
      </c>
      <c r="I145" s="474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5"/>
      <c r="B146" s="153" t="s">
        <v>1384</v>
      </c>
      <c r="C146" s="320" t="s">
        <v>2423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91">
        <f t="shared" si="241"/>
        <v>44526</v>
      </c>
      <c r="H146" s="474">
        <f t="shared" si="225"/>
        <v>44871</v>
      </c>
      <c r="I146" s="474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5"/>
      <c r="B147" s="153" t="s">
        <v>2422</v>
      </c>
      <c r="C147" s="320" t="s">
        <v>2424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91">
        <f t="shared" si="241"/>
        <v>44538</v>
      </c>
      <c r="H147" s="474">
        <f t="shared" si="225"/>
        <v>44878</v>
      </c>
      <c r="I147" s="474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5"/>
      <c r="B148" s="153" t="s">
        <v>1384</v>
      </c>
      <c r="C148" s="320" t="s">
        <v>2425</v>
      </c>
      <c r="D148" s="320">
        <v>44540</v>
      </c>
      <c r="E148" s="469">
        <f t="shared" ref="E148:E149" si="242">D148+1</f>
        <v>44541</v>
      </c>
      <c r="F148" s="469">
        <f t="shared" ref="F148:F149" si="243">D148+3</f>
        <v>44543</v>
      </c>
      <c r="G148" s="491">
        <f t="shared" ref="G148:G149" si="244">D148+5</f>
        <v>44545</v>
      </c>
      <c r="H148" s="474">
        <f t="shared" si="225"/>
        <v>44885</v>
      </c>
      <c r="I148" s="474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5"/>
      <c r="B149" s="153" t="s">
        <v>2422</v>
      </c>
      <c r="C149" s="320" t="s">
        <v>2427</v>
      </c>
      <c r="D149" s="320">
        <v>44546</v>
      </c>
      <c r="E149" s="491">
        <f t="shared" si="242"/>
        <v>44547</v>
      </c>
      <c r="F149" s="491">
        <f t="shared" si="243"/>
        <v>44549</v>
      </c>
      <c r="G149" s="491">
        <f t="shared" si="244"/>
        <v>44551</v>
      </c>
      <c r="H149" s="474">
        <f t="shared" si="225"/>
        <v>44892</v>
      </c>
      <c r="I149" s="474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5" t="s">
        <v>2465</v>
      </c>
      <c r="B150" s="153" t="s">
        <v>2476</v>
      </c>
      <c r="C150" s="320" t="s">
        <v>2428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91">
        <f t="shared" ref="G150" si="247">D150+5</f>
        <v>44554</v>
      </c>
      <c r="H150" s="474">
        <f t="shared" si="225"/>
        <v>44899</v>
      </c>
      <c r="I150" s="474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5"/>
      <c r="B151" s="153" t="s">
        <v>2422</v>
      </c>
      <c r="C151" s="320" t="s">
        <v>2429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91">
        <f t="shared" ref="G151" si="250">D151+5</f>
        <v>44564</v>
      </c>
      <c r="H151" s="474">
        <f t="shared" si="225"/>
        <v>44906</v>
      </c>
      <c r="I151" s="474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5"/>
      <c r="B152" s="153" t="s">
        <v>1384</v>
      </c>
      <c r="C152" s="320" t="s">
        <v>2430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91">
        <f t="shared" ref="G152:G156" si="253">D152+5</f>
        <v>44575</v>
      </c>
      <c r="H152" s="474">
        <f t="shared" si="225"/>
        <v>44913</v>
      </c>
      <c r="I152" s="474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5"/>
      <c r="B153" s="153" t="s">
        <v>2477</v>
      </c>
      <c r="C153" s="320" t="s">
        <v>2430</v>
      </c>
      <c r="D153" s="320">
        <v>44569</v>
      </c>
      <c r="E153" s="322">
        <f t="shared" ref="E153" si="254">D153+1</f>
        <v>44570</v>
      </c>
      <c r="F153" s="441">
        <f t="shared" ref="F153" si="255">D153+3</f>
        <v>44572</v>
      </c>
      <c r="G153" s="491">
        <f t="shared" ref="G153" si="256">D153+5</f>
        <v>44574</v>
      </c>
      <c r="H153" s="474">
        <f t="shared" si="225"/>
        <v>44920</v>
      </c>
      <c r="I153" s="474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5" t="s">
        <v>2415</v>
      </c>
      <c r="B154" s="153" t="s">
        <v>2477</v>
      </c>
      <c r="C154" s="320" t="s">
        <v>2431</v>
      </c>
      <c r="D154" s="320">
        <v>44577</v>
      </c>
      <c r="E154" s="322">
        <f t="shared" si="251"/>
        <v>44578</v>
      </c>
      <c r="F154" s="491">
        <f t="shared" si="252"/>
        <v>44580</v>
      </c>
      <c r="G154" s="491">
        <f t="shared" si="253"/>
        <v>44582</v>
      </c>
      <c r="H154" s="474">
        <f t="shared" si="225"/>
        <v>44927</v>
      </c>
      <c r="I154" s="474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5"/>
      <c r="B155" s="153" t="s">
        <v>2477</v>
      </c>
      <c r="C155" s="320" t="s">
        <v>2432</v>
      </c>
      <c r="D155" s="320">
        <v>44584</v>
      </c>
      <c r="E155" s="322">
        <f t="shared" si="251"/>
        <v>44585</v>
      </c>
      <c r="F155" s="491">
        <f t="shared" si="252"/>
        <v>44587</v>
      </c>
      <c r="G155" s="491">
        <f t="shared" si="253"/>
        <v>44589</v>
      </c>
      <c r="H155" s="474">
        <f t="shared" si="225"/>
        <v>44934</v>
      </c>
      <c r="I155" s="474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5" t="s">
        <v>2478</v>
      </c>
      <c r="B156" s="153" t="s">
        <v>2476</v>
      </c>
      <c r="C156" s="320" t="s">
        <v>2432</v>
      </c>
      <c r="D156" s="320">
        <v>44588</v>
      </c>
      <c r="E156" s="441">
        <f t="shared" si="251"/>
        <v>44589</v>
      </c>
      <c r="F156" s="441">
        <f t="shared" si="252"/>
        <v>44591</v>
      </c>
      <c r="G156" s="491">
        <f t="shared" si="253"/>
        <v>44593</v>
      </c>
      <c r="H156" s="474">
        <f t="shared" si="225"/>
        <v>44941</v>
      </c>
      <c r="I156" s="474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5" t="s">
        <v>2479</v>
      </c>
      <c r="B157" s="153" t="s">
        <v>2476</v>
      </c>
      <c r="C157" s="320" t="s">
        <v>2433</v>
      </c>
      <c r="D157" s="320">
        <v>44591</v>
      </c>
      <c r="E157" s="322">
        <f t="shared" ref="E157" si="257">D157+1</f>
        <v>44592</v>
      </c>
      <c r="F157" s="491">
        <f t="shared" ref="F157" si="258">D157+3</f>
        <v>44594</v>
      </c>
      <c r="G157" s="491">
        <f t="shared" ref="G157" si="259">D157+5</f>
        <v>44596</v>
      </c>
      <c r="H157" s="474">
        <f t="shared" si="225"/>
        <v>44948</v>
      </c>
      <c r="I157" s="474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5"/>
      <c r="B158" s="153" t="s">
        <v>2422</v>
      </c>
      <c r="C158" s="320" t="s">
        <v>2433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91">
        <f t="shared" ref="G158" si="262">D158+5</f>
        <v>44589</v>
      </c>
      <c r="H158" s="474">
        <f t="shared" si="225"/>
        <v>44955</v>
      </c>
      <c r="I158" s="474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5"/>
      <c r="B159" s="153" t="s">
        <v>1384</v>
      </c>
      <c r="C159" s="320" t="s">
        <v>2434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91">
        <f t="shared" ref="G159" si="265">D159+5</f>
        <v>44596</v>
      </c>
      <c r="H159" s="474">
        <f t="shared" si="225"/>
        <v>44962</v>
      </c>
      <c r="I159" s="474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5"/>
      <c r="B160" s="153" t="s">
        <v>2422</v>
      </c>
      <c r="C160" s="320" t="s">
        <v>2435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91">
        <f t="shared" ref="G160:G163" si="268">D160+5</f>
        <v>44603</v>
      </c>
      <c r="H160" s="474">
        <f t="shared" si="225"/>
        <v>44969</v>
      </c>
      <c r="I160" s="474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5"/>
      <c r="B161" s="153" t="s">
        <v>1384</v>
      </c>
      <c r="C161" s="320" t="s">
        <v>2436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91">
        <f t="shared" si="268"/>
        <v>44610</v>
      </c>
      <c r="H161" s="474">
        <f t="shared" si="225"/>
        <v>44976</v>
      </c>
      <c r="I161" s="474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5" t="s">
        <v>2415</v>
      </c>
      <c r="B162" s="153" t="s">
        <v>1137</v>
      </c>
      <c r="C162" s="320" t="s">
        <v>2437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91">
        <f t="shared" si="268"/>
        <v>44617</v>
      </c>
      <c r="H162" s="474">
        <f t="shared" si="225"/>
        <v>44983</v>
      </c>
      <c r="I162" s="474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5"/>
      <c r="B163" s="153" t="s">
        <v>1384</v>
      </c>
      <c r="C163" s="320" t="s">
        <v>2438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91">
        <f t="shared" si="268"/>
        <v>44624</v>
      </c>
      <c r="H163" s="474">
        <f t="shared" si="225"/>
        <v>44990</v>
      </c>
      <c r="I163" s="474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5"/>
      <c r="B164" s="153" t="s">
        <v>1137</v>
      </c>
      <c r="C164" s="320" t="s">
        <v>2439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91">
        <f t="shared" ref="G164" si="271">D164+5</f>
        <v>44631</v>
      </c>
      <c r="H164" s="474">
        <f t="shared" si="225"/>
        <v>44997</v>
      </c>
      <c r="I164" s="474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5"/>
      <c r="B165" s="153" t="s">
        <v>1384</v>
      </c>
      <c r="C165" s="320" t="s">
        <v>2440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91">
        <f t="shared" ref="G165:G167" si="274">D165+5</f>
        <v>44638</v>
      </c>
      <c r="H165" s="474">
        <f t="shared" si="225"/>
        <v>45004</v>
      </c>
      <c r="I165" s="474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5" t="s">
        <v>1146</v>
      </c>
      <c r="B166" s="559" t="s">
        <v>389</v>
      </c>
      <c r="C166" s="320" t="s">
        <v>2441</v>
      </c>
      <c r="D166" s="320">
        <f>D165+7</f>
        <v>44640</v>
      </c>
      <c r="E166" s="441">
        <f t="shared" si="272"/>
        <v>44641</v>
      </c>
      <c r="F166" s="441">
        <f t="shared" si="273"/>
        <v>44643</v>
      </c>
      <c r="G166" s="491">
        <f t="shared" si="274"/>
        <v>44645</v>
      </c>
      <c r="H166" s="474">
        <f t="shared" si="225"/>
        <v>45011</v>
      </c>
      <c r="I166" s="474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5"/>
      <c r="B167" s="153" t="s">
        <v>1384</v>
      </c>
      <c r="C167" s="320" t="s">
        <v>2442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91">
        <f t="shared" si="274"/>
        <v>44652</v>
      </c>
      <c r="H167" s="474">
        <f t="shared" si="225"/>
        <v>45018</v>
      </c>
      <c r="I167" s="474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5" t="s">
        <v>1146</v>
      </c>
      <c r="B168" s="153" t="s">
        <v>2480</v>
      </c>
      <c r="C168" s="320" t="s">
        <v>2443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91">
        <f t="shared" ref="G168" si="277">D168+5</f>
        <v>44659</v>
      </c>
      <c r="H168" s="474">
        <f t="shared" si="225"/>
        <v>45025</v>
      </c>
      <c r="I168" s="474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5" t="s">
        <v>2465</v>
      </c>
      <c r="B169" s="153" t="s">
        <v>2353</v>
      </c>
      <c r="C169" s="320" t="s">
        <v>2481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91">
        <f t="shared" ref="G169" si="278">D169+4</f>
        <v>44819</v>
      </c>
      <c r="H169" s="474">
        <v>44815</v>
      </c>
      <c r="I169" s="474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5"/>
      <c r="B170" s="153" t="s">
        <v>2426</v>
      </c>
      <c r="C170" s="320" t="s">
        <v>2482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91">
        <f t="shared" ref="G170" si="282">D170+4</f>
        <v>44826</v>
      </c>
      <c r="H170" s="474">
        <v>44822</v>
      </c>
      <c r="I170" s="474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5"/>
      <c r="B171" s="153" t="s">
        <v>2426</v>
      </c>
      <c r="C171" s="320" t="s">
        <v>2483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91">
        <f t="shared" ref="G171" si="285">D171+4</f>
        <v>44834</v>
      </c>
      <c r="H171" s="474">
        <v>44829</v>
      </c>
      <c r="I171" s="474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5"/>
      <c r="B172" s="153" t="s">
        <v>2426</v>
      </c>
      <c r="C172" s="320" t="s">
        <v>2484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91">
        <f t="shared" ref="G172" si="288">D172+4</f>
        <v>44841</v>
      </c>
      <c r="H172" s="474">
        <v>44836</v>
      </c>
      <c r="I172" s="474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5"/>
      <c r="B173" s="153" t="s">
        <v>2426</v>
      </c>
      <c r="C173" s="320" t="s">
        <v>2485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91">
        <f t="shared" ref="G173" si="291">D173+4</f>
        <v>44848</v>
      </c>
      <c r="H173" s="474">
        <f t="shared" ref="H173:I177" si="292">H172+7</f>
        <v>44843</v>
      </c>
      <c r="I173" s="474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5"/>
      <c r="B174" s="153" t="s">
        <v>2426</v>
      </c>
      <c r="C174" s="320" t="s">
        <v>2486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91">
        <f t="shared" ref="G174" si="295">D174+4</f>
        <v>44856</v>
      </c>
      <c r="H174" s="474">
        <f t="shared" si="292"/>
        <v>44850</v>
      </c>
      <c r="I174" s="474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5"/>
      <c r="B175" s="153" t="s">
        <v>2426</v>
      </c>
      <c r="C175" s="320" t="s">
        <v>2487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91">
        <f t="shared" ref="G175" si="298">D175+4</f>
        <v>44862</v>
      </c>
      <c r="H175" s="474">
        <f t="shared" si="292"/>
        <v>44857</v>
      </c>
      <c r="I175" s="474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5" t="s">
        <v>2465</v>
      </c>
      <c r="B176" s="563" t="s">
        <v>386</v>
      </c>
      <c r="C176" s="320" t="s">
        <v>2488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91">
        <f t="shared" ref="G176" si="301">D176+4</f>
        <v>44868</v>
      </c>
      <c r="H176" s="474">
        <f t="shared" si="292"/>
        <v>44864</v>
      </c>
      <c r="I176" s="474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5" t="s">
        <v>2465</v>
      </c>
      <c r="B177" s="563" t="s">
        <v>386</v>
      </c>
      <c r="C177" s="320" t="s">
        <v>2489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91">
        <f t="shared" ref="G177" si="304">D177+4</f>
        <v>44875</v>
      </c>
      <c r="H177" s="474">
        <f t="shared" si="292"/>
        <v>44871</v>
      </c>
      <c r="I177" s="474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5"/>
      <c r="B178" s="433" t="s">
        <v>1244</v>
      </c>
      <c r="C178" s="155"/>
      <c r="D178" s="155"/>
      <c r="E178" s="155"/>
      <c r="F178" s="155"/>
      <c r="G178" s="155"/>
      <c r="H178" s="474"/>
      <c r="I178" s="474"/>
      <c r="J178" s="145"/>
      <c r="K178" s="145"/>
      <c r="L178" s="145"/>
      <c r="M178" s="159"/>
    </row>
    <row r="179" spans="1:13" s="146" customFormat="1" ht="18" customHeight="1" x14ac:dyDescent="0.2">
      <c r="A179" s="395"/>
      <c r="B179" s="164"/>
      <c r="C179" s="155"/>
      <c r="D179" s="155"/>
      <c r="E179" s="155"/>
      <c r="F179" s="155"/>
      <c r="G179" s="155"/>
      <c r="H179" s="474"/>
      <c r="I179" s="474"/>
      <c r="J179" s="145"/>
      <c r="K179" s="145"/>
      <c r="L179" s="145"/>
      <c r="M179" s="159"/>
    </row>
    <row r="180" spans="1:13" s="146" customFormat="1" ht="18" customHeight="1" x14ac:dyDescent="0.2">
      <c r="A180" s="395"/>
      <c r="B180" s="164"/>
      <c r="C180" s="155"/>
      <c r="D180" s="155"/>
      <c r="E180" s="155"/>
      <c r="F180" s="155"/>
      <c r="G180" s="155"/>
      <c r="H180" s="474"/>
      <c r="I180" s="474"/>
      <c r="J180" s="145"/>
      <c r="K180" s="145"/>
      <c r="L180" s="145"/>
      <c r="M180" s="159"/>
    </row>
    <row r="181" spans="1:13" s="146" customFormat="1" ht="18" customHeight="1" x14ac:dyDescent="0.2">
      <c r="A181" s="395"/>
      <c r="B181" s="164"/>
      <c r="C181" s="155"/>
      <c r="D181" s="155"/>
      <c r="E181" s="155"/>
      <c r="F181" s="155"/>
      <c r="G181" s="155"/>
      <c r="H181" s="427"/>
      <c r="I181" s="408"/>
      <c r="J181" s="145"/>
      <c r="K181" s="145"/>
      <c r="L181" s="145"/>
      <c r="M181" s="159"/>
    </row>
    <row r="182" spans="1:13" s="146" customFormat="1" ht="18" customHeight="1" x14ac:dyDescent="0.2">
      <c r="A182" s="395"/>
      <c r="B182" s="476" t="s">
        <v>2490</v>
      </c>
      <c r="C182" s="451"/>
      <c r="D182" s="451"/>
      <c r="E182" s="451"/>
      <c r="F182" s="451"/>
      <c r="G182" s="155"/>
      <c r="H182" s="427"/>
      <c r="I182" s="408"/>
      <c r="J182" s="145"/>
      <c r="K182" s="145"/>
      <c r="L182" s="145"/>
      <c r="M182" s="159"/>
    </row>
    <row r="183" spans="1:13" s="146" customFormat="1" ht="18" customHeight="1" x14ac:dyDescent="0.2">
      <c r="A183" s="395"/>
      <c r="B183" s="164"/>
      <c r="C183" s="155"/>
      <c r="D183" s="155"/>
      <c r="E183" s="155"/>
      <c r="F183" s="155"/>
      <c r="G183" s="155"/>
      <c r="H183" s="427"/>
      <c r="I183" s="408"/>
      <c r="J183" s="145"/>
      <c r="K183" s="145"/>
      <c r="L183" s="145"/>
      <c r="M183" s="159"/>
    </row>
    <row r="184" spans="1:13" s="146" customFormat="1" ht="36.75" customHeight="1" x14ac:dyDescent="0.2">
      <c r="A184" s="395"/>
      <c r="B184" s="394" t="s">
        <v>2491</v>
      </c>
      <c r="C184" s="151" t="s">
        <v>1129</v>
      </c>
      <c r="D184" s="332" t="s">
        <v>1356</v>
      </c>
      <c r="E184" s="163" t="s">
        <v>2111</v>
      </c>
      <c r="F184" s="332" t="s">
        <v>335</v>
      </c>
      <c r="G184" s="450" t="s">
        <v>2</v>
      </c>
      <c r="H184" s="446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5"/>
      <c r="B185" s="152" t="s">
        <v>381</v>
      </c>
      <c r="C185" s="152" t="s">
        <v>382</v>
      </c>
      <c r="D185" s="332"/>
      <c r="E185" s="332" t="s">
        <v>2414</v>
      </c>
      <c r="F185" s="332" t="s">
        <v>313</v>
      </c>
      <c r="G185" s="427"/>
      <c r="H185" s="449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5"/>
      <c r="B186" s="320" t="s">
        <v>1454</v>
      </c>
      <c r="C186" s="320" t="s">
        <v>2492</v>
      </c>
      <c r="D186" s="320">
        <v>44494</v>
      </c>
      <c r="E186" s="320">
        <f>D186+1</f>
        <v>44495</v>
      </c>
      <c r="F186" s="320">
        <f>D186+4</f>
        <v>44498</v>
      </c>
      <c r="G186" s="427">
        <v>44495</v>
      </c>
      <c r="H186" s="449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5"/>
      <c r="B187" s="320" t="s">
        <v>1454</v>
      </c>
      <c r="C187" s="320" t="s">
        <v>2493</v>
      </c>
      <c r="D187" s="320">
        <v>44508</v>
      </c>
      <c r="E187" s="320">
        <f>D187+1</f>
        <v>44509</v>
      </c>
      <c r="F187" s="320">
        <f>D187+4</f>
        <v>44512</v>
      </c>
      <c r="G187" s="427">
        <v>44509</v>
      </c>
      <c r="H187" s="449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5"/>
      <c r="B188" s="320" t="s">
        <v>1454</v>
      </c>
      <c r="C188" s="320" t="s">
        <v>2494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7">
        <v>44516</v>
      </c>
      <c r="H188" s="449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5"/>
      <c r="B189" s="320" t="s">
        <v>1454</v>
      </c>
      <c r="C189" s="320" t="s">
        <v>2495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7">
        <v>44523</v>
      </c>
      <c r="H189" s="449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5"/>
      <c r="B190" s="494" t="s">
        <v>389</v>
      </c>
      <c r="C190" s="320" t="s">
        <v>2496</v>
      </c>
      <c r="D190" s="491">
        <f t="shared" si="305"/>
        <v>44529</v>
      </c>
      <c r="E190" s="491">
        <f t="shared" si="306"/>
        <v>44530</v>
      </c>
      <c r="F190" s="491">
        <f t="shared" si="307"/>
        <v>44533</v>
      </c>
      <c r="G190" s="496">
        <v>44530</v>
      </c>
      <c r="H190" s="449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5"/>
      <c r="B191" s="494" t="s">
        <v>2497</v>
      </c>
      <c r="C191" s="320" t="s">
        <v>2498</v>
      </c>
      <c r="D191" s="491">
        <f t="shared" si="305"/>
        <v>44536</v>
      </c>
      <c r="E191" s="320">
        <f t="shared" si="306"/>
        <v>44537</v>
      </c>
      <c r="F191" s="320">
        <f t="shared" si="307"/>
        <v>44540</v>
      </c>
      <c r="G191" s="427">
        <v>44537</v>
      </c>
      <c r="H191" s="449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5"/>
      <c r="B192" s="320" t="s">
        <v>1454</v>
      </c>
      <c r="C192" s="320" t="s">
        <v>2499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7">
        <v>44544</v>
      </c>
      <c r="H192" s="449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5"/>
      <c r="B193" s="494" t="s">
        <v>389</v>
      </c>
      <c r="C193" s="491" t="s">
        <v>2500</v>
      </c>
      <c r="D193" s="491">
        <v>44553</v>
      </c>
      <c r="E193" s="491">
        <f t="shared" si="306"/>
        <v>44551</v>
      </c>
      <c r="F193" s="491">
        <f t="shared" si="307"/>
        <v>44554</v>
      </c>
      <c r="G193" s="496">
        <v>44551</v>
      </c>
      <c r="H193" s="449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5"/>
      <c r="B194" s="320" t="s">
        <v>1454</v>
      </c>
      <c r="C194" s="320" t="s">
        <v>2501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7">
        <v>44558</v>
      </c>
      <c r="H194" s="449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5"/>
      <c r="B195" s="320" t="s">
        <v>1454</v>
      </c>
      <c r="C195" s="320" t="s">
        <v>2502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7">
        <v>44565</v>
      </c>
      <c r="H195" s="449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5"/>
      <c r="B196" s="320" t="s">
        <v>1454</v>
      </c>
      <c r="C196" s="320" t="s">
        <v>2503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7">
        <v>44572</v>
      </c>
      <c r="H196" s="449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5"/>
      <c r="B197" s="320" t="s">
        <v>1454</v>
      </c>
      <c r="C197" s="320" t="s">
        <v>2504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7">
        <v>44579</v>
      </c>
      <c r="H197" s="449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5"/>
      <c r="B198" s="320" t="s">
        <v>1454</v>
      </c>
      <c r="C198" s="320" t="s">
        <v>2505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7">
        <v>44586</v>
      </c>
      <c r="H198" s="449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5" t="s">
        <v>2227</v>
      </c>
      <c r="B199" s="544" t="s">
        <v>2506</v>
      </c>
      <c r="C199" s="320" t="s">
        <v>2507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7">
        <v>44593</v>
      </c>
      <c r="H199" s="449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5"/>
      <c r="B200" s="320" t="s">
        <v>1454</v>
      </c>
      <c r="C200" s="320" t="s">
        <v>2508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7">
        <f t="shared" ref="G200:G208" si="308">G199+7</f>
        <v>44600</v>
      </c>
      <c r="H200" s="449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5"/>
      <c r="B201" s="320" t="s">
        <v>1454</v>
      </c>
      <c r="C201" s="320" t="s">
        <v>2509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7">
        <f t="shared" si="308"/>
        <v>44607</v>
      </c>
      <c r="H201" s="449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5"/>
      <c r="B202" s="320" t="s">
        <v>1454</v>
      </c>
      <c r="C202" s="320" t="s">
        <v>2510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7">
        <f t="shared" si="308"/>
        <v>44614</v>
      </c>
      <c r="H202" s="449"/>
      <c r="I202" s="453"/>
      <c r="J202" s="155"/>
      <c r="K202" s="155"/>
      <c r="L202" s="155"/>
      <c r="M202" s="155"/>
    </row>
    <row r="203" spans="1:13" s="146" customFormat="1" ht="18" hidden="1" customHeight="1" x14ac:dyDescent="0.2">
      <c r="A203" s="395"/>
      <c r="B203" s="320" t="s">
        <v>1454</v>
      </c>
      <c r="C203" s="320" t="s">
        <v>2511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7">
        <f t="shared" si="308"/>
        <v>44621</v>
      </c>
      <c r="H203" s="449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5"/>
      <c r="B204" s="320" t="s">
        <v>1454</v>
      </c>
      <c r="C204" s="320" t="s">
        <v>2512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7">
        <f t="shared" si="308"/>
        <v>44628</v>
      </c>
      <c r="H204" s="449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5"/>
      <c r="B205" s="320" t="s">
        <v>1454</v>
      </c>
      <c r="C205" s="320" t="s">
        <v>2513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7">
        <f t="shared" si="308"/>
        <v>44635</v>
      </c>
      <c r="H205" s="449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5"/>
      <c r="B206" s="320" t="s">
        <v>1454</v>
      </c>
      <c r="C206" s="320" t="s">
        <v>2514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7">
        <f t="shared" si="308"/>
        <v>44642</v>
      </c>
      <c r="H206" s="449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5"/>
      <c r="B207" s="320" t="s">
        <v>1454</v>
      </c>
      <c r="C207" s="320" t="s">
        <v>2515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7">
        <f t="shared" si="308"/>
        <v>44649</v>
      </c>
      <c r="H207" s="449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5"/>
      <c r="B208" s="320" t="s">
        <v>1170</v>
      </c>
      <c r="C208" s="320" t="s">
        <v>2516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7">
        <f t="shared" si="308"/>
        <v>44656</v>
      </c>
      <c r="H208" s="449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5"/>
      <c r="B209" s="320" t="s">
        <v>1454</v>
      </c>
      <c r="C209" s="320" t="s">
        <v>2517</v>
      </c>
      <c r="D209" s="320">
        <v>44767</v>
      </c>
      <c r="E209" s="320">
        <f>+D209+1</f>
        <v>44768</v>
      </c>
      <c r="F209" s="320">
        <f>D209+4</f>
        <v>44771</v>
      </c>
      <c r="G209" s="427">
        <v>44768</v>
      </c>
      <c r="H209" s="449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5"/>
      <c r="B210" s="320" t="s">
        <v>1454</v>
      </c>
      <c r="C210" s="320" t="s">
        <v>2518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7">
        <f t="shared" ref="G210:G247" si="311">G209+7</f>
        <v>44775</v>
      </c>
      <c r="H210" s="449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5"/>
      <c r="B211" s="328" t="s">
        <v>1837</v>
      </c>
      <c r="C211" s="320" t="s">
        <v>2519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7">
        <f t="shared" si="311"/>
        <v>44782</v>
      </c>
      <c r="H211" s="449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5"/>
      <c r="B212" s="320" t="s">
        <v>1454</v>
      </c>
      <c r="C212" s="320" t="s">
        <v>2520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7">
        <f t="shared" si="311"/>
        <v>44789</v>
      </c>
      <c r="H212" s="449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5"/>
      <c r="B213" s="320" t="s">
        <v>1454</v>
      </c>
      <c r="C213" s="320" t="s">
        <v>2521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7">
        <f t="shared" si="311"/>
        <v>44796</v>
      </c>
      <c r="H213" s="449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5"/>
      <c r="B214" s="320" t="s">
        <v>1454</v>
      </c>
      <c r="C214" s="320" t="s">
        <v>2522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7">
        <f t="shared" si="311"/>
        <v>44803</v>
      </c>
      <c r="H214" s="449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5" t="s">
        <v>2227</v>
      </c>
      <c r="B215" s="320" t="s">
        <v>1420</v>
      </c>
      <c r="C215" s="320" t="s">
        <v>2523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7">
        <f t="shared" si="311"/>
        <v>44810</v>
      </c>
      <c r="H215" s="449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5"/>
      <c r="B216" s="320" t="s">
        <v>1420</v>
      </c>
      <c r="C216" s="320" t="s">
        <v>2524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7">
        <f t="shared" si="311"/>
        <v>44817</v>
      </c>
      <c r="H216" s="449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5"/>
      <c r="B217" s="320" t="s">
        <v>1420</v>
      </c>
      <c r="C217" s="320" t="s">
        <v>2525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7">
        <f t="shared" si="311"/>
        <v>44824</v>
      </c>
      <c r="H217" s="449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5"/>
      <c r="B218" s="320" t="s">
        <v>1420</v>
      </c>
      <c r="C218" s="320" t="s">
        <v>2526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7">
        <f t="shared" si="311"/>
        <v>44831</v>
      </c>
      <c r="H218" s="449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5"/>
      <c r="B219" s="320" t="s">
        <v>1420</v>
      </c>
      <c r="C219" s="320" t="s">
        <v>2527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7">
        <f t="shared" si="311"/>
        <v>44838</v>
      </c>
      <c r="H219" s="449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5"/>
      <c r="B220" s="320" t="s">
        <v>1420</v>
      </c>
      <c r="C220" s="320" t="s">
        <v>2528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7">
        <f t="shared" si="311"/>
        <v>44845</v>
      </c>
      <c r="H220" s="449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5"/>
      <c r="B221" s="320" t="s">
        <v>1420</v>
      </c>
      <c r="C221" s="320" t="s">
        <v>2529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7">
        <f t="shared" si="311"/>
        <v>44852</v>
      </c>
      <c r="H221" s="449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5"/>
      <c r="B222" s="320" t="s">
        <v>1420</v>
      </c>
      <c r="C222" s="320" t="s">
        <v>2530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7">
        <f t="shared" si="311"/>
        <v>44859</v>
      </c>
      <c r="H222" s="449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5"/>
      <c r="B223" s="320" t="s">
        <v>1420</v>
      </c>
      <c r="C223" s="320" t="s">
        <v>2531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7">
        <f t="shared" si="311"/>
        <v>44866</v>
      </c>
      <c r="H223" s="449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5"/>
      <c r="B224" s="320" t="s">
        <v>1420</v>
      </c>
      <c r="C224" s="320" t="s">
        <v>2532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7">
        <f t="shared" si="311"/>
        <v>44873</v>
      </c>
      <c r="H224" s="449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5" t="s">
        <v>1791</v>
      </c>
      <c r="B225" s="320" t="s">
        <v>386</v>
      </c>
      <c r="C225" s="320" t="s">
        <v>2533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7">
        <f t="shared" si="311"/>
        <v>44880</v>
      </c>
      <c r="H225" s="449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5" t="s">
        <v>1791</v>
      </c>
      <c r="B226" s="320" t="s">
        <v>386</v>
      </c>
      <c r="C226" s="320" t="s">
        <v>2534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7">
        <f t="shared" si="311"/>
        <v>44887</v>
      </c>
      <c r="H226" s="449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5" t="s">
        <v>1791</v>
      </c>
      <c r="B227" s="320" t="s">
        <v>386</v>
      </c>
      <c r="C227" s="320" t="s">
        <v>2535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7">
        <f t="shared" si="311"/>
        <v>44894</v>
      </c>
      <c r="H227" s="449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5" t="s">
        <v>2536</v>
      </c>
      <c r="B228" s="320" t="s">
        <v>386</v>
      </c>
      <c r="C228" s="320" t="s">
        <v>2537</v>
      </c>
      <c r="D228" s="491">
        <f t="shared" si="309"/>
        <v>44900</v>
      </c>
      <c r="E228" s="491">
        <f t="shared" ref="E228" si="318">+D228+1</f>
        <v>44901</v>
      </c>
      <c r="F228" s="491">
        <f t="shared" si="307"/>
        <v>44904</v>
      </c>
      <c r="G228" s="427">
        <f t="shared" si="311"/>
        <v>44901</v>
      </c>
      <c r="H228" s="449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5" t="s">
        <v>2536</v>
      </c>
      <c r="B229" s="320" t="s">
        <v>386</v>
      </c>
      <c r="C229" s="320" t="s">
        <v>2538</v>
      </c>
      <c r="D229" s="320">
        <f t="shared" si="309"/>
        <v>44907</v>
      </c>
      <c r="E229" s="491">
        <f t="shared" ref="E229" si="319">+D229+1</f>
        <v>44908</v>
      </c>
      <c r="F229" s="320">
        <f t="shared" si="307"/>
        <v>44911</v>
      </c>
      <c r="G229" s="427">
        <f t="shared" si="311"/>
        <v>44908</v>
      </c>
      <c r="H229" s="449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5" t="s">
        <v>2536</v>
      </c>
      <c r="B230" s="320" t="s">
        <v>386</v>
      </c>
      <c r="C230" s="320" t="s">
        <v>2539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7">
        <f t="shared" si="311"/>
        <v>44915</v>
      </c>
      <c r="H230" s="449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5" t="s">
        <v>2536</v>
      </c>
      <c r="B231" s="320" t="s">
        <v>386</v>
      </c>
      <c r="C231" s="320" t="s">
        <v>2540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7">
        <f t="shared" si="311"/>
        <v>44922</v>
      </c>
      <c r="H231" s="449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5" t="s">
        <v>2536</v>
      </c>
      <c r="B232" s="320" t="s">
        <v>1539</v>
      </c>
      <c r="C232" s="320" t="s">
        <v>2541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7">
        <f t="shared" si="311"/>
        <v>44929</v>
      </c>
      <c r="H232" s="449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5" t="s">
        <v>2536</v>
      </c>
      <c r="B233" s="320" t="s">
        <v>1539</v>
      </c>
      <c r="C233" s="320" t="s">
        <v>2542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7">
        <f t="shared" si="311"/>
        <v>44936</v>
      </c>
      <c r="H233" s="449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5" t="s">
        <v>2536</v>
      </c>
      <c r="B234" s="320" t="s">
        <v>1539</v>
      </c>
      <c r="C234" s="320" t="s">
        <v>2543</v>
      </c>
      <c r="D234" s="320">
        <f t="shared" si="309"/>
        <v>44942</v>
      </c>
      <c r="E234" s="491">
        <f t="shared" ref="E234" si="324">+D234+1</f>
        <v>44943</v>
      </c>
      <c r="F234" s="320">
        <f t="shared" si="307"/>
        <v>44946</v>
      </c>
      <c r="G234" s="427">
        <f t="shared" si="311"/>
        <v>44943</v>
      </c>
      <c r="H234" s="449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5"/>
      <c r="B235" s="320" t="s">
        <v>1539</v>
      </c>
      <c r="C235" s="320" t="s">
        <v>2544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7">
        <f t="shared" si="311"/>
        <v>44950</v>
      </c>
      <c r="H235" s="449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5"/>
      <c r="B236" s="320" t="s">
        <v>1539</v>
      </c>
      <c r="C236" s="320" t="s">
        <v>2545</v>
      </c>
      <c r="D236" s="320">
        <f t="shared" si="309"/>
        <v>44956</v>
      </c>
      <c r="E236" s="491">
        <f t="shared" ref="E236" si="326">+D236+1</f>
        <v>44957</v>
      </c>
      <c r="F236" s="320">
        <f t="shared" si="307"/>
        <v>44960</v>
      </c>
      <c r="G236" s="427">
        <f t="shared" si="311"/>
        <v>44957</v>
      </c>
      <c r="H236" s="449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5"/>
      <c r="B237" s="320" t="s">
        <v>1539</v>
      </c>
      <c r="C237" s="320" t="s">
        <v>2546</v>
      </c>
      <c r="D237" s="320">
        <f t="shared" si="309"/>
        <v>44963</v>
      </c>
      <c r="E237" s="491">
        <f t="shared" ref="E237" si="327">+D237+1</f>
        <v>44964</v>
      </c>
      <c r="F237" s="320">
        <f t="shared" si="307"/>
        <v>44967</v>
      </c>
      <c r="G237" s="427">
        <f t="shared" si="311"/>
        <v>44964</v>
      </c>
      <c r="H237" s="449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5"/>
      <c r="B238" s="320" t="s">
        <v>1539</v>
      </c>
      <c r="C238" s="320" t="s">
        <v>2547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7">
        <f t="shared" si="311"/>
        <v>44971</v>
      </c>
      <c r="H238" s="449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5" t="s">
        <v>2548</v>
      </c>
      <c r="B239" s="320" t="s">
        <v>1454</v>
      </c>
      <c r="C239" s="320" t="s">
        <v>2549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7">
        <f t="shared" si="311"/>
        <v>44978</v>
      </c>
      <c r="H239" s="449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5" t="s">
        <v>2548</v>
      </c>
      <c r="B240" s="320" t="s">
        <v>1454</v>
      </c>
      <c r="C240" s="320" t="s">
        <v>2550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7">
        <f t="shared" si="311"/>
        <v>44985</v>
      </c>
      <c r="H240" s="449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5" t="s">
        <v>2548</v>
      </c>
      <c r="B241" s="320" t="s">
        <v>1454</v>
      </c>
      <c r="C241" s="320" t="s">
        <v>2551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7">
        <f t="shared" si="311"/>
        <v>44992</v>
      </c>
      <c r="H241" s="449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5" t="s">
        <v>2548</v>
      </c>
      <c r="B242" s="320" t="s">
        <v>1454</v>
      </c>
      <c r="C242" s="320" t="s">
        <v>2552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7">
        <f t="shared" si="311"/>
        <v>44999</v>
      </c>
      <c r="H242" s="449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5" t="s">
        <v>2548</v>
      </c>
      <c r="B243" s="320" t="s">
        <v>1454</v>
      </c>
      <c r="C243" s="320" t="s">
        <v>2553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7">
        <f t="shared" si="311"/>
        <v>45006</v>
      </c>
      <c r="H243" s="449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5" t="s">
        <v>2548</v>
      </c>
      <c r="B244" s="320" t="s">
        <v>1454</v>
      </c>
      <c r="C244" s="320" t="s">
        <v>2554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7">
        <f t="shared" si="311"/>
        <v>45013</v>
      </c>
      <c r="H244" s="449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5" t="s">
        <v>2548</v>
      </c>
      <c r="B245" s="320" t="s">
        <v>1454</v>
      </c>
      <c r="C245" s="320" t="s">
        <v>2555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7">
        <f t="shared" si="311"/>
        <v>45020</v>
      </c>
      <c r="H245" s="449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5" t="s">
        <v>2556</v>
      </c>
      <c r="B246" s="494" t="s">
        <v>389</v>
      </c>
      <c r="C246" s="320" t="s">
        <v>2557</v>
      </c>
      <c r="D246" s="491">
        <f t="shared" si="309"/>
        <v>45026</v>
      </c>
      <c r="E246" s="491">
        <f t="shared" ref="E246" si="336">+D246+1</f>
        <v>45027</v>
      </c>
      <c r="F246" s="491">
        <f t="shared" si="307"/>
        <v>45030</v>
      </c>
      <c r="G246" s="427">
        <f t="shared" si="311"/>
        <v>45027</v>
      </c>
      <c r="H246" s="449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5" t="s">
        <v>2548</v>
      </c>
      <c r="B247" s="320" t="s">
        <v>1454</v>
      </c>
      <c r="C247" s="320" t="s">
        <v>2558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7">
        <f t="shared" si="311"/>
        <v>45034</v>
      </c>
      <c r="H247" s="427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5"/>
      <c r="B248" s="320" t="s">
        <v>1454</v>
      </c>
      <c r="C248" s="320" t="s">
        <v>2559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7">
        <f t="shared" ref="G248:G255" si="340">G247+7</f>
        <v>45041</v>
      </c>
      <c r="H248" s="427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5"/>
      <c r="B249" s="320" t="s">
        <v>1454</v>
      </c>
      <c r="C249" s="320" t="s">
        <v>2560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7">
        <f t="shared" si="340"/>
        <v>45048</v>
      </c>
      <c r="H249" s="427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5"/>
      <c r="B250" s="320" t="s">
        <v>1454</v>
      </c>
      <c r="C250" s="320" t="s">
        <v>2561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7">
        <f t="shared" si="340"/>
        <v>45055</v>
      </c>
      <c r="H250" s="427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5"/>
      <c r="B251" s="320" t="s">
        <v>1454</v>
      </c>
      <c r="C251" s="320" t="s">
        <v>2562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7">
        <f t="shared" si="340"/>
        <v>45062</v>
      </c>
      <c r="H251" s="427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5" t="s">
        <v>2227</v>
      </c>
      <c r="B252" s="725" t="s">
        <v>389</v>
      </c>
      <c r="C252" s="320" t="s">
        <v>2563</v>
      </c>
      <c r="D252" s="491">
        <v>45068</v>
      </c>
      <c r="E252" s="491">
        <f t="shared" si="338"/>
        <v>45069</v>
      </c>
      <c r="F252" s="491">
        <f t="shared" si="339"/>
        <v>45072</v>
      </c>
      <c r="G252" s="427">
        <f t="shared" si="340"/>
        <v>45069</v>
      </c>
      <c r="H252" s="427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5"/>
      <c r="B253" s="320" t="s">
        <v>1454</v>
      </c>
      <c r="C253" s="320" t="s">
        <v>2564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7">
        <f t="shared" si="340"/>
        <v>45076</v>
      </c>
      <c r="H253" s="427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5"/>
      <c r="B254" s="320" t="s">
        <v>1454</v>
      </c>
      <c r="C254" s="320" t="s">
        <v>2565</v>
      </c>
      <c r="D254" s="320">
        <v>45087</v>
      </c>
      <c r="E254" s="491">
        <f t="shared" si="338"/>
        <v>45088</v>
      </c>
      <c r="F254" s="320">
        <f t="shared" si="339"/>
        <v>45091</v>
      </c>
      <c r="G254" s="427">
        <f t="shared" si="340"/>
        <v>45083</v>
      </c>
      <c r="H254" s="427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5"/>
      <c r="B255" s="320" t="s">
        <v>1454</v>
      </c>
      <c r="C255" s="320" t="s">
        <v>2566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7">
        <f t="shared" si="340"/>
        <v>45090</v>
      </c>
      <c r="H255" s="427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5"/>
      <c r="B256" s="433"/>
      <c r="C256" s="155"/>
      <c r="D256" s="155"/>
      <c r="E256" s="155"/>
      <c r="F256" s="155"/>
      <c r="G256" s="155"/>
      <c r="H256" s="427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5"/>
      <c r="B257" s="433"/>
      <c r="C257" s="155"/>
      <c r="D257" s="155"/>
      <c r="E257" s="155"/>
      <c r="F257" s="155"/>
      <c r="G257" s="155"/>
      <c r="H257" s="427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5"/>
      <c r="B258" s="538"/>
      <c r="C258" s="328"/>
      <c r="D258" s="332" t="s">
        <v>1356</v>
      </c>
      <c r="E258" s="163" t="s">
        <v>183</v>
      </c>
      <c r="F258" s="332" t="s">
        <v>252</v>
      </c>
      <c r="G258" s="332" t="s">
        <v>360</v>
      </c>
      <c r="H258" s="427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5"/>
      <c r="B259" s="152" t="s">
        <v>381</v>
      </c>
      <c r="C259" s="152" t="s">
        <v>382</v>
      </c>
      <c r="D259" s="332" t="s">
        <v>1135</v>
      </c>
      <c r="E259" s="332" t="s">
        <v>143</v>
      </c>
      <c r="F259" s="332" t="s">
        <v>160</v>
      </c>
      <c r="G259" s="332" t="s">
        <v>228</v>
      </c>
      <c r="H259" s="427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5"/>
      <c r="B260" s="320" t="s">
        <v>1454</v>
      </c>
      <c r="C260" s="320" t="s">
        <v>2567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7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5"/>
      <c r="B261" s="433"/>
      <c r="C261" s="155"/>
      <c r="D261" s="155"/>
      <c r="E261" s="155"/>
      <c r="F261" s="155"/>
      <c r="G261" s="155"/>
      <c r="H261" s="427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5"/>
      <c r="B262" s="433"/>
      <c r="C262" s="155"/>
      <c r="D262" s="155"/>
      <c r="E262" s="155"/>
      <c r="F262" s="155"/>
      <c r="G262" s="155"/>
      <c r="H262" s="427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5"/>
      <c r="B263" s="433"/>
      <c r="C263" s="155"/>
      <c r="D263" s="155"/>
      <c r="E263" s="155"/>
      <c r="F263" s="155"/>
      <c r="G263" s="155"/>
      <c r="H263" s="427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5"/>
      <c r="B264" s="433"/>
      <c r="C264" s="155"/>
      <c r="D264" s="155"/>
      <c r="E264" s="155"/>
      <c r="F264" s="155"/>
      <c r="G264" s="155"/>
      <c r="H264" s="427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5"/>
      <c r="B265" s="164"/>
      <c r="C265" s="155"/>
      <c r="D265" s="155"/>
      <c r="E265" s="155"/>
      <c r="F265" s="155"/>
      <c r="G265" s="155"/>
      <c r="H265" s="427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5"/>
      <c r="B266" s="433" t="s">
        <v>1244</v>
      </c>
      <c r="C266" s="155"/>
      <c r="D266" s="155"/>
      <c r="E266" s="155"/>
      <c r="F266" s="155"/>
      <c r="G266" s="155"/>
      <c r="H266" s="427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5"/>
      <c r="B267" s="164"/>
      <c r="C267" s="155"/>
      <c r="D267" s="155"/>
      <c r="E267" s="155"/>
      <c r="F267" s="155"/>
      <c r="G267" s="155"/>
      <c r="H267" s="427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9"/>
      <c r="C268" s="145"/>
      <c r="D268" s="145"/>
      <c r="E268" s="145"/>
    </row>
    <row r="269" spans="1:13" s="196" customFormat="1" ht="18" customHeight="1" x14ac:dyDescent="0.2">
      <c r="A269" s="349"/>
      <c r="B269" s="192" t="s">
        <v>555</v>
      </c>
      <c r="C269" s="193"/>
      <c r="D269" s="193"/>
      <c r="E269" s="194"/>
      <c r="F269" s="195" t="s">
        <v>1264</v>
      </c>
      <c r="G269" s="195"/>
      <c r="H269" s="193"/>
      <c r="I269" s="195" t="s">
        <v>557</v>
      </c>
      <c r="J269" s="195"/>
      <c r="K269" s="195"/>
      <c r="L269" s="193"/>
    </row>
    <row r="270" spans="1:13" s="196" customFormat="1" ht="18" customHeight="1" x14ac:dyDescent="0.2">
      <c r="A270" s="349"/>
      <c r="B270" s="197" t="s">
        <v>558</v>
      </c>
      <c r="C270" s="193"/>
      <c r="D270" s="198" t="s">
        <v>559</v>
      </c>
      <c r="E270" s="199"/>
      <c r="F270" s="197" t="s">
        <v>560</v>
      </c>
      <c r="G270" s="193"/>
      <c r="H270" s="198" t="s">
        <v>561</v>
      </c>
      <c r="I270" s="197" t="s">
        <v>562</v>
      </c>
      <c r="J270" s="193"/>
      <c r="K270" s="198" t="s">
        <v>563</v>
      </c>
      <c r="L270" s="193"/>
    </row>
    <row r="271" spans="1:13" s="196" customFormat="1" ht="18" customHeight="1" x14ac:dyDescent="0.2">
      <c r="A271" s="350"/>
      <c r="B271" s="424" t="s">
        <v>564</v>
      </c>
      <c r="C271" s="202"/>
      <c r="D271" s="584" t="s">
        <v>565</v>
      </c>
      <c r="E271" s="197"/>
      <c r="F271" s="723" t="s">
        <v>566</v>
      </c>
      <c r="G271" s="723" t="s">
        <v>567</v>
      </c>
      <c r="H271" s="252" t="s">
        <v>568</v>
      </c>
      <c r="I271" s="201" t="s">
        <v>569</v>
      </c>
      <c r="J271" s="202" t="s">
        <v>1265</v>
      </c>
      <c r="K271" s="203" t="s">
        <v>570</v>
      </c>
      <c r="L271" s="193"/>
    </row>
    <row r="272" spans="1:13" s="196" customFormat="1" ht="18" customHeight="1" x14ac:dyDescent="0.2">
      <c r="A272" s="349"/>
      <c r="B272" s="424" t="s">
        <v>571</v>
      </c>
      <c r="C272" s="202"/>
      <c r="D272" s="584" t="s">
        <v>572</v>
      </c>
      <c r="E272" s="197"/>
      <c r="F272" s="723" t="s">
        <v>573</v>
      </c>
      <c r="G272" s="723" t="s">
        <v>574</v>
      </c>
      <c r="H272" s="252" t="s">
        <v>575</v>
      </c>
      <c r="I272" s="201" t="s">
        <v>576</v>
      </c>
      <c r="J272" s="202" t="s">
        <v>1266</v>
      </c>
      <c r="K272" s="203" t="s">
        <v>577</v>
      </c>
      <c r="L272" s="193"/>
    </row>
    <row r="273" spans="1:13" s="196" customFormat="1" ht="18" customHeight="1" x14ac:dyDescent="0.2">
      <c r="A273" s="349"/>
      <c r="B273" s="201" t="s">
        <v>2568</v>
      </c>
      <c r="C273" s="202"/>
      <c r="D273" s="203" t="s">
        <v>579</v>
      </c>
      <c r="E273" s="197"/>
      <c r="F273" s="723" t="s">
        <v>580</v>
      </c>
      <c r="G273" s="723" t="s">
        <v>581</v>
      </c>
      <c r="H273" s="252" t="s">
        <v>582</v>
      </c>
      <c r="I273" s="201" t="s">
        <v>1269</v>
      </c>
      <c r="J273" s="202" t="s">
        <v>1270</v>
      </c>
      <c r="K273" s="203" t="s">
        <v>1271</v>
      </c>
      <c r="L273" s="193"/>
    </row>
    <row r="274" spans="1:13" s="196" customFormat="1" ht="18" customHeight="1" x14ac:dyDescent="0.2">
      <c r="A274" s="349"/>
      <c r="B274" s="201" t="s">
        <v>585</v>
      </c>
      <c r="C274" s="202"/>
      <c r="D274" s="203" t="s">
        <v>586</v>
      </c>
      <c r="E274" s="197"/>
      <c r="F274" s="723" t="s">
        <v>587</v>
      </c>
      <c r="G274" s="723" t="s">
        <v>588</v>
      </c>
      <c r="H274" s="252" t="s">
        <v>589</v>
      </c>
      <c r="I274" s="201" t="s">
        <v>590</v>
      </c>
      <c r="J274" s="202" t="s">
        <v>1272</v>
      </c>
      <c r="K274" s="203" t="s">
        <v>591</v>
      </c>
      <c r="L274" s="193"/>
    </row>
    <row r="275" spans="1:13" s="196" customFormat="1" ht="18" customHeight="1" x14ac:dyDescent="0.2">
      <c r="A275" s="349"/>
      <c r="B275" s="424" t="s">
        <v>592</v>
      </c>
      <c r="C275" s="202"/>
      <c r="D275" s="584" t="s">
        <v>593</v>
      </c>
      <c r="E275" s="197"/>
      <c r="F275" s="723" t="s">
        <v>2569</v>
      </c>
      <c r="G275" s="723" t="s">
        <v>595</v>
      </c>
      <c r="H275" s="252" t="s">
        <v>2570</v>
      </c>
      <c r="I275" s="201" t="s">
        <v>597</v>
      </c>
      <c r="J275" s="202" t="s">
        <v>1273</v>
      </c>
      <c r="K275" s="203" t="s">
        <v>598</v>
      </c>
      <c r="L275" s="193"/>
    </row>
    <row r="276" spans="1:13" s="196" customFormat="1" ht="18" customHeight="1" x14ac:dyDescent="0.2">
      <c r="A276" s="349"/>
      <c r="B276" s="424" t="s">
        <v>1274</v>
      </c>
      <c r="C276" s="202"/>
      <c r="D276" s="584" t="s">
        <v>1275</v>
      </c>
      <c r="E276" s="197"/>
      <c r="F276" s="723" t="s">
        <v>2571</v>
      </c>
      <c r="G276" s="723" t="s">
        <v>602</v>
      </c>
      <c r="H276" s="252" t="s">
        <v>2572</v>
      </c>
      <c r="I276" s="201" t="s">
        <v>1276</v>
      </c>
      <c r="J276" s="202" t="s">
        <v>1277</v>
      </c>
      <c r="K276" s="203" t="s">
        <v>1278</v>
      </c>
      <c r="L276" s="193"/>
    </row>
    <row r="277" spans="1:13" s="196" customFormat="1" ht="18" customHeight="1" x14ac:dyDescent="0.2">
      <c r="A277" s="349"/>
      <c r="B277" s="424" t="s">
        <v>1279</v>
      </c>
      <c r="C277" s="202"/>
      <c r="D277" s="584" t="s">
        <v>1280</v>
      </c>
      <c r="E277" s="197"/>
      <c r="F277" s="517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9"/>
      <c r="B278" s="424" t="s">
        <v>606</v>
      </c>
      <c r="C278" s="202"/>
      <c r="D278" s="584" t="s">
        <v>607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1281</v>
      </c>
      <c r="C280" s="193" t="s">
        <v>1282</v>
      </c>
      <c r="D280" s="205"/>
      <c r="E280" s="193"/>
      <c r="F280" s="193" t="s">
        <v>1283</v>
      </c>
      <c r="G280" s="206" t="s">
        <v>1284</v>
      </c>
      <c r="H280" s="196"/>
      <c r="I280" s="193" t="s">
        <v>1283</v>
      </c>
      <c r="J280" s="193" t="s">
        <v>1285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41"/>
  <sheetViews>
    <sheetView showGridLines="0" tabSelected="1" topLeftCell="A72" zoomScale="130" zoomScaleNormal="130" zoomScaleSheetLayoutView="75" workbookViewId="0">
      <selection activeCell="D71" sqref="D71"/>
    </sheetView>
  </sheetViews>
  <sheetFormatPr defaultColWidth="9.140625" defaultRowHeight="18.75" customHeight="1" x14ac:dyDescent="0.2"/>
  <cols>
    <col min="1" max="1" width="25.14062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080"/>
      <c r="B2" s="1146" t="s">
        <v>116</v>
      </c>
      <c r="C2" s="1146"/>
      <c r="D2" s="1146"/>
      <c r="E2" s="1146"/>
      <c r="F2" s="1146"/>
      <c r="G2" s="121"/>
      <c r="H2" s="990" t="s">
        <v>378</v>
      </c>
    </row>
    <row r="3" spans="1:8" ht="18.75" customHeight="1" thickBot="1" x14ac:dyDescent="0.25">
      <c r="A3" s="1080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47" t="s">
        <v>126</v>
      </c>
      <c r="C4" s="1148"/>
      <c r="D4" s="1148"/>
      <c r="E4" s="1148"/>
      <c r="F4" s="1149"/>
      <c r="G4" s="147"/>
      <c r="H4" s="147"/>
    </row>
    <row r="5" spans="1:8" s="149" customFormat="1" ht="20.100000000000001" customHeight="1" x14ac:dyDescent="0.2">
      <c r="A5" s="1074"/>
      <c r="B5" s="1180" t="s">
        <v>1431</v>
      </c>
      <c r="C5" s="1180"/>
      <c r="D5" s="1180"/>
      <c r="E5" s="1180"/>
      <c r="F5" s="1180"/>
      <c r="G5" s="145"/>
      <c r="H5" s="145"/>
    </row>
    <row r="6" spans="1:8" ht="18" x14ac:dyDescent="0.2">
      <c r="A6" s="327"/>
      <c r="B6" s="765"/>
      <c r="C6" s="545"/>
      <c r="D6" s="9"/>
      <c r="E6" s="9"/>
      <c r="F6" s="9"/>
      <c r="G6" s="9"/>
      <c r="H6" s="9"/>
    </row>
    <row r="7" spans="1:8" ht="34.5" customHeight="1" x14ac:dyDescent="0.2">
      <c r="A7" s="822"/>
      <c r="B7" s="1152" t="s">
        <v>126</v>
      </c>
      <c r="C7" s="1153"/>
      <c r="D7" s="1150" t="s">
        <v>379</v>
      </c>
      <c r="E7" s="974" t="s">
        <v>335</v>
      </c>
      <c r="F7" s="974" t="s">
        <v>236</v>
      </c>
      <c r="G7" s="818"/>
      <c r="H7" s="1097" t="s">
        <v>705</v>
      </c>
    </row>
    <row r="8" spans="1:8" ht="26.25" customHeight="1" x14ac:dyDescent="0.2">
      <c r="A8" s="822"/>
      <c r="B8" s="977" t="s">
        <v>381</v>
      </c>
      <c r="C8" s="978" t="s">
        <v>382</v>
      </c>
      <c r="D8" s="1151"/>
      <c r="E8" s="973" t="s">
        <v>165</v>
      </c>
      <c r="F8" s="973" t="s">
        <v>143</v>
      </c>
      <c r="G8" s="818"/>
      <c r="H8" s="1092" t="s">
        <v>383</v>
      </c>
    </row>
    <row r="9" spans="1:8" s="14" customFormat="1" ht="19.5" hidden="1" customHeight="1" x14ac:dyDescent="0.2">
      <c r="A9" s="822" t="s">
        <v>2573</v>
      </c>
      <c r="B9" s="876" t="s">
        <v>1428</v>
      </c>
      <c r="C9" s="875" t="s">
        <v>2574</v>
      </c>
      <c r="D9" s="819">
        <v>45210</v>
      </c>
      <c r="E9" s="819">
        <f t="shared" ref="E9" si="0">D9+3</f>
        <v>45213</v>
      </c>
      <c r="F9" s="819">
        <f t="shared" ref="F9" si="1">D9+7</f>
        <v>45217</v>
      </c>
      <c r="G9" s="818"/>
      <c r="H9" s="864">
        <v>45211</v>
      </c>
    </row>
    <row r="10" spans="1:8" s="14" customFormat="1" ht="19.5" hidden="1" customHeight="1" x14ac:dyDescent="0.2">
      <c r="A10" s="822" t="s">
        <v>2575</v>
      </c>
      <c r="B10" s="876" t="s">
        <v>1422</v>
      </c>
      <c r="C10" s="875" t="s">
        <v>2576</v>
      </c>
      <c r="D10" s="819">
        <f t="shared" ref="D10:D26" si="2">D9+7</f>
        <v>45217</v>
      </c>
      <c r="E10" s="819">
        <f t="shared" ref="E10" si="3">D10+3</f>
        <v>45220</v>
      </c>
      <c r="F10" s="819">
        <f t="shared" ref="F10" si="4">D10+7</f>
        <v>45224</v>
      </c>
      <c r="G10" s="818"/>
      <c r="H10" s="864">
        <f t="shared" ref="H10:H26" si="5">H9+7</f>
        <v>45218</v>
      </c>
    </row>
    <row r="11" spans="1:8" s="14" customFormat="1" ht="19.5" hidden="1" customHeight="1" x14ac:dyDescent="0.2">
      <c r="A11" s="822"/>
      <c r="B11" s="876" t="s">
        <v>1425</v>
      </c>
      <c r="C11" s="875" t="s">
        <v>2577</v>
      </c>
      <c r="D11" s="819">
        <f t="shared" si="2"/>
        <v>45224</v>
      </c>
      <c r="E11" s="819">
        <f t="shared" ref="E11" si="6">D11+3</f>
        <v>45227</v>
      </c>
      <c r="F11" s="819">
        <f t="shared" ref="F11" si="7">D11+7</f>
        <v>45231</v>
      </c>
      <c r="G11" s="818"/>
      <c r="H11" s="864">
        <f t="shared" si="5"/>
        <v>45225</v>
      </c>
    </row>
    <row r="12" spans="1:8" s="14" customFormat="1" ht="19.5" hidden="1" customHeight="1" x14ac:dyDescent="0.2">
      <c r="A12" s="822" t="s">
        <v>2578</v>
      </c>
      <c r="B12" s="876" t="s">
        <v>1217</v>
      </c>
      <c r="C12" s="875" t="s">
        <v>2579</v>
      </c>
      <c r="D12" s="819">
        <v>45233</v>
      </c>
      <c r="E12" s="819">
        <f t="shared" ref="E12" si="8">D12+3</f>
        <v>45236</v>
      </c>
      <c r="F12" s="819">
        <f t="shared" ref="F12" si="9">D12+7</f>
        <v>45240</v>
      </c>
      <c r="G12" s="818"/>
      <c r="H12" s="864">
        <f t="shared" si="5"/>
        <v>45232</v>
      </c>
    </row>
    <row r="13" spans="1:8" s="14" customFormat="1" ht="19.5" hidden="1" customHeight="1" x14ac:dyDescent="0.2">
      <c r="A13" s="822" t="s">
        <v>2580</v>
      </c>
      <c r="B13" s="876" t="s">
        <v>1420</v>
      </c>
      <c r="C13" s="875" t="s">
        <v>2581</v>
      </c>
      <c r="D13" s="819">
        <v>45242</v>
      </c>
      <c r="E13" s="819">
        <f t="shared" ref="E13:E15" si="10">D13+3</f>
        <v>45245</v>
      </c>
      <c r="F13" s="819">
        <f t="shared" ref="F13:F15" si="11">D13+7</f>
        <v>45249</v>
      </c>
      <c r="G13" s="818"/>
      <c r="H13" s="864">
        <f t="shared" si="5"/>
        <v>45239</v>
      </c>
    </row>
    <row r="14" spans="1:8" s="14" customFormat="1" ht="19.5" hidden="1" customHeight="1" x14ac:dyDescent="0.2">
      <c r="A14" s="822" t="s">
        <v>2582</v>
      </c>
      <c r="B14" s="876" t="s">
        <v>1428</v>
      </c>
      <c r="C14" s="875" t="s">
        <v>2583</v>
      </c>
      <c r="D14" s="819">
        <v>45245</v>
      </c>
      <c r="E14" s="819">
        <f t="shared" si="10"/>
        <v>45248</v>
      </c>
      <c r="F14" s="819">
        <f t="shared" si="11"/>
        <v>45252</v>
      </c>
      <c r="G14" s="818"/>
      <c r="H14" s="864">
        <f t="shared" si="5"/>
        <v>45246</v>
      </c>
    </row>
    <row r="15" spans="1:8" s="14" customFormat="1" ht="19.5" hidden="1" customHeight="1" x14ac:dyDescent="0.2">
      <c r="A15" s="822" t="s">
        <v>2584</v>
      </c>
      <c r="B15" s="876" t="s">
        <v>1422</v>
      </c>
      <c r="C15" s="875" t="s">
        <v>2585</v>
      </c>
      <c r="D15" s="819">
        <f t="shared" si="2"/>
        <v>45252</v>
      </c>
      <c r="E15" s="819">
        <f t="shared" si="10"/>
        <v>45255</v>
      </c>
      <c r="F15" s="819">
        <f t="shared" si="11"/>
        <v>45259</v>
      </c>
      <c r="G15" s="818"/>
      <c r="H15" s="864">
        <f t="shared" si="5"/>
        <v>45253</v>
      </c>
    </row>
    <row r="16" spans="1:8" s="14" customFormat="1" ht="19.5" hidden="1" customHeight="1" x14ac:dyDescent="0.2">
      <c r="A16" s="822"/>
      <c r="B16" s="876" t="s">
        <v>1425</v>
      </c>
      <c r="C16" s="875" t="s">
        <v>2586</v>
      </c>
      <c r="D16" s="819">
        <f t="shared" si="2"/>
        <v>45259</v>
      </c>
      <c r="E16" s="819">
        <f t="shared" ref="E16" si="12">D16+3</f>
        <v>45262</v>
      </c>
      <c r="F16" s="819">
        <f t="shared" ref="F16" si="13">D16+7</f>
        <v>45266</v>
      </c>
      <c r="G16" s="818"/>
      <c r="H16" s="864">
        <f t="shared" si="5"/>
        <v>45260</v>
      </c>
    </row>
    <row r="17" spans="1:8" s="14" customFormat="1" ht="19.5" hidden="1" customHeight="1" x14ac:dyDescent="0.2">
      <c r="A17" s="822"/>
      <c r="B17" s="876" t="s">
        <v>1217</v>
      </c>
      <c r="C17" s="875" t="s">
        <v>2587</v>
      </c>
      <c r="D17" s="820">
        <f t="shared" si="2"/>
        <v>45266</v>
      </c>
      <c r="E17" s="820">
        <f t="shared" ref="E17" si="14">D17+3</f>
        <v>45269</v>
      </c>
      <c r="F17" s="820">
        <f t="shared" ref="F17" si="15">D17+7</f>
        <v>45273</v>
      </c>
      <c r="G17" s="818"/>
      <c r="H17" s="864">
        <f t="shared" si="5"/>
        <v>45267</v>
      </c>
    </row>
    <row r="18" spans="1:8" s="14" customFormat="1" ht="19.5" hidden="1" customHeight="1" x14ac:dyDescent="0.2">
      <c r="A18" s="822"/>
      <c r="B18" s="876" t="s">
        <v>1420</v>
      </c>
      <c r="C18" s="875" t="s">
        <v>1708</v>
      </c>
      <c r="D18" s="819">
        <f t="shared" si="2"/>
        <v>45273</v>
      </c>
      <c r="E18" s="819">
        <f t="shared" ref="E18" si="16">D18+3</f>
        <v>45276</v>
      </c>
      <c r="F18" s="819">
        <f t="shared" ref="F18" si="17">D18+7</f>
        <v>45280</v>
      </c>
      <c r="G18" s="818"/>
      <c r="H18" s="864">
        <f t="shared" si="5"/>
        <v>45274</v>
      </c>
    </row>
    <row r="19" spans="1:8" s="14" customFormat="1" ht="19.5" hidden="1" customHeight="1" x14ac:dyDescent="0.2">
      <c r="A19" s="822" t="s">
        <v>2588</v>
      </c>
      <c r="B19" s="877" t="s">
        <v>1422</v>
      </c>
      <c r="C19" s="875" t="s">
        <v>2589</v>
      </c>
      <c r="D19" s="819">
        <v>45289</v>
      </c>
      <c r="E19" s="819">
        <f t="shared" ref="E19" si="18">D19+3</f>
        <v>45292</v>
      </c>
      <c r="F19" s="819">
        <f t="shared" ref="F19" si="19">D19+7</f>
        <v>45296</v>
      </c>
      <c r="G19" s="818"/>
      <c r="H19" s="864">
        <f t="shared" si="5"/>
        <v>45281</v>
      </c>
    </row>
    <row r="20" spans="1:8" s="14" customFormat="1" ht="19.5" hidden="1" customHeight="1" x14ac:dyDescent="0.2">
      <c r="A20" s="822" t="s">
        <v>2590</v>
      </c>
      <c r="B20" s="877" t="s">
        <v>1425</v>
      </c>
      <c r="C20" s="875" t="s">
        <v>2591</v>
      </c>
      <c r="D20" s="820">
        <v>45290</v>
      </c>
      <c r="E20" s="820">
        <f t="shared" ref="E20" si="20">D20+3</f>
        <v>45293</v>
      </c>
      <c r="F20" s="820">
        <f t="shared" ref="F20" si="21">D20+7</f>
        <v>45297</v>
      </c>
      <c r="G20" s="818"/>
      <c r="H20" s="864">
        <f t="shared" si="5"/>
        <v>45288</v>
      </c>
    </row>
    <row r="21" spans="1:8" s="14" customFormat="1" ht="19.5" hidden="1" customHeight="1" x14ac:dyDescent="0.2">
      <c r="A21" s="822" t="s">
        <v>2592</v>
      </c>
      <c r="B21" s="878" t="s">
        <v>1428</v>
      </c>
      <c r="C21" s="875" t="s">
        <v>2593</v>
      </c>
      <c r="D21" s="819">
        <v>44929</v>
      </c>
      <c r="E21" s="819">
        <f t="shared" ref="E21:E24" si="22">D21+3</f>
        <v>44932</v>
      </c>
      <c r="F21" s="819">
        <f t="shared" ref="F21:F24" si="23">D21+7</f>
        <v>44936</v>
      </c>
      <c r="G21" s="818"/>
      <c r="H21" s="864">
        <f t="shared" si="5"/>
        <v>45295</v>
      </c>
    </row>
    <row r="22" spans="1:8" s="14" customFormat="1" ht="19.5" hidden="1" customHeight="1" x14ac:dyDescent="0.2">
      <c r="A22" s="822" t="s">
        <v>2594</v>
      </c>
      <c r="B22" s="878" t="s">
        <v>1425</v>
      </c>
      <c r="C22" s="875" t="s">
        <v>2595</v>
      </c>
      <c r="D22" s="819">
        <f t="shared" si="2"/>
        <v>44936</v>
      </c>
      <c r="E22" s="819">
        <f t="shared" si="22"/>
        <v>44939</v>
      </c>
      <c r="F22" s="819">
        <f t="shared" si="23"/>
        <v>44943</v>
      </c>
      <c r="G22" s="818"/>
      <c r="H22" s="864">
        <f t="shared" si="5"/>
        <v>45302</v>
      </c>
    </row>
    <row r="23" spans="1:8" s="14" customFormat="1" ht="19.5" hidden="1" customHeight="1" x14ac:dyDescent="0.2">
      <c r="A23" s="822" t="s">
        <v>2596</v>
      </c>
      <c r="B23" s="878" t="s">
        <v>1217</v>
      </c>
      <c r="C23" s="875" t="s">
        <v>2597</v>
      </c>
      <c r="D23" s="819">
        <f t="shared" si="2"/>
        <v>44943</v>
      </c>
      <c r="E23" s="819">
        <f t="shared" si="22"/>
        <v>44946</v>
      </c>
      <c r="F23" s="819">
        <f t="shared" si="23"/>
        <v>44950</v>
      </c>
      <c r="G23" s="818"/>
      <c r="H23" s="864">
        <f t="shared" si="5"/>
        <v>45309</v>
      </c>
    </row>
    <row r="24" spans="1:8" s="14" customFormat="1" ht="19.5" hidden="1" customHeight="1" x14ac:dyDescent="0.2">
      <c r="A24" s="822" t="s">
        <v>2598</v>
      </c>
      <c r="B24" s="877" t="s">
        <v>1420</v>
      </c>
      <c r="C24" s="875" t="s">
        <v>2599</v>
      </c>
      <c r="D24" s="819">
        <f t="shared" si="2"/>
        <v>44950</v>
      </c>
      <c r="E24" s="819">
        <f t="shared" si="22"/>
        <v>44953</v>
      </c>
      <c r="F24" s="819">
        <f t="shared" si="23"/>
        <v>44957</v>
      </c>
      <c r="G24" s="818"/>
      <c r="H24" s="864">
        <f t="shared" si="5"/>
        <v>45316</v>
      </c>
    </row>
    <row r="25" spans="1:8" s="14" customFormat="1" ht="19.5" hidden="1" customHeight="1" x14ac:dyDescent="0.2">
      <c r="A25" s="822" t="s">
        <v>2590</v>
      </c>
      <c r="B25" s="877" t="s">
        <v>1422</v>
      </c>
      <c r="C25" s="875" t="s">
        <v>2600</v>
      </c>
      <c r="D25" s="819">
        <f t="shared" si="2"/>
        <v>44957</v>
      </c>
      <c r="E25" s="819">
        <f t="shared" ref="E25" si="24">D25+3</f>
        <v>44960</v>
      </c>
      <c r="F25" s="819">
        <f t="shared" ref="F25" si="25">D25+7</f>
        <v>44964</v>
      </c>
      <c r="G25" s="818"/>
      <c r="H25" s="864">
        <f t="shared" si="5"/>
        <v>45323</v>
      </c>
    </row>
    <row r="26" spans="1:8" s="14" customFormat="1" ht="19.5" hidden="1" customHeight="1" x14ac:dyDescent="0.2">
      <c r="A26" s="822" t="s">
        <v>2601</v>
      </c>
      <c r="B26" s="878" t="s">
        <v>1428</v>
      </c>
      <c r="C26" s="875" t="s">
        <v>2602</v>
      </c>
      <c r="D26" s="819">
        <f t="shared" si="2"/>
        <v>44964</v>
      </c>
      <c r="E26" s="819">
        <f t="shared" ref="E26" si="26">D26+3</f>
        <v>44967</v>
      </c>
      <c r="F26" s="819">
        <f t="shared" ref="F26" si="27">D26+7</f>
        <v>44971</v>
      </c>
      <c r="G26" s="818"/>
      <c r="H26" s="864">
        <f t="shared" si="5"/>
        <v>45330</v>
      </c>
    </row>
    <row r="27" spans="1:8" s="14" customFormat="1" ht="19.5" hidden="1" customHeight="1" x14ac:dyDescent="0.2">
      <c r="A27" s="822" t="s">
        <v>2596</v>
      </c>
      <c r="B27" s="878" t="s">
        <v>1425</v>
      </c>
      <c r="C27" s="875" t="s">
        <v>2603</v>
      </c>
      <c r="D27" s="819">
        <f>D26+7</f>
        <v>44971</v>
      </c>
      <c r="E27" s="819">
        <f t="shared" ref="E27:E34" si="28">D27+3</f>
        <v>44974</v>
      </c>
      <c r="F27" s="819">
        <f t="shared" ref="F27:F34" si="29">D27+7</f>
        <v>44978</v>
      </c>
      <c r="G27" s="818"/>
      <c r="H27" s="864">
        <f t="shared" ref="H27:H77" si="30">H26+7</f>
        <v>45337</v>
      </c>
    </row>
    <row r="28" spans="1:8" s="14" customFormat="1" ht="19.5" hidden="1" customHeight="1" x14ac:dyDescent="0.2">
      <c r="A28" s="822" t="s">
        <v>2604</v>
      </c>
      <c r="B28" s="878" t="s">
        <v>1422</v>
      </c>
      <c r="C28" s="875" t="s">
        <v>2605</v>
      </c>
      <c r="D28" s="819">
        <v>45348</v>
      </c>
      <c r="E28" s="819">
        <f t="shared" si="28"/>
        <v>45351</v>
      </c>
      <c r="F28" s="819">
        <f t="shared" si="29"/>
        <v>45355</v>
      </c>
      <c r="G28" s="818"/>
      <c r="H28" s="864">
        <f t="shared" si="30"/>
        <v>45344</v>
      </c>
    </row>
    <row r="29" spans="1:8" s="14" customFormat="1" ht="19.5" hidden="1" customHeight="1" x14ac:dyDescent="0.2">
      <c r="A29" s="822" t="s">
        <v>1791</v>
      </c>
      <c r="B29" s="878" t="s">
        <v>1217</v>
      </c>
      <c r="C29" s="875" t="s">
        <v>2606</v>
      </c>
      <c r="D29" s="819">
        <v>45353</v>
      </c>
      <c r="E29" s="819">
        <f t="shared" si="28"/>
        <v>45356</v>
      </c>
      <c r="F29" s="819">
        <f t="shared" si="29"/>
        <v>45360</v>
      </c>
      <c r="G29" s="818"/>
      <c r="H29" s="864">
        <f t="shared" si="30"/>
        <v>45351</v>
      </c>
    </row>
    <row r="30" spans="1:8" s="14" customFormat="1" ht="19.5" hidden="1" customHeight="1" x14ac:dyDescent="0.2">
      <c r="A30" s="822" t="s">
        <v>2607</v>
      </c>
      <c r="B30" s="969" t="s">
        <v>1425</v>
      </c>
      <c r="C30" s="969" t="s">
        <v>2608</v>
      </c>
      <c r="D30" s="819">
        <v>45364</v>
      </c>
      <c r="E30" s="819">
        <f t="shared" si="28"/>
        <v>45367</v>
      </c>
      <c r="F30" s="885" t="s">
        <v>495</v>
      </c>
      <c r="G30" s="818"/>
      <c r="H30" s="864">
        <f t="shared" si="30"/>
        <v>45358</v>
      </c>
    </row>
    <row r="31" spans="1:8" s="14" customFormat="1" ht="19.5" hidden="1" customHeight="1" x14ac:dyDescent="0.2">
      <c r="A31" s="822" t="s">
        <v>1428</v>
      </c>
      <c r="B31" s="885" t="s">
        <v>495</v>
      </c>
      <c r="C31" s="969" t="s">
        <v>2609</v>
      </c>
      <c r="D31" s="819">
        <v>45374</v>
      </c>
      <c r="E31" s="819">
        <f t="shared" si="28"/>
        <v>45377</v>
      </c>
      <c r="F31" s="819">
        <f t="shared" si="29"/>
        <v>45381</v>
      </c>
      <c r="G31" s="818"/>
      <c r="H31" s="864">
        <f t="shared" si="30"/>
        <v>45365</v>
      </c>
    </row>
    <row r="32" spans="1:8" s="14" customFormat="1" ht="19.5" hidden="1" customHeight="1" x14ac:dyDescent="0.2">
      <c r="A32" s="822" t="s">
        <v>2610</v>
      </c>
      <c r="B32" s="969" t="s">
        <v>1420</v>
      </c>
      <c r="C32" s="969" t="s">
        <v>1421</v>
      </c>
      <c r="D32" s="819">
        <v>45376</v>
      </c>
      <c r="E32" s="819">
        <f t="shared" si="28"/>
        <v>45379</v>
      </c>
      <c r="F32" s="819">
        <f t="shared" si="29"/>
        <v>45383</v>
      </c>
      <c r="G32" s="818"/>
      <c r="H32" s="864">
        <f t="shared" si="30"/>
        <v>45372</v>
      </c>
    </row>
    <row r="33" spans="1:8" s="14" customFormat="1" ht="19.5" hidden="1" customHeight="1" x14ac:dyDescent="0.2">
      <c r="A33" s="822"/>
      <c r="B33" s="988" t="s">
        <v>1422</v>
      </c>
      <c r="C33" s="988" t="s">
        <v>1423</v>
      </c>
      <c r="D33" s="989">
        <v>45388</v>
      </c>
      <c r="E33" s="819">
        <f t="shared" si="28"/>
        <v>45391</v>
      </c>
      <c r="F33" s="901" t="s">
        <v>495</v>
      </c>
      <c r="G33" s="818"/>
      <c r="H33" s="775">
        <f t="shared" si="30"/>
        <v>45379</v>
      </c>
    </row>
    <row r="34" spans="1:8" s="14" customFormat="1" ht="19.5" hidden="1" customHeight="1" x14ac:dyDescent="0.2">
      <c r="A34" s="822" t="s">
        <v>1217</v>
      </c>
      <c r="B34" s="901" t="s">
        <v>495</v>
      </c>
      <c r="C34" s="988" t="s">
        <v>1424</v>
      </c>
      <c r="D34" s="817">
        <v>45391</v>
      </c>
      <c r="E34" s="817">
        <f t="shared" si="28"/>
        <v>45394</v>
      </c>
      <c r="F34" s="817">
        <f t="shared" si="29"/>
        <v>45398</v>
      </c>
      <c r="G34" s="818"/>
      <c r="H34" s="775">
        <f t="shared" si="30"/>
        <v>45386</v>
      </c>
    </row>
    <row r="35" spans="1:8" s="14" customFormat="1" ht="19.5" hidden="1" customHeight="1" x14ac:dyDescent="0.2">
      <c r="A35" s="822"/>
      <c r="B35" s="988" t="s">
        <v>1425</v>
      </c>
      <c r="C35" s="988" t="s">
        <v>1426</v>
      </c>
      <c r="D35" s="989">
        <v>45402</v>
      </c>
      <c r="E35" s="819">
        <f t="shared" ref="E35" si="31">D35+3</f>
        <v>45405</v>
      </c>
      <c r="F35" s="901" t="s">
        <v>495</v>
      </c>
      <c r="G35" s="818"/>
      <c r="H35" s="775">
        <f t="shared" si="30"/>
        <v>45393</v>
      </c>
    </row>
    <row r="36" spans="1:8" s="14" customFormat="1" ht="19.5" hidden="1" customHeight="1" x14ac:dyDescent="0.2">
      <c r="A36" s="822" t="s">
        <v>1428</v>
      </c>
      <c r="B36" s="1066" t="s">
        <v>1217</v>
      </c>
      <c r="C36" s="988" t="s">
        <v>1429</v>
      </c>
      <c r="D36" s="989">
        <v>45399</v>
      </c>
      <c r="E36" s="901" t="s">
        <v>495</v>
      </c>
      <c r="F36" s="819">
        <f t="shared" ref="F36" si="32">D36+7</f>
        <v>45406</v>
      </c>
      <c r="G36" s="818"/>
      <c r="H36" s="775">
        <f t="shared" si="30"/>
        <v>45400</v>
      </c>
    </row>
    <row r="37" spans="1:8" s="14" customFormat="1" ht="19.5" hidden="1" customHeight="1" x14ac:dyDescent="0.2">
      <c r="A37" s="822" t="s">
        <v>1217</v>
      </c>
      <c r="B37" s="1066" t="s">
        <v>1428</v>
      </c>
      <c r="C37" s="988" t="s">
        <v>2611</v>
      </c>
      <c r="D37" s="989">
        <v>45412</v>
      </c>
      <c r="E37" s="819">
        <f t="shared" ref="E37:E38" si="33">D37+3</f>
        <v>45415</v>
      </c>
      <c r="F37" s="819">
        <f t="shared" ref="F37:F39" si="34">D37+7</f>
        <v>45419</v>
      </c>
      <c r="G37" s="818"/>
      <c r="H37" s="775">
        <f t="shared" si="30"/>
        <v>45407</v>
      </c>
    </row>
    <row r="38" spans="1:8" s="14" customFormat="1" ht="19.5" hidden="1" customHeight="1" x14ac:dyDescent="0.2">
      <c r="A38" s="822"/>
      <c r="B38" s="988" t="s">
        <v>1420</v>
      </c>
      <c r="C38" s="988" t="s">
        <v>2612</v>
      </c>
      <c r="D38" s="989">
        <v>45417</v>
      </c>
      <c r="E38" s="819">
        <f t="shared" si="33"/>
        <v>45420</v>
      </c>
      <c r="F38" s="819">
        <f t="shared" si="34"/>
        <v>45424</v>
      </c>
      <c r="G38" s="818"/>
      <c r="H38" s="775">
        <f t="shared" si="30"/>
        <v>45414</v>
      </c>
    </row>
    <row r="39" spans="1:8" s="14" customFormat="1" ht="19.5" hidden="1" customHeight="1" x14ac:dyDescent="0.2">
      <c r="A39" s="822"/>
      <c r="B39" s="988" t="s">
        <v>1422</v>
      </c>
      <c r="C39" s="988" t="s">
        <v>2613</v>
      </c>
      <c r="D39" s="989">
        <v>45428</v>
      </c>
      <c r="E39" s="819">
        <f t="shared" ref="E39" si="35">D39+3</f>
        <v>45431</v>
      </c>
      <c r="F39" s="819">
        <f t="shared" si="34"/>
        <v>45435</v>
      </c>
      <c r="G39" s="818"/>
      <c r="H39" s="775">
        <f t="shared" si="30"/>
        <v>45421</v>
      </c>
    </row>
    <row r="40" spans="1:8" s="14" customFormat="1" ht="19.5" hidden="1" customHeight="1" x14ac:dyDescent="0.2">
      <c r="A40" s="822"/>
      <c r="B40" s="1081" t="s">
        <v>495</v>
      </c>
      <c r="C40" s="988" t="s">
        <v>2614</v>
      </c>
      <c r="D40" s="817">
        <v>45432</v>
      </c>
      <c r="E40" s="874">
        <f t="shared" ref="E40" si="36">D40+3</f>
        <v>45435</v>
      </c>
      <c r="F40" s="874">
        <f t="shared" ref="F40" si="37">D40+7</f>
        <v>45439</v>
      </c>
      <c r="G40" s="818"/>
      <c r="H40" s="775">
        <f t="shared" si="30"/>
        <v>45428</v>
      </c>
    </row>
    <row r="41" spans="1:8" s="14" customFormat="1" ht="19.5" hidden="1" customHeight="1" x14ac:dyDescent="0.2">
      <c r="A41" s="822" t="s">
        <v>1428</v>
      </c>
      <c r="B41" s="988" t="s">
        <v>1217</v>
      </c>
      <c r="C41" s="988" t="s">
        <v>2615</v>
      </c>
      <c r="D41" s="989">
        <v>45441</v>
      </c>
      <c r="E41" s="819">
        <f t="shared" ref="E41:E45" si="38">D41+3</f>
        <v>45444</v>
      </c>
      <c r="F41" s="819">
        <f t="shared" ref="F41:F45" si="39">D41+7</f>
        <v>45448</v>
      </c>
      <c r="G41" s="818"/>
      <c r="H41" s="775">
        <f t="shared" si="30"/>
        <v>45435</v>
      </c>
    </row>
    <row r="42" spans="1:8" s="14" customFormat="1" ht="19.5" hidden="1" customHeight="1" x14ac:dyDescent="0.2">
      <c r="A42" s="822" t="s">
        <v>2616</v>
      </c>
      <c r="B42" s="1081" t="s">
        <v>495</v>
      </c>
      <c r="C42" s="988" t="s">
        <v>2617</v>
      </c>
      <c r="D42" s="817">
        <v>45432</v>
      </c>
      <c r="E42" s="874">
        <f t="shared" si="38"/>
        <v>45435</v>
      </c>
      <c r="F42" s="874">
        <f t="shared" si="39"/>
        <v>45439</v>
      </c>
      <c r="G42" s="818"/>
      <c r="H42" s="775">
        <f t="shared" si="30"/>
        <v>45442</v>
      </c>
    </row>
    <row r="43" spans="1:8" s="14" customFormat="1" ht="19.5" hidden="1" customHeight="1" x14ac:dyDescent="0.2">
      <c r="A43" s="822" t="s">
        <v>1420</v>
      </c>
      <c r="B43" s="988" t="s">
        <v>1428</v>
      </c>
      <c r="C43" s="988" t="s">
        <v>2618</v>
      </c>
      <c r="D43" s="989">
        <v>45454</v>
      </c>
      <c r="E43" s="819">
        <f t="shared" si="38"/>
        <v>45457</v>
      </c>
      <c r="F43" s="819">
        <f t="shared" si="39"/>
        <v>45461</v>
      </c>
      <c r="G43" s="818"/>
      <c r="H43" s="775">
        <f t="shared" si="30"/>
        <v>45449</v>
      </c>
    </row>
    <row r="44" spans="1:8" s="14" customFormat="1" ht="19.5" hidden="1" customHeight="1" x14ac:dyDescent="0.2">
      <c r="A44" s="822" t="s">
        <v>2619</v>
      </c>
      <c r="B44" s="1081" t="s">
        <v>495</v>
      </c>
      <c r="C44" s="988" t="s">
        <v>2620</v>
      </c>
      <c r="D44" s="817">
        <v>45460</v>
      </c>
      <c r="E44" s="874">
        <f t="shared" si="38"/>
        <v>45463</v>
      </c>
      <c r="F44" s="874">
        <f t="shared" si="39"/>
        <v>45467</v>
      </c>
      <c r="G44" s="818"/>
      <c r="H44" s="775">
        <f t="shared" si="30"/>
        <v>45456</v>
      </c>
    </row>
    <row r="45" spans="1:8" s="14" customFormat="1" ht="19.5" hidden="1" customHeight="1" x14ac:dyDescent="0.2">
      <c r="A45" s="822"/>
      <c r="B45" s="988" t="s">
        <v>1425</v>
      </c>
      <c r="C45" s="988" t="s">
        <v>2621</v>
      </c>
      <c r="D45" s="989">
        <v>45474</v>
      </c>
      <c r="E45" s="819">
        <f t="shared" si="38"/>
        <v>45477</v>
      </c>
      <c r="F45" s="819">
        <f t="shared" si="39"/>
        <v>45481</v>
      </c>
      <c r="G45" s="818"/>
      <c r="H45" s="775">
        <f t="shared" si="30"/>
        <v>45463</v>
      </c>
    </row>
    <row r="46" spans="1:8" s="14" customFormat="1" ht="19.5" hidden="1" customHeight="1" x14ac:dyDescent="0.2">
      <c r="A46" s="822"/>
      <c r="B46" s="988" t="s">
        <v>1217</v>
      </c>
      <c r="C46" s="988" t="s">
        <v>2622</v>
      </c>
      <c r="D46" s="989">
        <v>45472</v>
      </c>
      <c r="E46" s="819">
        <f t="shared" ref="E46:E47" si="40">D46+3</f>
        <v>45475</v>
      </c>
      <c r="F46" s="819">
        <f t="shared" ref="F46:F47" si="41">D46+7</f>
        <v>45479</v>
      </c>
      <c r="G46" s="818"/>
      <c r="H46" s="775">
        <f t="shared" si="30"/>
        <v>45470</v>
      </c>
    </row>
    <row r="47" spans="1:8" s="14" customFormat="1" ht="19.5" hidden="1" customHeight="1" x14ac:dyDescent="0.2">
      <c r="A47" s="822"/>
      <c r="B47" s="988" t="s">
        <v>1420</v>
      </c>
      <c r="C47" s="988" t="s">
        <v>2623</v>
      </c>
      <c r="D47" s="989">
        <v>45483</v>
      </c>
      <c r="E47" s="819">
        <f t="shared" si="40"/>
        <v>45486</v>
      </c>
      <c r="F47" s="819">
        <f t="shared" si="41"/>
        <v>45490</v>
      </c>
      <c r="G47" s="818"/>
      <c r="H47" s="775">
        <f t="shared" si="30"/>
        <v>45477</v>
      </c>
    </row>
    <row r="48" spans="1:8" s="14" customFormat="1" ht="19.5" hidden="1" customHeight="1" x14ac:dyDescent="0.2">
      <c r="A48" s="822" t="s">
        <v>2624</v>
      </c>
      <c r="B48" s="988" t="s">
        <v>1425</v>
      </c>
      <c r="C48" s="988" t="s">
        <v>2625</v>
      </c>
      <c r="D48" s="901" t="s">
        <v>495</v>
      </c>
      <c r="E48" s="874" t="e">
        <f t="shared" ref="E48" si="42">D48+3</f>
        <v>#VALUE!</v>
      </c>
      <c r="F48" s="874" t="e">
        <f t="shared" ref="F48" si="43">D48+7</f>
        <v>#VALUE!</v>
      </c>
      <c r="G48" s="818"/>
      <c r="H48" s="775">
        <f t="shared" si="30"/>
        <v>45484</v>
      </c>
    </row>
    <row r="49" spans="1:12" s="14" customFormat="1" ht="19.5" hidden="1" customHeight="1" x14ac:dyDescent="0.2">
      <c r="A49" s="822"/>
      <c r="B49" s="988" t="s">
        <v>1428</v>
      </c>
      <c r="C49" s="988" t="s">
        <v>2626</v>
      </c>
      <c r="D49" s="989">
        <v>45494</v>
      </c>
      <c r="E49" s="819">
        <f t="shared" ref="E49" si="44">D49+3</f>
        <v>45497</v>
      </c>
      <c r="F49" s="819">
        <f t="shared" ref="F49" si="45">D49+7</f>
        <v>45501</v>
      </c>
      <c r="G49" s="818"/>
      <c r="H49" s="775">
        <f t="shared" si="30"/>
        <v>45491</v>
      </c>
      <c r="I49" s="818"/>
      <c r="J49" s="818"/>
      <c r="L49" s="13"/>
    </row>
    <row r="50" spans="1:12" s="14" customFormat="1" ht="19.5" hidden="1" customHeight="1" x14ac:dyDescent="0.2">
      <c r="A50" s="822"/>
      <c r="B50" s="988" t="s">
        <v>1422</v>
      </c>
      <c r="C50" s="988" t="s">
        <v>2627</v>
      </c>
      <c r="D50" s="989">
        <v>45498</v>
      </c>
      <c r="E50" s="819">
        <f t="shared" ref="E50:E54" si="46">D50+3</f>
        <v>45501</v>
      </c>
      <c r="F50" s="819">
        <f t="shared" ref="F50:F54" si="47">D50+7</f>
        <v>45505</v>
      </c>
      <c r="G50" s="818"/>
      <c r="H50" s="775">
        <f t="shared" si="30"/>
        <v>45498</v>
      </c>
      <c r="I50" s="818"/>
      <c r="J50" s="818"/>
      <c r="L50" s="13"/>
    </row>
    <row r="51" spans="1:12" s="14" customFormat="1" ht="19.5" hidden="1" customHeight="1" x14ac:dyDescent="0.2">
      <c r="A51" s="822"/>
      <c r="B51" s="988" t="s">
        <v>1217</v>
      </c>
      <c r="C51" s="988" t="s">
        <v>2628</v>
      </c>
      <c r="D51" s="989">
        <v>45504</v>
      </c>
      <c r="E51" s="819">
        <f t="shared" si="46"/>
        <v>45507</v>
      </c>
      <c r="F51" s="819">
        <f t="shared" si="47"/>
        <v>45511</v>
      </c>
      <c r="G51" s="818"/>
      <c r="H51" s="775">
        <f t="shared" si="30"/>
        <v>45505</v>
      </c>
      <c r="I51" s="818"/>
      <c r="J51" s="818"/>
      <c r="L51" s="13"/>
    </row>
    <row r="52" spans="1:12" s="14" customFormat="1" ht="19.5" hidden="1" customHeight="1" x14ac:dyDescent="0.2">
      <c r="A52" s="822" t="s">
        <v>1420</v>
      </c>
      <c r="B52" s="988" t="s">
        <v>1425</v>
      </c>
      <c r="C52" s="988" t="s">
        <v>2629</v>
      </c>
      <c r="D52" s="989">
        <v>45513</v>
      </c>
      <c r="E52" s="819">
        <f t="shared" si="46"/>
        <v>45516</v>
      </c>
      <c r="F52" s="819">
        <f t="shared" si="47"/>
        <v>45520</v>
      </c>
      <c r="G52" s="818"/>
      <c r="H52" s="775">
        <f t="shared" si="30"/>
        <v>45512</v>
      </c>
      <c r="I52" s="818"/>
      <c r="J52" s="818"/>
      <c r="L52" s="13"/>
    </row>
    <row r="53" spans="1:12" s="14" customFormat="1" ht="19.5" hidden="1" customHeight="1" x14ac:dyDescent="0.2">
      <c r="A53" s="822" t="s">
        <v>1425</v>
      </c>
      <c r="B53" s="988" t="s">
        <v>1420</v>
      </c>
      <c r="C53" s="988" t="s">
        <v>2630</v>
      </c>
      <c r="D53" s="989">
        <v>45516</v>
      </c>
      <c r="E53" s="819">
        <f t="shared" si="46"/>
        <v>45519</v>
      </c>
      <c r="F53" s="819">
        <f t="shared" si="47"/>
        <v>45523</v>
      </c>
      <c r="G53" s="818"/>
      <c r="H53" s="775">
        <f t="shared" si="30"/>
        <v>45519</v>
      </c>
      <c r="I53" s="818"/>
      <c r="J53" s="818"/>
      <c r="L53" s="13"/>
    </row>
    <row r="54" spans="1:12" s="14" customFormat="1" ht="19.5" hidden="1" customHeight="1" x14ac:dyDescent="0.2">
      <c r="A54" s="822"/>
      <c r="B54" s="988" t="s">
        <v>1428</v>
      </c>
      <c r="C54" s="988" t="s">
        <v>2631</v>
      </c>
      <c r="D54" s="989">
        <v>45524</v>
      </c>
      <c r="E54" s="819">
        <f t="shared" si="46"/>
        <v>45527</v>
      </c>
      <c r="F54" s="819">
        <f t="shared" si="47"/>
        <v>45531</v>
      </c>
      <c r="G54" s="818"/>
      <c r="H54" s="775">
        <f t="shared" si="30"/>
        <v>45526</v>
      </c>
      <c r="I54" s="818"/>
      <c r="J54" s="818"/>
      <c r="L54" s="13"/>
    </row>
    <row r="55" spans="1:12" s="14" customFormat="1" ht="19.5" hidden="1" customHeight="1" x14ac:dyDescent="0.2">
      <c r="A55" s="822"/>
      <c r="B55" s="988" t="s">
        <v>1422</v>
      </c>
      <c r="C55" s="988" t="s">
        <v>2632</v>
      </c>
      <c r="D55" s="989">
        <v>45533</v>
      </c>
      <c r="E55" s="819">
        <f t="shared" ref="E55:E58" si="48">D55+3</f>
        <v>45536</v>
      </c>
      <c r="F55" s="819">
        <f t="shared" ref="F55:F58" si="49">D55+7</f>
        <v>45540</v>
      </c>
      <c r="G55" s="818"/>
      <c r="H55" s="775">
        <f t="shared" si="30"/>
        <v>45533</v>
      </c>
      <c r="I55" s="818"/>
      <c r="J55" s="818"/>
      <c r="L55" s="13"/>
    </row>
    <row r="56" spans="1:12" s="14" customFormat="1" ht="19.5" hidden="1" customHeight="1" x14ac:dyDescent="0.2">
      <c r="A56" s="822"/>
      <c r="B56" s="988" t="s">
        <v>1217</v>
      </c>
      <c r="C56" s="988" t="s">
        <v>2633</v>
      </c>
      <c r="D56" s="989">
        <v>45540</v>
      </c>
      <c r="E56" s="819">
        <f t="shared" si="48"/>
        <v>45543</v>
      </c>
      <c r="F56" s="819">
        <f t="shared" si="49"/>
        <v>45547</v>
      </c>
      <c r="G56" s="818"/>
      <c r="H56" s="775">
        <f t="shared" si="30"/>
        <v>45540</v>
      </c>
      <c r="I56" s="818"/>
      <c r="J56" s="818"/>
      <c r="L56" s="13"/>
    </row>
    <row r="57" spans="1:12" s="14" customFormat="1" ht="19.5" hidden="1" customHeight="1" x14ac:dyDescent="0.2">
      <c r="A57" s="822"/>
      <c r="B57" s="988" t="s">
        <v>1425</v>
      </c>
      <c r="C57" s="988" t="s">
        <v>2634</v>
      </c>
      <c r="D57" s="989">
        <v>45545</v>
      </c>
      <c r="E57" s="819">
        <f t="shared" si="48"/>
        <v>45548</v>
      </c>
      <c r="F57" s="819">
        <f t="shared" si="49"/>
        <v>45552</v>
      </c>
      <c r="G57" s="818"/>
      <c r="H57" s="775">
        <f t="shared" si="30"/>
        <v>45547</v>
      </c>
      <c r="I57" s="818"/>
      <c r="J57" s="818"/>
      <c r="L57" s="13"/>
    </row>
    <row r="58" spans="1:12" s="14" customFormat="1" ht="19.5" hidden="1" customHeight="1" x14ac:dyDescent="0.2">
      <c r="A58" s="822"/>
      <c r="B58" s="988" t="s">
        <v>1420</v>
      </c>
      <c r="C58" s="988" t="s">
        <v>2635</v>
      </c>
      <c r="D58" s="989">
        <v>45558</v>
      </c>
      <c r="E58" s="819">
        <f t="shared" si="48"/>
        <v>45561</v>
      </c>
      <c r="F58" s="819">
        <f t="shared" si="49"/>
        <v>45565</v>
      </c>
      <c r="G58" s="818"/>
      <c r="H58" s="775">
        <f t="shared" si="30"/>
        <v>45554</v>
      </c>
      <c r="I58" s="818"/>
      <c r="J58" s="818"/>
      <c r="L58" s="13"/>
    </row>
    <row r="59" spans="1:12" s="14" customFormat="1" ht="19.5" hidden="1" customHeight="1" x14ac:dyDescent="0.2">
      <c r="A59" s="822"/>
      <c r="B59" s="988" t="s">
        <v>1428</v>
      </c>
      <c r="C59" s="988" t="s">
        <v>2636</v>
      </c>
      <c r="D59" s="901" t="s">
        <v>495</v>
      </c>
      <c r="E59" s="907"/>
      <c r="F59" s="907"/>
      <c r="G59" s="818"/>
      <c r="H59" s="775">
        <f t="shared" si="30"/>
        <v>45561</v>
      </c>
      <c r="I59" s="818"/>
      <c r="J59" s="818"/>
      <c r="L59" s="13"/>
    </row>
    <row r="60" spans="1:12" s="14" customFormat="1" ht="19.5" hidden="1" customHeight="1" x14ac:dyDescent="0.2">
      <c r="A60" s="822" t="s">
        <v>2637</v>
      </c>
      <c r="B60" s="988" t="s">
        <v>1748</v>
      </c>
      <c r="C60" s="988" t="s">
        <v>2638</v>
      </c>
      <c r="D60" s="989">
        <v>45568</v>
      </c>
      <c r="E60" s="819">
        <f t="shared" ref="E60:E63" si="50">D60+3</f>
        <v>45571</v>
      </c>
      <c r="F60" s="819">
        <f t="shared" ref="F60:F63" si="51">D60+7</f>
        <v>45575</v>
      </c>
      <c r="G60" s="818"/>
      <c r="H60" s="775">
        <f t="shared" si="30"/>
        <v>45568</v>
      </c>
      <c r="I60" s="818"/>
      <c r="J60" s="818"/>
      <c r="L60" s="13"/>
    </row>
    <row r="61" spans="1:12" s="14" customFormat="1" ht="19.5" hidden="1" customHeight="1" x14ac:dyDescent="0.2">
      <c r="A61" s="822" t="s">
        <v>1217</v>
      </c>
      <c r="B61" s="988" t="s">
        <v>2159</v>
      </c>
      <c r="C61" s="988" t="s">
        <v>2639</v>
      </c>
      <c r="D61" s="989">
        <v>45574</v>
      </c>
      <c r="E61" s="819">
        <f t="shared" ref="E61" si="52">D61+3</f>
        <v>45577</v>
      </c>
      <c r="F61" s="819">
        <f t="shared" ref="F61" si="53">D61+7</f>
        <v>45581</v>
      </c>
      <c r="G61" s="818"/>
      <c r="H61" s="775">
        <f t="shared" si="30"/>
        <v>45575</v>
      </c>
      <c r="I61" s="818"/>
      <c r="J61" s="818"/>
      <c r="L61" s="13"/>
    </row>
    <row r="62" spans="1:12" s="14" customFormat="1" ht="19.5" hidden="1" customHeight="1" x14ac:dyDescent="0.2">
      <c r="A62" s="822" t="s">
        <v>1425</v>
      </c>
      <c r="B62" s="988" t="s">
        <v>1420</v>
      </c>
      <c r="C62" s="988" t="s">
        <v>2640</v>
      </c>
      <c r="D62" s="989">
        <v>45583</v>
      </c>
      <c r="E62" s="819">
        <f t="shared" si="50"/>
        <v>45586</v>
      </c>
      <c r="F62" s="819">
        <f t="shared" si="51"/>
        <v>45590</v>
      </c>
      <c r="G62" s="818"/>
      <c r="H62" s="775">
        <f t="shared" si="30"/>
        <v>45582</v>
      </c>
      <c r="I62" s="818"/>
      <c r="J62" s="818"/>
      <c r="L62" s="13"/>
    </row>
    <row r="63" spans="1:12" s="14" customFormat="1" ht="19.5" hidden="1" customHeight="1" x14ac:dyDescent="0.2">
      <c r="A63" s="822" t="s">
        <v>1420</v>
      </c>
      <c r="B63" s="988" t="s">
        <v>1425</v>
      </c>
      <c r="C63" s="988" t="s">
        <v>2641</v>
      </c>
      <c r="D63" s="989">
        <v>45589</v>
      </c>
      <c r="E63" s="819">
        <f t="shared" si="50"/>
        <v>45592</v>
      </c>
      <c r="F63" s="819">
        <f t="shared" si="51"/>
        <v>45596</v>
      </c>
      <c r="G63" s="818"/>
      <c r="H63" s="775">
        <f t="shared" si="30"/>
        <v>45589</v>
      </c>
      <c r="I63" s="818"/>
      <c r="J63" s="818"/>
      <c r="L63" s="13"/>
    </row>
    <row r="64" spans="1:12" s="14" customFormat="1" ht="19.5" hidden="1" customHeight="1" x14ac:dyDescent="0.2">
      <c r="A64" s="822"/>
      <c r="B64" s="988" t="s">
        <v>1428</v>
      </c>
      <c r="C64" s="988" t="s">
        <v>2642</v>
      </c>
      <c r="D64" s="901" t="s">
        <v>495</v>
      </c>
      <c r="E64" s="1019"/>
      <c r="F64" s="1019"/>
      <c r="G64" s="818"/>
      <c r="H64" s="775">
        <f t="shared" si="30"/>
        <v>45596</v>
      </c>
      <c r="I64" s="818"/>
      <c r="J64" s="818"/>
      <c r="L64" s="13"/>
    </row>
    <row r="65" spans="1:12" s="14" customFormat="1" ht="19.5" hidden="1" customHeight="1" x14ac:dyDescent="0.2">
      <c r="A65" s="822" t="s">
        <v>1748</v>
      </c>
      <c r="B65" s="988" t="s">
        <v>1551</v>
      </c>
      <c r="C65" s="988" t="s">
        <v>2643</v>
      </c>
      <c r="D65" s="989">
        <v>45606</v>
      </c>
      <c r="E65" s="819">
        <f t="shared" ref="E65" si="54">D65+3</f>
        <v>45609</v>
      </c>
      <c r="F65" s="819">
        <f t="shared" ref="F65" si="55">D65+7</f>
        <v>45613</v>
      </c>
      <c r="G65" s="818"/>
      <c r="H65" s="775">
        <f t="shared" si="30"/>
        <v>45603</v>
      </c>
      <c r="I65" s="818"/>
      <c r="J65" s="818"/>
      <c r="L65" s="13"/>
    </row>
    <row r="66" spans="1:12" s="14" customFormat="1" ht="19.5" hidden="1" customHeight="1" x14ac:dyDescent="0.2">
      <c r="A66" s="822" t="s">
        <v>2159</v>
      </c>
      <c r="B66" s="988" t="s">
        <v>2644</v>
      </c>
      <c r="C66" s="988" t="s">
        <v>2645</v>
      </c>
      <c r="D66" s="989">
        <v>45617</v>
      </c>
      <c r="E66" s="901" t="s">
        <v>495</v>
      </c>
      <c r="F66" s="819">
        <f t="shared" ref="F66:F68" si="56">D66+7</f>
        <v>45624</v>
      </c>
      <c r="G66" s="818"/>
      <c r="H66" s="775">
        <f t="shared" si="30"/>
        <v>45610</v>
      </c>
      <c r="I66" s="818"/>
      <c r="J66" s="818"/>
      <c r="L66" s="13"/>
    </row>
    <row r="67" spans="1:12" s="14" customFormat="1" ht="19.5" hidden="1" customHeight="1" x14ac:dyDescent="0.2">
      <c r="A67" s="822" t="s">
        <v>2646</v>
      </c>
      <c r="B67" s="988" t="s">
        <v>1748</v>
      </c>
      <c r="C67" s="988" t="s">
        <v>2647</v>
      </c>
      <c r="D67" s="989">
        <v>45624</v>
      </c>
      <c r="E67" s="819">
        <f t="shared" ref="E67:E68" si="57">D67+3</f>
        <v>45627</v>
      </c>
      <c r="F67" s="819">
        <f t="shared" si="56"/>
        <v>45631</v>
      </c>
      <c r="G67" s="818"/>
      <c r="H67" s="775">
        <f t="shared" si="30"/>
        <v>45617</v>
      </c>
      <c r="I67" s="818"/>
      <c r="J67" s="818"/>
      <c r="L67" s="13"/>
    </row>
    <row r="68" spans="1:12" s="14" customFormat="1" ht="19.5" hidden="1" customHeight="1" x14ac:dyDescent="0.2">
      <c r="A68" s="822" t="s">
        <v>2648</v>
      </c>
      <c r="B68" s="988" t="s">
        <v>1479</v>
      </c>
      <c r="C68" s="988" t="s">
        <v>2649</v>
      </c>
      <c r="D68" s="989">
        <v>45632</v>
      </c>
      <c r="E68" s="819">
        <f t="shared" si="57"/>
        <v>45635</v>
      </c>
      <c r="F68" s="819">
        <f t="shared" si="56"/>
        <v>45639</v>
      </c>
      <c r="G68" s="818"/>
      <c r="H68" s="775">
        <f t="shared" si="30"/>
        <v>45624</v>
      </c>
      <c r="I68" s="818"/>
      <c r="J68" s="818"/>
      <c r="L68" s="13"/>
    </row>
    <row r="69" spans="1:12" s="14" customFormat="1" ht="19.5" hidden="1" customHeight="1" x14ac:dyDescent="0.2">
      <c r="A69" s="822" t="s">
        <v>1428</v>
      </c>
      <c r="B69" s="988" t="s">
        <v>2650</v>
      </c>
      <c r="C69" s="988" t="s">
        <v>2651</v>
      </c>
      <c r="D69" s="989">
        <v>45636</v>
      </c>
      <c r="E69" s="819">
        <f t="shared" ref="E69" si="58">D69+3</f>
        <v>45639</v>
      </c>
      <c r="F69" s="819">
        <f t="shared" ref="F69" si="59">D69+7</f>
        <v>45643</v>
      </c>
      <c r="G69" s="818"/>
      <c r="H69" s="775">
        <f t="shared" si="30"/>
        <v>45631</v>
      </c>
      <c r="I69" s="818"/>
      <c r="J69" s="818"/>
      <c r="L69" s="13"/>
    </row>
    <row r="70" spans="1:12" s="14" customFormat="1" ht="19.5" customHeight="1" x14ac:dyDescent="0.2">
      <c r="A70" s="822"/>
      <c r="B70" s="988" t="s">
        <v>1551</v>
      </c>
      <c r="C70" s="988" t="s">
        <v>2652</v>
      </c>
      <c r="D70" s="989">
        <v>45645</v>
      </c>
      <c r="E70" s="901" t="s">
        <v>495</v>
      </c>
      <c r="F70" s="901" t="s">
        <v>495</v>
      </c>
      <c r="G70" s="818"/>
      <c r="H70" s="775">
        <f t="shared" si="30"/>
        <v>45638</v>
      </c>
      <c r="I70" s="818"/>
      <c r="J70" s="818"/>
      <c r="L70" s="13"/>
    </row>
    <row r="71" spans="1:12" s="14" customFormat="1" ht="19.5" customHeight="1" x14ac:dyDescent="0.2">
      <c r="A71" s="822" t="s">
        <v>2644</v>
      </c>
      <c r="B71" s="988" t="s">
        <v>467</v>
      </c>
      <c r="C71" s="988" t="s">
        <v>2653</v>
      </c>
      <c r="D71" s="901" t="s">
        <v>495</v>
      </c>
      <c r="E71" s="874"/>
      <c r="F71" s="874"/>
      <c r="G71" s="818"/>
      <c r="H71" s="775">
        <f t="shared" si="30"/>
        <v>45645</v>
      </c>
      <c r="I71" s="818"/>
      <c r="J71" s="818"/>
      <c r="L71" s="13"/>
    </row>
    <row r="72" spans="1:12" s="14" customFormat="1" ht="19.5" customHeight="1" x14ac:dyDescent="0.2">
      <c r="A72" s="822" t="s">
        <v>1748</v>
      </c>
      <c r="B72" s="1066" t="s">
        <v>389</v>
      </c>
      <c r="C72" s="988" t="s">
        <v>2654</v>
      </c>
      <c r="D72" s="989">
        <v>45656</v>
      </c>
      <c r="E72" s="874"/>
      <c r="F72" s="874"/>
      <c r="G72" s="818"/>
      <c r="H72" s="775">
        <f t="shared" si="30"/>
        <v>45652</v>
      </c>
      <c r="I72" s="818"/>
      <c r="J72" s="818"/>
      <c r="L72" s="13"/>
    </row>
    <row r="73" spans="1:12" s="14" customFormat="1" ht="19.5" customHeight="1" x14ac:dyDescent="0.2">
      <c r="A73" s="822"/>
      <c r="B73" s="988" t="s">
        <v>1748</v>
      </c>
      <c r="C73" s="988" t="s">
        <v>2655</v>
      </c>
      <c r="D73" s="989">
        <v>45294</v>
      </c>
      <c r="E73" s="819">
        <f t="shared" ref="E73:E74" si="60">D73+3</f>
        <v>45297</v>
      </c>
      <c r="F73" s="819">
        <f t="shared" ref="F73:F74" si="61">D73+7</f>
        <v>45301</v>
      </c>
      <c r="G73" s="818"/>
      <c r="H73" s="775">
        <f t="shared" si="30"/>
        <v>45659</v>
      </c>
      <c r="I73" s="818"/>
      <c r="J73" s="818"/>
      <c r="L73" s="13"/>
    </row>
    <row r="74" spans="1:12" s="14" customFormat="1" ht="19.5" customHeight="1" x14ac:dyDescent="0.2">
      <c r="A74" s="822"/>
      <c r="B74" s="988" t="s">
        <v>1479</v>
      </c>
      <c r="C74" s="988" t="s">
        <v>2656</v>
      </c>
      <c r="D74" s="989">
        <v>45299</v>
      </c>
      <c r="E74" s="819">
        <f t="shared" si="60"/>
        <v>45302</v>
      </c>
      <c r="F74" s="819">
        <f t="shared" si="61"/>
        <v>45306</v>
      </c>
      <c r="G74" s="818"/>
      <c r="H74" s="775">
        <f t="shared" si="30"/>
        <v>45666</v>
      </c>
      <c r="I74" s="818"/>
      <c r="J74" s="818"/>
      <c r="L74" s="13"/>
    </row>
    <row r="75" spans="1:12" s="14" customFormat="1" ht="19.5" customHeight="1" x14ac:dyDescent="0.2">
      <c r="A75" s="822"/>
      <c r="B75" s="988" t="s">
        <v>2159</v>
      </c>
      <c r="C75" s="988" t="s">
        <v>2657</v>
      </c>
      <c r="D75" s="989">
        <v>45309</v>
      </c>
      <c r="E75" s="819">
        <f t="shared" ref="E75:E76" si="62">D75+3</f>
        <v>45312</v>
      </c>
      <c r="F75" s="819">
        <f t="shared" ref="F75:F76" si="63">D75+7</f>
        <v>45316</v>
      </c>
      <c r="G75" s="818"/>
      <c r="H75" s="775">
        <f t="shared" si="30"/>
        <v>45673</v>
      </c>
      <c r="I75" s="818"/>
      <c r="J75" s="818"/>
      <c r="L75" s="13"/>
    </row>
    <row r="76" spans="1:12" s="14" customFormat="1" ht="19.5" customHeight="1" x14ac:dyDescent="0.2">
      <c r="A76" s="822" t="s">
        <v>2057</v>
      </c>
      <c r="B76" s="988" t="s">
        <v>2658</v>
      </c>
      <c r="C76" s="988" t="s">
        <v>2659</v>
      </c>
      <c r="D76" s="989">
        <v>45313</v>
      </c>
      <c r="E76" s="819">
        <f t="shared" si="62"/>
        <v>45316</v>
      </c>
      <c r="F76" s="819">
        <f t="shared" si="63"/>
        <v>45320</v>
      </c>
      <c r="G76" s="818"/>
      <c r="H76" s="775">
        <f t="shared" si="30"/>
        <v>45680</v>
      </c>
      <c r="I76" s="818"/>
      <c r="J76" s="818"/>
      <c r="L76" s="13"/>
    </row>
    <row r="77" spans="1:12" s="14" customFormat="1" ht="19.5" customHeight="1" x14ac:dyDescent="0.2">
      <c r="A77" s="822"/>
      <c r="B77" s="988" t="s">
        <v>1551</v>
      </c>
      <c r="C77" s="988" t="s">
        <v>2660</v>
      </c>
      <c r="D77" s="989">
        <v>45320</v>
      </c>
      <c r="E77" s="819">
        <f t="shared" ref="E77" si="64">D77+3</f>
        <v>45323</v>
      </c>
      <c r="F77" s="819">
        <f t="shared" ref="F77" si="65">D77+7</f>
        <v>45327</v>
      </c>
      <c r="G77" s="818"/>
      <c r="H77" s="775">
        <f t="shared" si="30"/>
        <v>45687</v>
      </c>
      <c r="I77" s="818"/>
      <c r="J77" s="818"/>
      <c r="L77" s="13"/>
    </row>
    <row r="78" spans="1:12" s="14" customFormat="1" ht="19.5" customHeight="1" x14ac:dyDescent="0.2">
      <c r="A78" s="822"/>
      <c r="B78" s="825"/>
      <c r="C78" s="825"/>
      <c r="D78" s="781"/>
      <c r="E78" s="818"/>
      <c r="F78" s="818"/>
      <c r="G78" s="818"/>
      <c r="H78" s="781"/>
      <c r="I78" s="818"/>
      <c r="J78" s="818"/>
      <c r="L78" s="13"/>
    </row>
    <row r="79" spans="1:12" s="149" customFormat="1" ht="15.75" customHeight="1" x14ac:dyDescent="0.2">
      <c r="A79" s="1074"/>
      <c r="B79" s="1175" t="s">
        <v>1494</v>
      </c>
      <c r="C79" s="1175"/>
      <c r="D79" s="1175"/>
      <c r="E79" s="1175"/>
      <c r="F79" s="1175"/>
      <c r="G79" s="217"/>
      <c r="H79" s="217"/>
      <c r="I79" s="217"/>
      <c r="J79" s="217"/>
      <c r="K79" s="217"/>
      <c r="L79" s="217"/>
    </row>
    <row r="80" spans="1:12" ht="15" x14ac:dyDescent="0.2">
      <c r="A80" s="327"/>
      <c r="B80" s="498"/>
      <c r="C80" s="545"/>
      <c r="D80" s="9"/>
      <c r="E80" s="9"/>
      <c r="F80" s="9"/>
      <c r="G80" s="9"/>
      <c r="H80" s="9"/>
      <c r="I80" s="9"/>
      <c r="J80" s="434"/>
      <c r="K80" s="434"/>
      <c r="L80" s="435"/>
    </row>
    <row r="81" spans="1:12" ht="34.5" customHeight="1" x14ac:dyDescent="0.2">
      <c r="A81" s="327"/>
      <c r="B81" s="1152" t="s">
        <v>126</v>
      </c>
      <c r="C81" s="1153"/>
      <c r="D81" s="1150" t="s">
        <v>379</v>
      </c>
      <c r="E81" s="974" t="s">
        <v>462</v>
      </c>
      <c r="F81" s="974" t="s">
        <v>309</v>
      </c>
      <c r="G81" s="974" t="s">
        <v>2661</v>
      </c>
      <c r="H81" s="974" t="s">
        <v>2662</v>
      </c>
      <c r="I81" s="977" t="s">
        <v>252</v>
      </c>
      <c r="J81" s="977" t="s">
        <v>142</v>
      </c>
      <c r="L81" s="1097" t="s">
        <v>1355</v>
      </c>
    </row>
    <row r="82" spans="1:12" ht="27" customHeight="1" x14ac:dyDescent="0.2">
      <c r="A82" s="327"/>
      <c r="B82" s="977" t="s">
        <v>381</v>
      </c>
      <c r="C82" s="978" t="s">
        <v>382</v>
      </c>
      <c r="D82" s="1151"/>
      <c r="E82" s="973" t="s">
        <v>343</v>
      </c>
      <c r="F82" s="973" t="s">
        <v>143</v>
      </c>
      <c r="G82" s="973" t="s">
        <v>160</v>
      </c>
      <c r="H82" s="973" t="s">
        <v>174</v>
      </c>
      <c r="I82" s="973" t="s">
        <v>268</v>
      </c>
      <c r="J82" s="973" t="s">
        <v>351</v>
      </c>
      <c r="L82" s="1092" t="s">
        <v>383</v>
      </c>
    </row>
    <row r="83" spans="1:12" ht="19.5" hidden="1" customHeight="1" x14ac:dyDescent="0.2">
      <c r="A83" s="822" t="s">
        <v>2663</v>
      </c>
      <c r="B83" s="988" t="s">
        <v>1420</v>
      </c>
      <c r="C83" s="988" t="s">
        <v>2664</v>
      </c>
      <c r="D83" s="989">
        <v>45389</v>
      </c>
      <c r="E83" s="819">
        <v>45387</v>
      </c>
      <c r="F83" s="819">
        <f t="shared" ref="F83:F84" si="66">D83+7</f>
        <v>45396</v>
      </c>
      <c r="G83" s="819">
        <f t="shared" ref="G83:G84" si="67">D83+9</f>
        <v>45398</v>
      </c>
      <c r="H83" s="819">
        <f t="shared" ref="H83:H84" si="68">D83+11</f>
        <v>45400</v>
      </c>
      <c r="I83" s="819">
        <f t="shared" ref="I83:I84" si="69">D83+13</f>
        <v>45402</v>
      </c>
      <c r="J83" s="819">
        <f t="shared" ref="J83:J84" si="70">D83+19</f>
        <v>45408</v>
      </c>
      <c r="L83" s="775" t="e">
        <f>+#REF!+7</f>
        <v>#REF!</v>
      </c>
    </row>
    <row r="84" spans="1:12" ht="19.5" hidden="1" customHeight="1" x14ac:dyDescent="0.2">
      <c r="A84" s="822" t="s">
        <v>2663</v>
      </c>
      <c r="B84" s="988" t="s">
        <v>1422</v>
      </c>
      <c r="C84" s="988" t="s">
        <v>2665</v>
      </c>
      <c r="D84" s="989">
        <v>45397</v>
      </c>
      <c r="E84" s="819">
        <v>45396</v>
      </c>
      <c r="F84" s="819">
        <f t="shared" si="66"/>
        <v>45404</v>
      </c>
      <c r="G84" s="819">
        <f t="shared" si="67"/>
        <v>45406</v>
      </c>
      <c r="H84" s="819">
        <f t="shared" si="68"/>
        <v>45408</v>
      </c>
      <c r="I84" s="819">
        <f t="shared" si="69"/>
        <v>45410</v>
      </c>
      <c r="J84" s="819">
        <f t="shared" si="70"/>
        <v>45416</v>
      </c>
      <c r="L84" s="775" t="e">
        <f t="shared" ref="L84:L126" si="71">+L83+7</f>
        <v>#REF!</v>
      </c>
    </row>
    <row r="85" spans="1:12" ht="19.5" hidden="1" customHeight="1" x14ac:dyDescent="0.2">
      <c r="A85" s="822"/>
      <c r="B85" s="988" t="s">
        <v>1217</v>
      </c>
      <c r="C85" s="988" t="s">
        <v>2666</v>
      </c>
      <c r="D85" s="989">
        <v>45397</v>
      </c>
      <c r="E85" s="819">
        <f t="shared" ref="E85" si="72">D85+1</f>
        <v>45398</v>
      </c>
      <c r="F85" s="1171" t="s">
        <v>495</v>
      </c>
      <c r="G85" s="1177"/>
      <c r="H85" s="1177"/>
      <c r="I85" s="1177"/>
      <c r="J85" s="1172"/>
      <c r="L85" s="775" t="e">
        <f t="shared" si="71"/>
        <v>#REF!</v>
      </c>
    </row>
    <row r="86" spans="1:12" ht="19.5" hidden="1" customHeight="1" x14ac:dyDescent="0.2">
      <c r="A86" s="822"/>
      <c r="B86" s="1066" t="s">
        <v>1425</v>
      </c>
      <c r="C86" s="988" t="s">
        <v>2667</v>
      </c>
      <c r="D86" s="989">
        <v>45414</v>
      </c>
      <c r="E86" s="819">
        <f t="shared" ref="E86" si="73">D86+1</f>
        <v>45415</v>
      </c>
      <c r="F86" s="819">
        <f t="shared" ref="F86" si="74">D86+7</f>
        <v>45421</v>
      </c>
      <c r="G86" s="819">
        <f t="shared" ref="G86" si="75">D86+9</f>
        <v>45423</v>
      </c>
      <c r="H86" s="1171" t="s">
        <v>495</v>
      </c>
      <c r="I86" s="1172"/>
      <c r="J86" s="819">
        <f t="shared" ref="J86" si="76">D86+19</f>
        <v>45433</v>
      </c>
      <c r="L86" s="775" t="e">
        <f t="shared" si="71"/>
        <v>#REF!</v>
      </c>
    </row>
    <row r="87" spans="1:12" ht="19.5" hidden="1" customHeight="1" x14ac:dyDescent="0.2">
      <c r="A87" s="822" t="s">
        <v>1428</v>
      </c>
      <c r="B87" s="1066" t="s">
        <v>1217</v>
      </c>
      <c r="C87" s="988" t="s">
        <v>2668</v>
      </c>
      <c r="D87" s="989">
        <v>45410</v>
      </c>
      <c r="E87" s="819">
        <f t="shared" ref="E87:E88" si="77">D87+1</f>
        <v>45411</v>
      </c>
      <c r="F87" s="819">
        <f t="shared" ref="F87:F91" si="78">D87+7</f>
        <v>45417</v>
      </c>
      <c r="G87" s="819">
        <f t="shared" ref="G87" si="79">D87+9</f>
        <v>45419</v>
      </c>
      <c r="H87" s="819">
        <f t="shared" ref="H87" si="80">D87+11</f>
        <v>45421</v>
      </c>
      <c r="I87" s="819">
        <f t="shared" ref="I87" si="81">D87+13</f>
        <v>45423</v>
      </c>
      <c r="J87" s="819">
        <f t="shared" ref="J87" si="82">D87+19</f>
        <v>45429</v>
      </c>
      <c r="L87" s="775" t="e">
        <f t="shared" si="71"/>
        <v>#REF!</v>
      </c>
    </row>
    <row r="88" spans="1:12" ht="19.5" hidden="1" customHeight="1" x14ac:dyDescent="0.2">
      <c r="A88" s="822" t="s">
        <v>1217</v>
      </c>
      <c r="B88" s="988" t="s">
        <v>1428</v>
      </c>
      <c r="C88" s="988" t="s">
        <v>2669</v>
      </c>
      <c r="D88" s="989">
        <v>45424</v>
      </c>
      <c r="E88" s="819">
        <f t="shared" si="77"/>
        <v>45425</v>
      </c>
      <c r="F88" s="819">
        <f t="shared" si="78"/>
        <v>45431</v>
      </c>
      <c r="G88" s="819">
        <f t="shared" ref="G88:G92" si="83">D88+9</f>
        <v>45433</v>
      </c>
      <c r="H88" s="819">
        <f t="shared" ref="H88:H91" si="84">D88+11</f>
        <v>45435</v>
      </c>
      <c r="I88" s="819">
        <f t="shared" ref="I88:I91" si="85">D88+13</f>
        <v>45437</v>
      </c>
      <c r="J88" s="819">
        <f t="shared" ref="J88:J92" si="86">D88+19</f>
        <v>45443</v>
      </c>
      <c r="L88" s="775" t="e">
        <f t="shared" si="71"/>
        <v>#REF!</v>
      </c>
    </row>
    <row r="89" spans="1:12" ht="19.5" hidden="1" customHeight="1" x14ac:dyDescent="0.2">
      <c r="A89" s="822" t="s">
        <v>2670</v>
      </c>
      <c r="B89" s="988" t="s">
        <v>1420</v>
      </c>
      <c r="C89" s="988" t="s">
        <v>2671</v>
      </c>
      <c r="D89" s="989">
        <v>45438</v>
      </c>
      <c r="E89" s="819">
        <v>45432</v>
      </c>
      <c r="F89" s="901" t="s">
        <v>495</v>
      </c>
      <c r="G89" s="901" t="s">
        <v>495</v>
      </c>
      <c r="H89" s="901" t="s">
        <v>495</v>
      </c>
      <c r="I89" s="901" t="s">
        <v>495</v>
      </c>
      <c r="J89" s="819">
        <f t="shared" si="86"/>
        <v>45457</v>
      </c>
      <c r="L89" s="775" t="e">
        <f t="shared" si="71"/>
        <v>#REF!</v>
      </c>
    </row>
    <row r="90" spans="1:12" ht="19.5" hidden="1" customHeight="1" x14ac:dyDescent="0.2">
      <c r="A90" s="822" t="s">
        <v>1422</v>
      </c>
      <c r="B90" s="1081" t="s">
        <v>389</v>
      </c>
      <c r="C90" s="988" t="s">
        <v>2672</v>
      </c>
      <c r="D90" s="817">
        <v>45435</v>
      </c>
      <c r="E90" s="874">
        <f t="shared" ref="E90:E94" si="87">D90+1</f>
        <v>45436</v>
      </c>
      <c r="F90" s="874">
        <f t="shared" si="78"/>
        <v>45442</v>
      </c>
      <c r="G90" s="874">
        <f t="shared" si="83"/>
        <v>45444</v>
      </c>
      <c r="H90" s="874">
        <f t="shared" si="84"/>
        <v>45446</v>
      </c>
      <c r="I90" s="874">
        <f t="shared" si="85"/>
        <v>45448</v>
      </c>
      <c r="J90" s="819">
        <f t="shared" si="86"/>
        <v>45454</v>
      </c>
      <c r="L90" s="775" t="e">
        <f t="shared" si="71"/>
        <v>#REF!</v>
      </c>
    </row>
    <row r="91" spans="1:12" ht="19.5" hidden="1" customHeight="1" x14ac:dyDescent="0.2">
      <c r="A91" s="822" t="s">
        <v>1425</v>
      </c>
      <c r="B91" s="988" t="s">
        <v>1425</v>
      </c>
      <c r="C91" s="988" t="s">
        <v>2673</v>
      </c>
      <c r="D91" s="989">
        <v>45437</v>
      </c>
      <c r="E91" s="901" t="s">
        <v>495</v>
      </c>
      <c r="F91" s="819">
        <f t="shared" si="78"/>
        <v>45444</v>
      </c>
      <c r="G91" s="819">
        <f t="shared" si="83"/>
        <v>45446</v>
      </c>
      <c r="H91" s="819">
        <f t="shared" si="84"/>
        <v>45448</v>
      </c>
      <c r="I91" s="819">
        <f t="shared" si="85"/>
        <v>45450</v>
      </c>
      <c r="J91" s="819">
        <f t="shared" si="86"/>
        <v>45456</v>
      </c>
      <c r="L91" s="775" t="e">
        <f t="shared" si="71"/>
        <v>#REF!</v>
      </c>
    </row>
    <row r="92" spans="1:12" ht="19.5" hidden="1" customHeight="1" x14ac:dyDescent="0.2">
      <c r="A92" s="822" t="s">
        <v>2674</v>
      </c>
      <c r="B92" s="988" t="s">
        <v>1217</v>
      </c>
      <c r="C92" s="988" t="s">
        <v>2675</v>
      </c>
      <c r="D92" s="989">
        <v>45454</v>
      </c>
      <c r="E92" s="901" t="s">
        <v>495</v>
      </c>
      <c r="F92" s="819">
        <f t="shared" ref="F92:F95" si="88">D92+7</f>
        <v>45461</v>
      </c>
      <c r="G92" s="819">
        <f t="shared" si="83"/>
        <v>45463</v>
      </c>
      <c r="H92" s="901" t="s">
        <v>495</v>
      </c>
      <c r="I92" s="901" t="s">
        <v>495</v>
      </c>
      <c r="J92" s="819">
        <f t="shared" si="86"/>
        <v>45473</v>
      </c>
      <c r="L92" s="775" t="e">
        <f t="shared" si="71"/>
        <v>#REF!</v>
      </c>
    </row>
    <row r="93" spans="1:12" ht="19.5" hidden="1" customHeight="1" x14ac:dyDescent="0.2">
      <c r="A93" s="822" t="s">
        <v>1428</v>
      </c>
      <c r="B93" s="988" t="s">
        <v>1420</v>
      </c>
      <c r="C93" s="988" t="s">
        <v>2676</v>
      </c>
      <c r="D93" s="989">
        <v>45453</v>
      </c>
      <c r="E93" s="901" t="s">
        <v>495</v>
      </c>
      <c r="F93" s="819">
        <f t="shared" si="88"/>
        <v>45460</v>
      </c>
      <c r="G93" s="901" t="s">
        <v>495</v>
      </c>
      <c r="H93" s="819">
        <f t="shared" ref="H93:H95" si="89">D93+11</f>
        <v>45464</v>
      </c>
      <c r="I93" s="819">
        <f t="shared" ref="I93:I95" si="90">D93+13</f>
        <v>45466</v>
      </c>
      <c r="J93" s="819">
        <f t="shared" ref="J93:J97" si="91">D93+19</f>
        <v>45472</v>
      </c>
      <c r="L93" s="775" t="e">
        <f t="shared" si="71"/>
        <v>#REF!</v>
      </c>
    </row>
    <row r="94" spans="1:12" ht="19.5" hidden="1" customHeight="1" x14ac:dyDescent="0.2">
      <c r="A94" s="822" t="s">
        <v>1420</v>
      </c>
      <c r="B94" s="988" t="s">
        <v>1428</v>
      </c>
      <c r="C94" s="988" t="s">
        <v>2677</v>
      </c>
      <c r="D94" s="989">
        <v>45463</v>
      </c>
      <c r="E94" s="819">
        <f t="shared" si="87"/>
        <v>45464</v>
      </c>
      <c r="F94" s="819">
        <f t="shared" si="88"/>
        <v>45470</v>
      </c>
      <c r="G94" s="819">
        <f t="shared" ref="G94:G97" si="92">D94+9</f>
        <v>45472</v>
      </c>
      <c r="H94" s="819">
        <f t="shared" si="89"/>
        <v>45474</v>
      </c>
      <c r="I94" s="819">
        <f t="shared" si="90"/>
        <v>45476</v>
      </c>
      <c r="J94" s="819">
        <f t="shared" si="91"/>
        <v>45482</v>
      </c>
      <c r="L94" s="775" t="e">
        <f t="shared" si="71"/>
        <v>#REF!</v>
      </c>
    </row>
    <row r="95" spans="1:12" ht="19.5" hidden="1" customHeight="1" x14ac:dyDescent="0.2">
      <c r="A95" s="822" t="s">
        <v>1422</v>
      </c>
      <c r="B95" s="901" t="s">
        <v>389</v>
      </c>
      <c r="C95" s="988" t="s">
        <v>2678</v>
      </c>
      <c r="D95" s="816" t="s">
        <v>495</v>
      </c>
      <c r="E95" s="874" t="e">
        <f t="shared" ref="E95:E99" si="93">D95+1</f>
        <v>#VALUE!</v>
      </c>
      <c r="F95" s="874" t="e">
        <f t="shared" si="88"/>
        <v>#VALUE!</v>
      </c>
      <c r="G95" s="874" t="e">
        <f t="shared" si="92"/>
        <v>#VALUE!</v>
      </c>
      <c r="H95" s="874" t="e">
        <f t="shared" si="89"/>
        <v>#VALUE!</v>
      </c>
      <c r="I95" s="874" t="e">
        <f t="shared" si="90"/>
        <v>#VALUE!</v>
      </c>
      <c r="J95" s="819" t="e">
        <f t="shared" si="91"/>
        <v>#VALUE!</v>
      </c>
      <c r="L95" s="775" t="e">
        <f t="shared" si="71"/>
        <v>#REF!</v>
      </c>
    </row>
    <row r="96" spans="1:12" ht="19.5" hidden="1" customHeight="1" x14ac:dyDescent="0.2">
      <c r="A96" s="822"/>
      <c r="B96" s="988" t="s">
        <v>1425</v>
      </c>
      <c r="C96" s="988" t="s">
        <v>2679</v>
      </c>
      <c r="D96" s="901" t="s">
        <v>495</v>
      </c>
      <c r="E96" s="817" t="e">
        <f t="shared" si="93"/>
        <v>#VALUE!</v>
      </c>
      <c r="F96" s="816" t="s">
        <v>495</v>
      </c>
      <c r="G96" s="816" t="s">
        <v>495</v>
      </c>
      <c r="H96" s="816" t="s">
        <v>495</v>
      </c>
      <c r="I96" s="816" t="s">
        <v>495</v>
      </c>
      <c r="J96" s="819" t="e">
        <f t="shared" si="91"/>
        <v>#VALUE!</v>
      </c>
      <c r="L96" s="775" t="e">
        <f t="shared" si="71"/>
        <v>#REF!</v>
      </c>
    </row>
    <row r="97" spans="1:12" ht="19.5" hidden="1" customHeight="1" x14ac:dyDescent="0.2">
      <c r="A97" s="822"/>
      <c r="B97" s="988" t="s">
        <v>1217</v>
      </c>
      <c r="C97" s="988" t="s">
        <v>2680</v>
      </c>
      <c r="D97" s="989">
        <v>45482</v>
      </c>
      <c r="E97" s="819">
        <f t="shared" si="93"/>
        <v>45483</v>
      </c>
      <c r="F97" s="819">
        <f t="shared" ref="F97:F99" si="94">D97+7</f>
        <v>45489</v>
      </c>
      <c r="G97" s="819">
        <f t="shared" si="92"/>
        <v>45491</v>
      </c>
      <c r="H97" s="901" t="s">
        <v>495</v>
      </c>
      <c r="I97" s="901" t="s">
        <v>495</v>
      </c>
      <c r="J97" s="819">
        <f t="shared" si="91"/>
        <v>45501</v>
      </c>
      <c r="L97" s="775" t="e">
        <f t="shared" si="71"/>
        <v>#REF!</v>
      </c>
    </row>
    <row r="98" spans="1:12" ht="19.5" hidden="1" customHeight="1" x14ac:dyDescent="0.2">
      <c r="A98" s="822"/>
      <c r="B98" s="988" t="s">
        <v>1420</v>
      </c>
      <c r="C98" s="988" t="s">
        <v>2681</v>
      </c>
      <c r="D98" s="989">
        <v>45497</v>
      </c>
      <c r="E98" s="819">
        <f t="shared" si="93"/>
        <v>45498</v>
      </c>
      <c r="F98" s="819">
        <f t="shared" si="94"/>
        <v>45504</v>
      </c>
      <c r="G98" s="819">
        <f t="shared" ref="G98" si="95">D98+9</f>
        <v>45506</v>
      </c>
      <c r="H98" s="901" t="s">
        <v>495</v>
      </c>
      <c r="I98" s="901" t="s">
        <v>495</v>
      </c>
      <c r="J98" s="819">
        <f t="shared" ref="J98:J99" si="96">D98+19</f>
        <v>45516</v>
      </c>
      <c r="L98" s="775" t="e">
        <f t="shared" si="71"/>
        <v>#REF!</v>
      </c>
    </row>
    <row r="99" spans="1:12" ht="19.5" hidden="1" customHeight="1" x14ac:dyDescent="0.2">
      <c r="A99" s="822" t="s">
        <v>1428</v>
      </c>
      <c r="B99" s="988" t="s">
        <v>1425</v>
      </c>
      <c r="C99" s="988" t="s">
        <v>2682</v>
      </c>
      <c r="D99" s="989">
        <v>45498</v>
      </c>
      <c r="E99" s="819">
        <f t="shared" si="93"/>
        <v>45499</v>
      </c>
      <c r="F99" s="819">
        <f t="shared" si="94"/>
        <v>45505</v>
      </c>
      <c r="G99" s="901" t="s">
        <v>495</v>
      </c>
      <c r="H99" s="901" t="s">
        <v>495</v>
      </c>
      <c r="I99" s="901" t="s">
        <v>495</v>
      </c>
      <c r="J99" s="819">
        <f t="shared" si="96"/>
        <v>45517</v>
      </c>
      <c r="L99" s="775" t="e">
        <f t="shared" si="71"/>
        <v>#REF!</v>
      </c>
    </row>
    <row r="100" spans="1:12" ht="19.5" hidden="1" customHeight="1" x14ac:dyDescent="0.2">
      <c r="A100" s="822"/>
      <c r="B100" s="988" t="s">
        <v>1428</v>
      </c>
      <c r="C100" s="988" t="s">
        <v>2683</v>
      </c>
      <c r="D100" s="989">
        <v>45504</v>
      </c>
      <c r="E100" s="819">
        <f t="shared" ref="E100:E103" si="97">D100+1</f>
        <v>45505</v>
      </c>
      <c r="F100" s="819">
        <f t="shared" ref="F100:F103" si="98">D100+7</f>
        <v>45511</v>
      </c>
      <c r="G100" s="819">
        <f t="shared" ref="G100:G103" si="99">D100+9</f>
        <v>45513</v>
      </c>
      <c r="H100" s="901" t="s">
        <v>495</v>
      </c>
      <c r="I100" s="901" t="s">
        <v>495</v>
      </c>
      <c r="J100" s="819">
        <f t="shared" ref="J100:J103" si="100">D100+19</f>
        <v>45523</v>
      </c>
      <c r="L100" s="775" t="e">
        <f t="shared" si="71"/>
        <v>#REF!</v>
      </c>
    </row>
    <row r="101" spans="1:12" ht="19.5" hidden="1" customHeight="1" x14ac:dyDescent="0.2">
      <c r="A101" s="822"/>
      <c r="B101" s="988" t="s">
        <v>1422</v>
      </c>
      <c r="C101" s="988" t="s">
        <v>2684</v>
      </c>
      <c r="D101" s="989">
        <v>45507</v>
      </c>
      <c r="E101" s="775">
        <f t="shared" si="97"/>
        <v>45508</v>
      </c>
      <c r="F101" s="775">
        <f t="shared" si="98"/>
        <v>45514</v>
      </c>
      <c r="G101" s="775">
        <f t="shared" si="99"/>
        <v>45516</v>
      </c>
      <c r="H101" s="901" t="s">
        <v>495</v>
      </c>
      <c r="I101" s="901" t="s">
        <v>495</v>
      </c>
      <c r="J101" s="819">
        <f t="shared" si="100"/>
        <v>45526</v>
      </c>
      <c r="L101" s="775" t="e">
        <f t="shared" si="71"/>
        <v>#REF!</v>
      </c>
    </row>
    <row r="102" spans="1:12" ht="19.5" hidden="1" customHeight="1" x14ac:dyDescent="0.2">
      <c r="A102" s="822"/>
      <c r="B102" s="988" t="s">
        <v>1217</v>
      </c>
      <c r="C102" s="988" t="s">
        <v>2685</v>
      </c>
      <c r="D102" s="989">
        <v>45514</v>
      </c>
      <c r="E102" s="775">
        <f t="shared" si="97"/>
        <v>45515</v>
      </c>
      <c r="F102" s="775">
        <f t="shared" si="98"/>
        <v>45521</v>
      </c>
      <c r="G102" s="775">
        <f t="shared" si="99"/>
        <v>45523</v>
      </c>
      <c r="H102" s="901" t="s">
        <v>495</v>
      </c>
      <c r="I102" s="901" t="s">
        <v>495</v>
      </c>
      <c r="J102" s="819">
        <f t="shared" si="100"/>
        <v>45533</v>
      </c>
      <c r="L102" s="775" t="e">
        <f t="shared" si="71"/>
        <v>#REF!</v>
      </c>
    </row>
    <row r="103" spans="1:12" ht="19.5" hidden="1" customHeight="1" x14ac:dyDescent="0.2">
      <c r="A103" s="822" t="s">
        <v>1420</v>
      </c>
      <c r="B103" s="988" t="s">
        <v>1425</v>
      </c>
      <c r="C103" s="988" t="s">
        <v>2686</v>
      </c>
      <c r="D103" s="989">
        <v>45522</v>
      </c>
      <c r="E103" s="775">
        <f t="shared" si="97"/>
        <v>45523</v>
      </c>
      <c r="F103" s="775">
        <f t="shared" si="98"/>
        <v>45529</v>
      </c>
      <c r="G103" s="775">
        <f t="shared" si="99"/>
        <v>45531</v>
      </c>
      <c r="H103" s="901" t="s">
        <v>495</v>
      </c>
      <c r="I103" s="901" t="s">
        <v>495</v>
      </c>
      <c r="J103" s="819">
        <f t="shared" si="100"/>
        <v>45541</v>
      </c>
      <c r="L103" s="775" t="e">
        <f t="shared" si="71"/>
        <v>#REF!</v>
      </c>
    </row>
    <row r="104" spans="1:12" ht="19.5" hidden="1" customHeight="1" x14ac:dyDescent="0.2">
      <c r="A104" s="822" t="s">
        <v>1425</v>
      </c>
      <c r="B104" s="988" t="s">
        <v>1420</v>
      </c>
      <c r="C104" s="988" t="s">
        <v>2687</v>
      </c>
      <c r="D104" s="989">
        <v>45529</v>
      </c>
      <c r="E104" s="775">
        <f t="shared" ref="E104:E108" si="101">D104+1</f>
        <v>45530</v>
      </c>
      <c r="F104" s="775">
        <f t="shared" ref="F104:F108" si="102">D104+7</f>
        <v>45536</v>
      </c>
      <c r="G104" s="775">
        <f t="shared" ref="G104:G108" si="103">D104+9</f>
        <v>45538</v>
      </c>
      <c r="H104" s="901" t="s">
        <v>495</v>
      </c>
      <c r="I104" s="901" t="s">
        <v>495</v>
      </c>
      <c r="J104" s="819">
        <f t="shared" ref="J104:J108" si="104">D104+19</f>
        <v>45548</v>
      </c>
      <c r="L104" s="775" t="e">
        <f t="shared" si="71"/>
        <v>#REF!</v>
      </c>
    </row>
    <row r="105" spans="1:12" ht="19.5" hidden="1" customHeight="1" x14ac:dyDescent="0.2">
      <c r="A105" s="822"/>
      <c r="B105" s="988" t="s">
        <v>1428</v>
      </c>
      <c r="C105" s="988" t="s">
        <v>2688</v>
      </c>
      <c r="D105" s="989">
        <v>45536</v>
      </c>
      <c r="E105" s="819">
        <f t="shared" si="101"/>
        <v>45537</v>
      </c>
      <c r="F105" s="819">
        <f t="shared" si="102"/>
        <v>45543</v>
      </c>
      <c r="G105" s="819">
        <f t="shared" si="103"/>
        <v>45545</v>
      </c>
      <c r="H105" s="775">
        <f t="shared" ref="H105" si="105">D105+11</f>
        <v>45547</v>
      </c>
      <c r="I105" s="775">
        <f t="shared" ref="I105" si="106">D105+13</f>
        <v>45549</v>
      </c>
      <c r="J105" s="819">
        <f t="shared" ref="J105" si="107">D105+19</f>
        <v>45555</v>
      </c>
      <c r="L105" s="775" t="e">
        <f t="shared" si="71"/>
        <v>#REF!</v>
      </c>
    </row>
    <row r="106" spans="1:12" ht="19.5" hidden="1" customHeight="1" x14ac:dyDescent="0.2">
      <c r="A106" s="822"/>
      <c r="B106" s="988" t="s">
        <v>1422</v>
      </c>
      <c r="C106" s="988" t="s">
        <v>2689</v>
      </c>
      <c r="D106" s="989">
        <v>45542</v>
      </c>
      <c r="E106" s="901" t="s">
        <v>495</v>
      </c>
      <c r="F106" s="901" t="s">
        <v>495</v>
      </c>
      <c r="G106" s="901" t="s">
        <v>495</v>
      </c>
      <c r="H106" s="901" t="s">
        <v>495</v>
      </c>
      <c r="I106" s="901" t="s">
        <v>495</v>
      </c>
      <c r="J106" s="901" t="s">
        <v>495</v>
      </c>
      <c r="L106" s="775" t="e">
        <f t="shared" si="71"/>
        <v>#REF!</v>
      </c>
    </row>
    <row r="107" spans="1:12" ht="19.5" hidden="1" customHeight="1" x14ac:dyDescent="0.2">
      <c r="A107" s="822"/>
      <c r="B107" s="988" t="s">
        <v>1217</v>
      </c>
      <c r="C107" s="988" t="s">
        <v>2690</v>
      </c>
      <c r="D107" s="989">
        <v>45549</v>
      </c>
      <c r="E107" s="775">
        <f t="shared" si="101"/>
        <v>45550</v>
      </c>
      <c r="F107" s="775">
        <f t="shared" si="102"/>
        <v>45556</v>
      </c>
      <c r="G107" s="775">
        <f t="shared" si="103"/>
        <v>45558</v>
      </c>
      <c r="H107" s="775">
        <f t="shared" ref="H107:H111" si="108">D107+11</f>
        <v>45560</v>
      </c>
      <c r="I107" s="775">
        <f t="shared" ref="I107:I111" si="109">D107+13</f>
        <v>45562</v>
      </c>
      <c r="J107" s="819">
        <f t="shared" si="104"/>
        <v>45568</v>
      </c>
      <c r="L107" s="775" t="e">
        <f t="shared" si="71"/>
        <v>#REF!</v>
      </c>
    </row>
    <row r="108" spans="1:12" ht="19.5" hidden="1" customHeight="1" x14ac:dyDescent="0.2">
      <c r="A108" s="822"/>
      <c r="B108" s="988" t="s">
        <v>1425</v>
      </c>
      <c r="C108" s="988" t="s">
        <v>2691</v>
      </c>
      <c r="D108" s="989">
        <v>45556</v>
      </c>
      <c r="E108" s="775">
        <f t="shared" si="101"/>
        <v>45557</v>
      </c>
      <c r="F108" s="775">
        <f t="shared" si="102"/>
        <v>45563</v>
      </c>
      <c r="G108" s="775">
        <f t="shared" si="103"/>
        <v>45565</v>
      </c>
      <c r="H108" s="775">
        <f t="shared" si="108"/>
        <v>45567</v>
      </c>
      <c r="I108" s="775">
        <f t="shared" si="109"/>
        <v>45569</v>
      </c>
      <c r="J108" s="819">
        <f t="shared" si="104"/>
        <v>45575</v>
      </c>
      <c r="L108" s="775" t="e">
        <f t="shared" si="71"/>
        <v>#REF!</v>
      </c>
    </row>
    <row r="109" spans="1:12" ht="19.5" hidden="1" customHeight="1" x14ac:dyDescent="0.2">
      <c r="A109" s="822"/>
      <c r="B109" s="988" t="s">
        <v>1420</v>
      </c>
      <c r="C109" s="988" t="s">
        <v>2692</v>
      </c>
      <c r="D109" s="989">
        <v>45568</v>
      </c>
      <c r="E109" s="775">
        <f t="shared" ref="E109:E113" si="110">D109+1</f>
        <v>45569</v>
      </c>
      <c r="F109" s="775">
        <f t="shared" ref="F109:F113" si="111">D109+7</f>
        <v>45575</v>
      </c>
      <c r="G109" s="901" t="s">
        <v>495</v>
      </c>
      <c r="H109" s="901" t="s">
        <v>495</v>
      </c>
      <c r="I109" s="901" t="s">
        <v>495</v>
      </c>
      <c r="J109" s="819">
        <f t="shared" ref="J109:J113" si="112">D109+19</f>
        <v>45587</v>
      </c>
      <c r="L109" s="775" t="e">
        <f t="shared" si="71"/>
        <v>#REF!</v>
      </c>
    </row>
    <row r="110" spans="1:12" ht="19.5" hidden="1" customHeight="1" x14ac:dyDescent="0.2">
      <c r="A110" s="822"/>
      <c r="B110" s="988" t="s">
        <v>1428</v>
      </c>
      <c r="C110" s="988" t="s">
        <v>2693</v>
      </c>
      <c r="D110" s="989">
        <v>45572</v>
      </c>
      <c r="E110" s="901" t="s">
        <v>495</v>
      </c>
      <c r="F110" s="775">
        <f t="shared" ref="F110" si="113">D110+7</f>
        <v>45579</v>
      </c>
      <c r="G110" s="775">
        <f t="shared" ref="G110" si="114">D110+9</f>
        <v>45581</v>
      </c>
      <c r="H110" s="775">
        <f t="shared" ref="H110" si="115">D110+11</f>
        <v>45583</v>
      </c>
      <c r="I110" s="775">
        <f t="shared" ref="I110" si="116">D110+13</f>
        <v>45585</v>
      </c>
      <c r="J110" s="819">
        <f t="shared" ref="J110" si="117">D110+19</f>
        <v>45591</v>
      </c>
      <c r="L110" s="775" t="e">
        <f t="shared" si="71"/>
        <v>#REF!</v>
      </c>
    </row>
    <row r="111" spans="1:12" ht="19.5" hidden="1" customHeight="1" x14ac:dyDescent="0.2">
      <c r="A111" s="822" t="s">
        <v>2637</v>
      </c>
      <c r="B111" s="988" t="s">
        <v>2694</v>
      </c>
      <c r="C111" s="988" t="s">
        <v>2695</v>
      </c>
      <c r="D111" s="989">
        <v>45577</v>
      </c>
      <c r="E111" s="775">
        <f t="shared" si="110"/>
        <v>45578</v>
      </c>
      <c r="F111" s="775">
        <f t="shared" si="111"/>
        <v>45584</v>
      </c>
      <c r="G111" s="775">
        <f t="shared" ref="G111:G113" si="118">D111+9</f>
        <v>45586</v>
      </c>
      <c r="H111" s="775">
        <f t="shared" si="108"/>
        <v>45588</v>
      </c>
      <c r="I111" s="775">
        <f t="shared" si="109"/>
        <v>45590</v>
      </c>
      <c r="J111" s="819">
        <f t="shared" si="112"/>
        <v>45596</v>
      </c>
      <c r="L111" s="775" t="e">
        <f t="shared" si="71"/>
        <v>#REF!</v>
      </c>
    </row>
    <row r="112" spans="1:12" ht="19.5" hidden="1" customHeight="1" x14ac:dyDescent="0.2">
      <c r="A112" s="822" t="s">
        <v>1217</v>
      </c>
      <c r="B112" s="988" t="s">
        <v>2159</v>
      </c>
      <c r="C112" s="988" t="s">
        <v>2696</v>
      </c>
      <c r="D112" s="989">
        <v>45585</v>
      </c>
      <c r="E112" s="775">
        <f t="shared" ref="E112" si="119">D112+1</f>
        <v>45586</v>
      </c>
      <c r="F112" s="775">
        <f t="shared" ref="F112" si="120">D112+7</f>
        <v>45592</v>
      </c>
      <c r="G112" s="775">
        <f t="shared" ref="G112" si="121">D112+9</f>
        <v>45594</v>
      </c>
      <c r="H112" s="775">
        <f t="shared" ref="H112" si="122">D112+11</f>
        <v>45596</v>
      </c>
      <c r="I112" s="775">
        <f t="shared" ref="I112" si="123">D112+13</f>
        <v>45598</v>
      </c>
      <c r="J112" s="819">
        <f t="shared" ref="J112" si="124">D112+19</f>
        <v>45604</v>
      </c>
      <c r="L112" s="775" t="e">
        <f t="shared" si="71"/>
        <v>#REF!</v>
      </c>
    </row>
    <row r="113" spans="1:12" ht="19.5" hidden="1" customHeight="1" x14ac:dyDescent="0.2">
      <c r="A113" s="822" t="s">
        <v>1420</v>
      </c>
      <c r="B113" s="988" t="s">
        <v>2694</v>
      </c>
      <c r="C113" s="988" t="s">
        <v>2697</v>
      </c>
      <c r="D113" s="989">
        <v>45591</v>
      </c>
      <c r="E113" s="775">
        <f t="shared" si="110"/>
        <v>45592</v>
      </c>
      <c r="F113" s="775">
        <f t="shared" si="111"/>
        <v>45598</v>
      </c>
      <c r="G113" s="775">
        <f t="shared" si="118"/>
        <v>45600</v>
      </c>
      <c r="H113" s="775">
        <f t="shared" ref="H113:H114" si="125">D113+11</f>
        <v>45602</v>
      </c>
      <c r="I113" s="775">
        <f t="shared" ref="I113:I114" si="126">D113+13</f>
        <v>45604</v>
      </c>
      <c r="J113" s="819">
        <f t="shared" si="112"/>
        <v>45610</v>
      </c>
      <c r="L113" s="775" t="e">
        <f t="shared" si="71"/>
        <v>#REF!</v>
      </c>
    </row>
    <row r="114" spans="1:12" ht="19.5" hidden="1" customHeight="1" x14ac:dyDescent="0.2">
      <c r="A114" s="822" t="s">
        <v>1425</v>
      </c>
      <c r="B114" s="1066" t="s">
        <v>389</v>
      </c>
      <c r="C114" s="988" t="s">
        <v>2698</v>
      </c>
      <c r="D114" s="817">
        <v>45601</v>
      </c>
      <c r="E114" s="817">
        <f t="shared" ref="E114:E118" si="127">D114+1</f>
        <v>45602</v>
      </c>
      <c r="F114" s="817">
        <f t="shared" ref="F114:F118" si="128">D114+7</f>
        <v>45608</v>
      </c>
      <c r="G114" s="817">
        <f t="shared" ref="G114:G118" si="129">D114+9</f>
        <v>45610</v>
      </c>
      <c r="H114" s="817">
        <f t="shared" si="125"/>
        <v>45612</v>
      </c>
      <c r="I114" s="817">
        <f t="shared" si="126"/>
        <v>45614</v>
      </c>
      <c r="J114" s="874">
        <f t="shared" ref="J114" si="130">D114+19</f>
        <v>45620</v>
      </c>
      <c r="L114" s="775" t="e">
        <f t="shared" si="71"/>
        <v>#REF!</v>
      </c>
    </row>
    <row r="115" spans="1:12" ht="19.5" hidden="1" customHeight="1" x14ac:dyDescent="0.2">
      <c r="A115" s="822"/>
      <c r="B115" s="988" t="s">
        <v>1428</v>
      </c>
      <c r="C115" s="988" t="s">
        <v>2699</v>
      </c>
      <c r="D115" s="989">
        <v>45610</v>
      </c>
      <c r="E115" s="901" t="s">
        <v>495</v>
      </c>
      <c r="F115" s="775">
        <f t="shared" ref="F115" si="131">D115+7</f>
        <v>45617</v>
      </c>
      <c r="G115" s="775">
        <f t="shared" si="129"/>
        <v>45619</v>
      </c>
      <c r="H115" s="775">
        <f t="shared" ref="H115" si="132">D115+11</f>
        <v>45621</v>
      </c>
      <c r="I115" s="775">
        <f t="shared" ref="I115" si="133">D115+13</f>
        <v>45623</v>
      </c>
      <c r="J115" s="819">
        <f t="shared" ref="J115" si="134">D115+19</f>
        <v>45629</v>
      </c>
      <c r="L115" s="775" t="e">
        <f t="shared" si="71"/>
        <v>#REF!</v>
      </c>
    </row>
    <row r="116" spans="1:12" ht="19.5" hidden="1" customHeight="1" x14ac:dyDescent="0.2">
      <c r="A116" s="822" t="s">
        <v>2694</v>
      </c>
      <c r="B116" s="988" t="s">
        <v>1551</v>
      </c>
      <c r="C116" s="988" t="s">
        <v>2700</v>
      </c>
      <c r="D116" s="989">
        <v>45618</v>
      </c>
      <c r="E116" s="775">
        <f>D116+1</f>
        <v>45619</v>
      </c>
      <c r="F116" s="901" t="s">
        <v>495</v>
      </c>
      <c r="G116" s="901" t="s">
        <v>495</v>
      </c>
      <c r="H116" s="775">
        <v>45623</v>
      </c>
      <c r="I116" s="775">
        <v>45624</v>
      </c>
      <c r="J116" s="819">
        <v>45632</v>
      </c>
      <c r="L116" s="775" t="e">
        <f t="shared" si="71"/>
        <v>#REF!</v>
      </c>
    </row>
    <row r="117" spans="1:12" ht="19.5" hidden="1" customHeight="1" x14ac:dyDescent="0.2">
      <c r="A117" s="822" t="s">
        <v>2159</v>
      </c>
      <c r="B117" s="988" t="s">
        <v>2644</v>
      </c>
      <c r="C117" s="988" t="s">
        <v>2701</v>
      </c>
      <c r="D117" s="989">
        <v>45624</v>
      </c>
      <c r="E117" s="775">
        <f t="shared" si="127"/>
        <v>45625</v>
      </c>
      <c r="F117" s="775">
        <f t="shared" si="128"/>
        <v>45631</v>
      </c>
      <c r="G117" s="775">
        <f t="shared" si="129"/>
        <v>45633</v>
      </c>
      <c r="H117" s="901" t="s">
        <v>495</v>
      </c>
      <c r="I117" s="901" t="s">
        <v>495</v>
      </c>
      <c r="J117" s="901" t="s">
        <v>495</v>
      </c>
      <c r="L117" s="775" t="e">
        <f t="shared" si="71"/>
        <v>#REF!</v>
      </c>
    </row>
    <row r="118" spans="1:12" ht="19.5" hidden="1" customHeight="1" x14ac:dyDescent="0.2">
      <c r="A118" s="822" t="s">
        <v>2646</v>
      </c>
      <c r="B118" s="988" t="s">
        <v>2694</v>
      </c>
      <c r="C118" s="988" t="s">
        <v>2702</v>
      </c>
      <c r="D118" s="989">
        <v>45635</v>
      </c>
      <c r="E118" s="775">
        <f t="shared" si="127"/>
        <v>45636</v>
      </c>
      <c r="F118" s="775">
        <f t="shared" si="128"/>
        <v>45642</v>
      </c>
      <c r="G118" s="775">
        <f t="shared" si="129"/>
        <v>45644</v>
      </c>
      <c r="H118" s="775">
        <f t="shared" ref="H118" si="135">D118+11</f>
        <v>45646</v>
      </c>
      <c r="I118" s="775">
        <f t="shared" ref="I118:I119" si="136">D118+13</f>
        <v>45648</v>
      </c>
      <c r="J118" s="819">
        <f t="shared" ref="J118:J119" si="137">D118+19</f>
        <v>45654</v>
      </c>
      <c r="L118" s="775">
        <v>45626</v>
      </c>
    </row>
    <row r="119" spans="1:12" ht="19.5" customHeight="1" x14ac:dyDescent="0.2">
      <c r="A119" s="822"/>
      <c r="B119" s="988" t="s">
        <v>1479</v>
      </c>
      <c r="C119" s="988" t="s">
        <v>2703</v>
      </c>
      <c r="D119" s="989">
        <v>45643</v>
      </c>
      <c r="E119" s="901" t="s">
        <v>495</v>
      </c>
      <c r="F119" s="775">
        <f t="shared" ref="F119" si="138">D119+7</f>
        <v>45650</v>
      </c>
      <c r="G119" s="775">
        <f t="shared" ref="G119" si="139">D119+9</f>
        <v>45652</v>
      </c>
      <c r="H119" s="775">
        <f t="shared" ref="H119" si="140">D119+11</f>
        <v>45654</v>
      </c>
      <c r="I119" s="775">
        <f t="shared" si="136"/>
        <v>45656</v>
      </c>
      <c r="J119" s="819">
        <f t="shared" si="137"/>
        <v>45662</v>
      </c>
      <c r="L119" s="775">
        <f t="shared" si="71"/>
        <v>45633</v>
      </c>
    </row>
    <row r="120" spans="1:12" ht="19.5" customHeight="1" x14ac:dyDescent="0.2">
      <c r="A120" s="822" t="s">
        <v>1428</v>
      </c>
      <c r="B120" s="988" t="s">
        <v>2159</v>
      </c>
      <c r="C120" s="988" t="s">
        <v>2704</v>
      </c>
      <c r="D120" s="989">
        <v>45649</v>
      </c>
      <c r="E120" s="901" t="s">
        <v>495</v>
      </c>
      <c r="F120" s="901" t="s">
        <v>495</v>
      </c>
      <c r="G120" s="901" t="s">
        <v>495</v>
      </c>
      <c r="H120" s="775">
        <v>45292</v>
      </c>
      <c r="I120" s="775">
        <f>H120+2</f>
        <v>45294</v>
      </c>
      <c r="J120" s="819">
        <f>I120+6</f>
        <v>45300</v>
      </c>
      <c r="L120" s="775">
        <f t="shared" si="71"/>
        <v>45640</v>
      </c>
    </row>
    <row r="121" spans="1:12" ht="19.5" customHeight="1" x14ac:dyDescent="0.2">
      <c r="A121" s="822"/>
      <c r="B121" s="988" t="s">
        <v>1551</v>
      </c>
      <c r="C121" s="988" t="s">
        <v>2705</v>
      </c>
      <c r="D121" s="901" t="s">
        <v>495</v>
      </c>
      <c r="E121" s="817"/>
      <c r="F121" s="817"/>
      <c r="G121" s="817"/>
      <c r="H121" s="817"/>
      <c r="I121" s="817"/>
      <c r="J121" s="874"/>
      <c r="L121" s="775">
        <f t="shared" si="71"/>
        <v>45647</v>
      </c>
    </row>
    <row r="122" spans="1:12" ht="19.5" customHeight="1" x14ac:dyDescent="0.2">
      <c r="A122" s="822" t="s">
        <v>2644</v>
      </c>
      <c r="B122" s="988" t="s">
        <v>467</v>
      </c>
      <c r="C122" s="988" t="s">
        <v>2706</v>
      </c>
      <c r="D122" s="901" t="s">
        <v>495</v>
      </c>
      <c r="E122" s="817"/>
      <c r="F122" s="817"/>
      <c r="G122" s="817"/>
      <c r="H122" s="817"/>
      <c r="I122" s="817"/>
      <c r="J122" s="874"/>
      <c r="L122" s="775">
        <f t="shared" si="71"/>
        <v>45654</v>
      </c>
    </row>
    <row r="123" spans="1:12" ht="19.5" customHeight="1" x14ac:dyDescent="0.2">
      <c r="A123" s="822" t="s">
        <v>2694</v>
      </c>
      <c r="B123" s="1066" t="s">
        <v>389</v>
      </c>
      <c r="C123" s="988" t="s">
        <v>2707</v>
      </c>
      <c r="D123" s="989">
        <v>45300</v>
      </c>
      <c r="E123" s="817"/>
      <c r="F123" s="817"/>
      <c r="G123" s="817"/>
      <c r="H123" s="817"/>
      <c r="I123" s="817"/>
      <c r="J123" s="874"/>
      <c r="L123" s="775">
        <f t="shared" si="71"/>
        <v>45661</v>
      </c>
    </row>
    <row r="124" spans="1:12" ht="19.5" customHeight="1" x14ac:dyDescent="0.2">
      <c r="A124" s="822"/>
      <c r="B124" s="988" t="s">
        <v>2694</v>
      </c>
      <c r="C124" s="988" t="s">
        <v>2708</v>
      </c>
      <c r="D124" s="989">
        <v>45303</v>
      </c>
      <c r="E124" s="775">
        <f t="shared" ref="E124:E126" si="141">D124+1</f>
        <v>45304</v>
      </c>
      <c r="F124" s="775">
        <f t="shared" ref="F124:F126" si="142">D124+7</f>
        <v>45310</v>
      </c>
      <c r="G124" s="775">
        <f t="shared" ref="G124:G126" si="143">D124+9</f>
        <v>45312</v>
      </c>
      <c r="H124" s="775">
        <f t="shared" ref="H124:H126" si="144">D124+11</f>
        <v>45314</v>
      </c>
      <c r="I124" s="775">
        <f t="shared" ref="I124" si="145">D124+13</f>
        <v>45316</v>
      </c>
      <c r="J124" s="819">
        <f t="shared" ref="J124" si="146">D124+19</f>
        <v>45322</v>
      </c>
      <c r="L124" s="775">
        <f t="shared" si="71"/>
        <v>45668</v>
      </c>
    </row>
    <row r="125" spans="1:12" ht="19.5" customHeight="1" x14ac:dyDescent="0.2">
      <c r="A125" s="822"/>
      <c r="B125" s="988" t="s">
        <v>1479</v>
      </c>
      <c r="C125" s="988" t="s">
        <v>2709</v>
      </c>
      <c r="D125" s="989">
        <v>45309</v>
      </c>
      <c r="E125" s="775">
        <f t="shared" si="141"/>
        <v>45310</v>
      </c>
      <c r="F125" s="775">
        <f t="shared" si="142"/>
        <v>45316</v>
      </c>
      <c r="G125" s="775">
        <f t="shared" si="143"/>
        <v>45318</v>
      </c>
      <c r="H125" s="775">
        <f t="shared" si="144"/>
        <v>45320</v>
      </c>
      <c r="I125" s="775">
        <v>45616</v>
      </c>
      <c r="J125" s="819">
        <v>45622</v>
      </c>
      <c r="L125" s="775">
        <f t="shared" si="71"/>
        <v>45675</v>
      </c>
    </row>
    <row r="126" spans="1:12" ht="19.5" customHeight="1" x14ac:dyDescent="0.2">
      <c r="A126" s="822"/>
      <c r="B126" s="988" t="s">
        <v>2159</v>
      </c>
      <c r="C126" s="988" t="s">
        <v>2710</v>
      </c>
      <c r="D126" s="989">
        <v>45318</v>
      </c>
      <c r="E126" s="775">
        <f t="shared" si="141"/>
        <v>45319</v>
      </c>
      <c r="F126" s="775">
        <f t="shared" si="142"/>
        <v>45325</v>
      </c>
      <c r="G126" s="775">
        <f t="shared" si="143"/>
        <v>45327</v>
      </c>
      <c r="H126" s="775">
        <f t="shared" si="144"/>
        <v>45329</v>
      </c>
      <c r="I126" s="775">
        <f t="shared" ref="I126" si="147">D126+13</f>
        <v>45331</v>
      </c>
      <c r="J126" s="819">
        <f t="shared" ref="J126" si="148">D126+19</f>
        <v>45337</v>
      </c>
      <c r="L126" s="775">
        <f t="shared" si="71"/>
        <v>45682</v>
      </c>
    </row>
    <row r="127" spans="1:12" ht="22.5" customHeight="1" x14ac:dyDescent="0.2">
      <c r="B127" s="737"/>
      <c r="C127" s="545"/>
      <c r="D127" s="9"/>
      <c r="E127" s="9"/>
      <c r="F127" s="9"/>
      <c r="G127" s="9"/>
      <c r="H127" s="9"/>
      <c r="I127" s="9"/>
      <c r="J127" s="9"/>
      <c r="K127" s="434"/>
      <c r="L127" s="13"/>
    </row>
    <row r="128" spans="1:12" ht="18.75" customHeight="1" x14ac:dyDescent="0.2">
      <c r="B128" s="693" t="s">
        <v>1244</v>
      </c>
      <c r="C128" s="694"/>
      <c r="D128" s="694"/>
      <c r="E128" s="694"/>
      <c r="F128" s="694"/>
      <c r="G128" s="694"/>
      <c r="H128" s="694"/>
      <c r="I128" s="416"/>
      <c r="J128" s="502"/>
      <c r="K128" s="149"/>
      <c r="L128" s="14"/>
    </row>
    <row r="129" spans="1:12" ht="18.75" customHeight="1" x14ac:dyDescent="0.2">
      <c r="B129" s="693"/>
      <c r="C129" s="694"/>
      <c r="D129" s="694"/>
      <c r="E129" s="694"/>
      <c r="F129" s="694"/>
      <c r="G129" s="694"/>
      <c r="H129" s="694"/>
      <c r="I129" s="2"/>
      <c r="J129" s="11"/>
    </row>
    <row r="130" spans="1:12" ht="18.75" customHeight="1" x14ac:dyDescent="0.2">
      <c r="B130" s="693"/>
      <c r="C130" s="694"/>
      <c r="D130" s="694"/>
      <c r="E130" s="694"/>
      <c r="F130" s="693"/>
      <c r="G130" s="693"/>
      <c r="H130" s="693"/>
      <c r="I130" s="197"/>
      <c r="J130" s="195"/>
      <c r="K130" s="195"/>
    </row>
    <row r="131" spans="1:12" ht="18.75" customHeight="1" thickBot="1" x14ac:dyDescent="0.25">
      <c r="B131" s="695"/>
      <c r="C131" s="693"/>
      <c r="D131" s="693"/>
      <c r="E131" s="693"/>
      <c r="F131" s="693"/>
      <c r="G131" s="693"/>
      <c r="H131" s="693"/>
      <c r="I131" s="201"/>
      <c r="J131" s="197"/>
      <c r="K131" s="193"/>
    </row>
    <row r="132" spans="1:12" s="147" customFormat="1" ht="18.75" customHeight="1" x14ac:dyDescent="0.2">
      <c r="A132" s="884"/>
      <c r="B132" s="788"/>
      <c r="C132" s="789"/>
      <c r="D132" s="790"/>
      <c r="E132" s="791"/>
      <c r="F132" s="792"/>
      <c r="G132" s="793"/>
      <c r="H132" s="794"/>
      <c r="I132" s="769"/>
      <c r="J132" s="145"/>
      <c r="K132" s="145"/>
      <c r="L132" s="145"/>
    </row>
    <row r="133" spans="1:12" s="147" customFormat="1" ht="18.75" customHeight="1" x14ac:dyDescent="0.2">
      <c r="A133" s="884"/>
      <c r="B133" s="795" t="s">
        <v>555</v>
      </c>
      <c r="C133" s="145"/>
      <c r="D133" s="147" t="s">
        <v>556</v>
      </c>
      <c r="G133" s="147" t="s">
        <v>557</v>
      </c>
      <c r="H133" s="796"/>
      <c r="J133" s="145"/>
      <c r="K133" s="145"/>
      <c r="L133" s="145"/>
    </row>
    <row r="134" spans="1:12" s="147" customFormat="1" ht="18.75" customHeight="1" x14ac:dyDescent="0.2">
      <c r="A134" s="884"/>
      <c r="B134" s="797" t="s">
        <v>558</v>
      </c>
      <c r="C134" s="798" t="s">
        <v>559</v>
      </c>
      <c r="D134" s="133" t="s">
        <v>560</v>
      </c>
      <c r="F134" s="798" t="s">
        <v>561</v>
      </c>
      <c r="G134" s="145" t="s">
        <v>562</v>
      </c>
      <c r="H134" s="799" t="s">
        <v>563</v>
      </c>
      <c r="J134" s="145"/>
      <c r="K134" s="145"/>
      <c r="L134" s="145"/>
    </row>
    <row r="135" spans="1:12" s="147" customFormat="1" ht="18.75" customHeight="1" x14ac:dyDescent="0.2">
      <c r="A135" s="884"/>
      <c r="B135" s="797" t="s">
        <v>564</v>
      </c>
      <c r="C135" s="798" t="s">
        <v>565</v>
      </c>
      <c r="D135" s="133" t="s">
        <v>566</v>
      </c>
      <c r="E135" s="148" t="s">
        <v>567</v>
      </c>
      <c r="F135" s="802" t="s">
        <v>568</v>
      </c>
      <c r="G135" s="145" t="s">
        <v>569</v>
      </c>
      <c r="H135" s="799" t="s">
        <v>570</v>
      </c>
      <c r="J135" s="145"/>
      <c r="K135" s="145"/>
      <c r="L135" s="145"/>
    </row>
    <row r="136" spans="1:12" s="147" customFormat="1" ht="18.75" customHeight="1" x14ac:dyDescent="0.2">
      <c r="A136" s="884"/>
      <c r="B136" s="800" t="s">
        <v>571</v>
      </c>
      <c r="C136" s="801" t="s">
        <v>572</v>
      </c>
      <c r="D136" s="133" t="s">
        <v>573</v>
      </c>
      <c r="E136" s="148" t="s">
        <v>574</v>
      </c>
      <c r="F136" s="802" t="s">
        <v>575</v>
      </c>
      <c r="G136" s="602" t="s">
        <v>576</v>
      </c>
      <c r="H136" s="803" t="s">
        <v>577</v>
      </c>
      <c r="J136" s="145"/>
      <c r="K136" s="145"/>
      <c r="L136" s="145"/>
    </row>
    <row r="137" spans="1:12" s="147" customFormat="1" ht="18.75" customHeight="1" x14ac:dyDescent="0.2">
      <c r="A137" s="884"/>
      <c r="B137" s="800" t="s">
        <v>578</v>
      </c>
      <c r="C137" s="801" t="s">
        <v>579</v>
      </c>
      <c r="D137" s="133" t="s">
        <v>580</v>
      </c>
      <c r="E137" s="148" t="s">
        <v>581</v>
      </c>
      <c r="F137" s="802" t="s">
        <v>582</v>
      </c>
      <c r="G137" s="602" t="s">
        <v>583</v>
      </c>
      <c r="H137" s="803" t="s">
        <v>584</v>
      </c>
      <c r="J137" s="145"/>
      <c r="K137" s="145"/>
      <c r="L137" s="145"/>
    </row>
    <row r="138" spans="1:12" s="147" customFormat="1" ht="18.75" customHeight="1" x14ac:dyDescent="0.2">
      <c r="A138" s="884"/>
      <c r="B138" s="800" t="s">
        <v>585</v>
      </c>
      <c r="C138" s="801" t="s">
        <v>586</v>
      </c>
      <c r="D138" s="133" t="s">
        <v>587</v>
      </c>
      <c r="E138" s="148" t="s">
        <v>588</v>
      </c>
      <c r="F138" s="802" t="s">
        <v>589</v>
      </c>
      <c r="G138" s="602" t="s">
        <v>590</v>
      </c>
      <c r="H138" s="803" t="s">
        <v>591</v>
      </c>
      <c r="J138" s="145"/>
      <c r="K138" s="145"/>
      <c r="L138" s="145"/>
    </row>
    <row r="139" spans="1:12" s="147" customFormat="1" ht="18.75" customHeight="1" x14ac:dyDescent="0.2">
      <c r="A139" s="884"/>
      <c r="B139" s="800" t="s">
        <v>592</v>
      </c>
      <c r="C139" s="801" t="s">
        <v>593</v>
      </c>
      <c r="D139" s="133" t="s">
        <v>594</v>
      </c>
      <c r="E139" s="148" t="s">
        <v>595</v>
      </c>
      <c r="F139" s="802" t="s">
        <v>596</v>
      </c>
      <c r="G139" s="602" t="s">
        <v>597</v>
      </c>
      <c r="H139" s="803" t="s">
        <v>598</v>
      </c>
      <c r="J139" s="145"/>
      <c r="K139" s="145"/>
      <c r="L139" s="145"/>
    </row>
    <row r="140" spans="1:12" s="147" customFormat="1" ht="18.75" customHeight="1" x14ac:dyDescent="0.2">
      <c r="B140" s="800" t="s">
        <v>599</v>
      </c>
      <c r="C140" s="801" t="s">
        <v>600</v>
      </c>
      <c r="D140" s="133" t="s">
        <v>601</v>
      </c>
      <c r="E140" s="148" t="s">
        <v>602</v>
      </c>
      <c r="F140" s="756" t="s">
        <v>603</v>
      </c>
      <c r="G140" s="602" t="s">
        <v>604</v>
      </c>
      <c r="H140" s="804" t="s">
        <v>605</v>
      </c>
    </row>
    <row r="141" spans="1:12" s="147" customFormat="1" ht="18.75" customHeight="1" x14ac:dyDescent="0.2">
      <c r="B141" s="800" t="s">
        <v>606</v>
      </c>
      <c r="C141" s="801" t="s">
        <v>607</v>
      </c>
      <c r="D141" s="133"/>
      <c r="E141" s="145"/>
      <c r="F141" s="602"/>
      <c r="H141" s="805"/>
    </row>
  </sheetData>
  <mergeCells count="10">
    <mergeCell ref="B2:F2"/>
    <mergeCell ref="B4:F4"/>
    <mergeCell ref="H86:I86"/>
    <mergeCell ref="F85:J85"/>
    <mergeCell ref="B5:F5"/>
    <mergeCell ref="B79:F79"/>
    <mergeCell ref="D7:D8"/>
    <mergeCell ref="D81:D82"/>
    <mergeCell ref="B81:C81"/>
    <mergeCell ref="B7:C7"/>
  </mergeCells>
  <phoneticPr fontId="81" type="noConversion"/>
  <hyperlinks>
    <hyperlink ref="H2" location="HOME!Print_Area" display="HOME" xr:uid="{02D7D3E5-FF3A-4F75-BB1B-CFC1969A1DCE}"/>
    <hyperlink ref="H134" r:id="rId1" xr:uid="{B1E72C74-D5E6-475D-B707-8D5BF08602DD}"/>
    <hyperlink ref="C134" r:id="rId2" xr:uid="{14FED7FB-21B0-496C-BFF2-E89AE5FAC0E8}"/>
    <hyperlink ref="H139" r:id="rId3" xr:uid="{6243A068-CBCE-4A9E-AE66-73D818D9C36B}"/>
    <hyperlink ref="H138" r:id="rId4" xr:uid="{ADA7BFA9-AC2E-4A1D-AFF6-E4DCCCE0C120}"/>
    <hyperlink ref="C138" r:id="rId5" xr:uid="{8A2C5329-E097-4A4D-AD98-302912A94CEB}"/>
    <hyperlink ref="C139" r:id="rId6" xr:uid="{F0A27014-D273-4880-A3DF-FF16C0FABADD}"/>
    <hyperlink ref="C136" r:id="rId7" xr:uid="{43569FB1-A8A2-4FA1-9AB0-2AF3611635DA}"/>
    <hyperlink ref="C135" r:id="rId8" xr:uid="{8EFCB0AA-4EEB-49AF-88D8-1A973B210697}"/>
    <hyperlink ref="C141" r:id="rId9" xr:uid="{6398490A-29AB-4642-ACC0-CCFAFB752DA9}"/>
    <hyperlink ref="H137" r:id="rId10" xr:uid="{3C1960A1-1EA1-4E3A-8E54-31B9A8E8BE98}"/>
    <hyperlink ref="H140" r:id="rId11" xr:uid="{09A2E1BE-F55B-462B-858E-6227AE7DECF1}"/>
    <hyperlink ref="C137" r:id="rId12" xr:uid="{D878B5EF-9529-441A-966F-70F40995B700}"/>
    <hyperlink ref="F134" r:id="rId13" xr:uid="{03EF3E1F-4C2B-4066-B59F-2D1BB1B08F25}"/>
    <hyperlink ref="F139" r:id="rId14" xr:uid="{D62C331E-B3C5-481F-A470-150A33D6F47F}"/>
    <hyperlink ref="F135" r:id="rId15" xr:uid="{5420A81D-DF96-4037-B21B-459AEC56AB6D}"/>
    <hyperlink ref="F136" r:id="rId16" xr:uid="{DF9B2523-24CC-4BC5-AFF8-2087CC95B987}"/>
    <hyperlink ref="F137" r:id="rId17" xr:uid="{708E61AB-4F16-4B8F-B95A-794B1C9D60F4}"/>
    <hyperlink ref="F138" r:id="rId18" xr:uid="{714F8CC3-8F6A-46E8-889A-59DA19FFAEDF}"/>
    <hyperlink ref="H135" r:id="rId19" xr:uid="{A3668A3C-9782-4DD0-A0F1-E8A947353A67}"/>
    <hyperlink ref="H136" r:id="rId20" xr:uid="{21A149F5-9268-4D77-A19D-E09AB5C0CCD4}"/>
    <hyperlink ref="F140" r:id="rId21" xr:uid="{98C3F2E5-BA7A-4AA3-BC2E-3ED2BDA6F51A}"/>
  </hyperlinks>
  <pageMargins left="0.7" right="0.7" top="0.75" bottom="0.75" header="0.3" footer="0.3"/>
  <pageSetup paperSize="9" scale="37" orientation="landscape" r:id="rId22"/>
  <headerFooter>
    <oddFooter>&amp;L_x000D_&amp;1#&amp;"Calibri"&amp;10&amp;K000000 Sensitivity: Public</oddFooter>
  </headerFooter>
  <ignoredErrors>
    <ignoredError sqref="E95:I95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L155"/>
  <sheetViews>
    <sheetView showGridLines="0" zoomScale="130" zoomScaleNormal="130" zoomScaleSheetLayoutView="85" workbookViewId="0">
      <selection activeCell="D34" sqref="D34"/>
    </sheetView>
  </sheetViews>
  <sheetFormatPr defaultColWidth="9.140625" defaultRowHeight="18" customHeight="1" x14ac:dyDescent="0.2"/>
  <cols>
    <col min="1" max="1" width="34.140625" style="884" bestFit="1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84"/>
      <c r="B1" s="770"/>
      <c r="C1" s="770"/>
      <c r="D1" s="770"/>
      <c r="E1" s="770"/>
    </row>
    <row r="2" spans="1:12" s="122" customFormat="1" ht="18" customHeight="1" thickBot="1" x14ac:dyDescent="0.25">
      <c r="A2" s="884"/>
      <c r="B2" s="1146" t="s">
        <v>116</v>
      </c>
      <c r="C2" s="1146"/>
      <c r="D2" s="1146"/>
      <c r="E2" s="1146"/>
      <c r="G2" s="990" t="s">
        <v>378</v>
      </c>
    </row>
    <row r="3" spans="1:12" s="122" customFormat="1" ht="18" customHeight="1" thickBot="1" x14ac:dyDescent="0.25">
      <c r="A3" s="884"/>
      <c r="B3" s="1"/>
      <c r="C3" s="770"/>
      <c r="D3" s="770"/>
      <c r="E3" s="770"/>
      <c r="G3" s="169"/>
    </row>
    <row r="4" spans="1:12" s="122" customFormat="1" ht="30" customHeight="1" thickBot="1" x14ac:dyDescent="0.25">
      <c r="A4" s="884"/>
      <c r="B4" s="1147" t="s">
        <v>127</v>
      </c>
      <c r="C4" s="1148"/>
      <c r="D4" s="1148"/>
      <c r="E4" s="1149"/>
      <c r="F4" s="772"/>
      <c r="G4" s="313"/>
      <c r="H4" s="313"/>
      <c r="I4" s="713"/>
      <c r="J4" s="774"/>
      <c r="K4" s="713"/>
    </row>
    <row r="5" spans="1:12" s="145" customFormat="1" ht="18" customHeight="1" x14ac:dyDescent="0.2">
      <c r="A5" s="884"/>
      <c r="B5" s="148"/>
      <c r="C5" s="148"/>
      <c r="D5" s="771"/>
      <c r="E5" s="771"/>
      <c r="F5" s="764"/>
      <c r="G5" s="405"/>
    </row>
    <row r="6" spans="1:12" s="145" customFormat="1" ht="18" customHeight="1" x14ac:dyDescent="0.2">
      <c r="A6" s="884"/>
      <c r="B6" s="631"/>
      <c r="C6" s="631"/>
      <c r="D6" s="631"/>
      <c r="E6" s="631"/>
      <c r="G6" s="783"/>
      <c r="H6" s="331"/>
      <c r="I6" s="331"/>
    </row>
    <row r="7" spans="1:12" s="147" customFormat="1" ht="20.100000000000001" hidden="1" customHeight="1" x14ac:dyDescent="0.2">
      <c r="A7" s="903"/>
      <c r="B7" s="1010" t="s">
        <v>391</v>
      </c>
      <c r="C7" s="989" t="s">
        <v>459</v>
      </c>
      <c r="D7" s="989">
        <v>45502</v>
      </c>
      <c r="E7" s="775">
        <f t="shared" ref="E7" si="0">D7+5</f>
        <v>45507</v>
      </c>
      <c r="F7" s="785"/>
      <c r="G7" s="775"/>
      <c r="H7" s="632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903"/>
      <c r="B8" s="1010"/>
      <c r="C8" s="989"/>
      <c r="D8" s="989"/>
      <c r="E8" s="775"/>
      <c r="F8" s="785"/>
      <c r="G8" s="781"/>
      <c r="H8" s="631"/>
      <c r="I8" s="145"/>
      <c r="J8" s="145"/>
      <c r="K8" s="145"/>
      <c r="L8" s="145"/>
    </row>
    <row r="9" spans="1:12" s="147" customFormat="1" ht="20.100000000000001" customHeight="1" x14ac:dyDescent="0.2">
      <c r="A9" s="903"/>
      <c r="B9" s="1111"/>
      <c r="C9" s="781"/>
      <c r="D9" s="781"/>
      <c r="E9" s="781"/>
      <c r="F9" s="785"/>
      <c r="G9" s="781"/>
      <c r="H9" s="631"/>
      <c r="I9" s="145"/>
      <c r="J9" s="145"/>
      <c r="K9" s="145"/>
      <c r="L9" s="145"/>
    </row>
    <row r="10" spans="1:12" s="147" customFormat="1" ht="18.75" customHeight="1" x14ac:dyDescent="0.2">
      <c r="A10" s="884"/>
      <c r="B10" s="780"/>
      <c r="C10" s="768"/>
      <c r="D10" s="769"/>
      <c r="E10" s="781"/>
      <c r="F10" s="785"/>
      <c r="G10" s="435"/>
      <c r="H10" s="435"/>
      <c r="I10" s="769"/>
      <c r="J10" s="145"/>
      <c r="K10" s="145"/>
      <c r="L10" s="145"/>
    </row>
    <row r="11" spans="1:12" s="193" customFormat="1" ht="33" customHeight="1" x14ac:dyDescent="0.2">
      <c r="A11" s="822"/>
      <c r="B11" s="1152" t="s">
        <v>127</v>
      </c>
      <c r="C11" s="1153"/>
      <c r="D11" s="1150" t="s">
        <v>379</v>
      </c>
      <c r="E11" s="974" t="s">
        <v>175</v>
      </c>
      <c r="F11" s="984" t="s">
        <v>2711</v>
      </c>
      <c r="G11" s="786"/>
      <c r="H11" s="902"/>
    </row>
    <row r="12" spans="1:12" s="193" customFormat="1" ht="18" customHeight="1" x14ac:dyDescent="0.2">
      <c r="A12" s="822"/>
      <c r="B12" s="977" t="s">
        <v>381</v>
      </c>
      <c r="C12" s="977" t="s">
        <v>382</v>
      </c>
      <c r="D12" s="1151"/>
      <c r="E12" s="973" t="s">
        <v>143</v>
      </c>
      <c r="F12" s="1012" t="s">
        <v>268</v>
      </c>
      <c r="G12" s="786"/>
      <c r="H12" s="1088" t="s">
        <v>383</v>
      </c>
      <c r="I12" s="1088" t="s">
        <v>384</v>
      </c>
    </row>
    <row r="13" spans="1:12" s="193" customFormat="1" ht="20.100000000000001" hidden="1" customHeight="1" x14ac:dyDescent="0.2">
      <c r="A13" s="822" t="s">
        <v>522</v>
      </c>
      <c r="B13" s="989" t="s">
        <v>391</v>
      </c>
      <c r="C13" s="989" t="s">
        <v>2712</v>
      </c>
      <c r="D13" s="989">
        <v>45506</v>
      </c>
      <c r="E13" s="819">
        <f t="shared" ref="E13:E19" si="2">D13+7</f>
        <v>45513</v>
      </c>
      <c r="F13" s="819">
        <f t="shared" ref="F13:F19" si="3">D13+13</f>
        <v>45519</v>
      </c>
      <c r="H13" s="775">
        <v>45504</v>
      </c>
      <c r="I13" s="632">
        <f t="shared" ref="I13:I16" si="4">WEEKNUM(H13)</f>
        <v>31</v>
      </c>
    </row>
    <row r="14" spans="1:12" s="193" customFormat="1" ht="20.100000000000001" hidden="1" customHeight="1" x14ac:dyDescent="0.2">
      <c r="A14" s="822" t="s">
        <v>386</v>
      </c>
      <c r="B14" s="1067" t="s">
        <v>389</v>
      </c>
      <c r="C14" s="989" t="s">
        <v>2713</v>
      </c>
      <c r="D14" s="817">
        <v>45511</v>
      </c>
      <c r="E14" s="874">
        <f t="shared" si="2"/>
        <v>45518</v>
      </c>
      <c r="F14" s="874">
        <f t="shared" si="3"/>
        <v>45524</v>
      </c>
      <c r="H14" s="775">
        <f t="shared" ref="H14:H38" si="5">H13+7</f>
        <v>45511</v>
      </c>
      <c r="I14" s="632">
        <f t="shared" si="4"/>
        <v>32</v>
      </c>
    </row>
    <row r="15" spans="1:12" s="193" customFormat="1" ht="20.100000000000001" hidden="1" customHeight="1" x14ac:dyDescent="0.2">
      <c r="A15" s="822" t="s">
        <v>2714</v>
      </c>
      <c r="B15" s="1067" t="s">
        <v>389</v>
      </c>
      <c r="C15" s="989" t="s">
        <v>2715</v>
      </c>
      <c r="D15" s="817">
        <v>45511</v>
      </c>
      <c r="E15" s="874">
        <f t="shared" ref="E15" si="6">D15+7</f>
        <v>45518</v>
      </c>
      <c r="F15" s="874">
        <f t="shared" ref="F15" si="7">D15+13</f>
        <v>45524</v>
      </c>
      <c r="H15" s="775">
        <f t="shared" si="5"/>
        <v>45518</v>
      </c>
      <c r="I15" s="632">
        <f t="shared" si="4"/>
        <v>33</v>
      </c>
    </row>
    <row r="16" spans="1:12" s="193" customFormat="1" ht="20.100000000000001" hidden="1" customHeight="1" x14ac:dyDescent="0.2">
      <c r="A16" s="822" t="s">
        <v>2716</v>
      </c>
      <c r="B16" s="1067" t="s">
        <v>389</v>
      </c>
      <c r="C16" s="989" t="s">
        <v>2717</v>
      </c>
      <c r="D16" s="817">
        <v>45526</v>
      </c>
      <c r="E16" s="874">
        <f t="shared" si="2"/>
        <v>45533</v>
      </c>
      <c r="F16" s="874">
        <f t="shared" si="3"/>
        <v>45539</v>
      </c>
      <c r="H16" s="775">
        <f t="shared" si="5"/>
        <v>45525</v>
      </c>
      <c r="I16" s="632">
        <f t="shared" si="4"/>
        <v>34</v>
      </c>
    </row>
    <row r="17" spans="1:9" s="193" customFormat="1" ht="20.100000000000001" hidden="1" customHeight="1" x14ac:dyDescent="0.2">
      <c r="A17" s="822" t="s">
        <v>2718</v>
      </c>
      <c r="B17" s="1067" t="s">
        <v>389</v>
      </c>
      <c r="C17" s="989" t="s">
        <v>2719</v>
      </c>
      <c r="D17" s="817">
        <v>45531</v>
      </c>
      <c r="E17" s="874">
        <f t="shared" si="2"/>
        <v>45538</v>
      </c>
      <c r="F17" s="874">
        <f t="shared" si="3"/>
        <v>45544</v>
      </c>
      <c r="G17" s="331"/>
      <c r="H17" s="775">
        <f t="shared" si="5"/>
        <v>45532</v>
      </c>
      <c r="I17" s="632">
        <f>WEEKNUM(H17)</f>
        <v>35</v>
      </c>
    </row>
    <row r="18" spans="1:9" s="193" customFormat="1" ht="20.100000000000001" hidden="1" customHeight="1" x14ac:dyDescent="0.2">
      <c r="A18" s="822" t="s">
        <v>2720</v>
      </c>
      <c r="B18" s="989" t="s">
        <v>524</v>
      </c>
      <c r="C18" s="989" t="s">
        <v>2721</v>
      </c>
      <c r="D18" s="989">
        <v>45538</v>
      </c>
      <c r="E18" s="819">
        <f t="shared" ref="E18" si="8">D18+7</f>
        <v>45545</v>
      </c>
      <c r="F18" s="819">
        <f t="shared" ref="F18" si="9">D18+13</f>
        <v>45551</v>
      </c>
      <c r="H18" s="775">
        <f t="shared" si="5"/>
        <v>45539</v>
      </c>
      <c r="I18" s="632">
        <f t="shared" ref="I18:I19" si="10">WEEKNUM(H18)</f>
        <v>36</v>
      </c>
    </row>
    <row r="19" spans="1:9" s="193" customFormat="1" ht="20.100000000000001" hidden="1" customHeight="1" x14ac:dyDescent="0.2">
      <c r="A19" s="822" t="s">
        <v>522</v>
      </c>
      <c r="B19" s="1067" t="s">
        <v>389</v>
      </c>
      <c r="C19" s="989" t="s">
        <v>2722</v>
      </c>
      <c r="D19" s="817">
        <v>45545</v>
      </c>
      <c r="E19" s="874">
        <f t="shared" si="2"/>
        <v>45552</v>
      </c>
      <c r="F19" s="874">
        <f t="shared" si="3"/>
        <v>45558</v>
      </c>
      <c r="H19" s="775">
        <f t="shared" si="5"/>
        <v>45546</v>
      </c>
      <c r="I19" s="632">
        <f t="shared" si="10"/>
        <v>37</v>
      </c>
    </row>
    <row r="20" spans="1:9" s="193" customFormat="1" ht="20.100000000000001" hidden="1" customHeight="1" x14ac:dyDescent="0.2">
      <c r="A20" s="822" t="s">
        <v>2718</v>
      </c>
      <c r="B20" s="989" t="s">
        <v>391</v>
      </c>
      <c r="C20" s="989" t="s">
        <v>2723</v>
      </c>
      <c r="D20" s="989">
        <v>45556</v>
      </c>
      <c r="E20" s="819">
        <f t="shared" ref="E20:E22" si="11">D20+7</f>
        <v>45563</v>
      </c>
      <c r="F20" s="819">
        <f t="shared" ref="F20:F22" si="12">D20+13</f>
        <v>45569</v>
      </c>
      <c r="H20" s="775">
        <f t="shared" si="5"/>
        <v>45553</v>
      </c>
      <c r="I20" s="632">
        <f>WEEKNUM(H20)</f>
        <v>38</v>
      </c>
    </row>
    <row r="21" spans="1:9" s="193" customFormat="1" ht="20.100000000000001" hidden="1" customHeight="1" x14ac:dyDescent="0.2">
      <c r="A21" s="822" t="s">
        <v>391</v>
      </c>
      <c r="B21" s="989" t="s">
        <v>524</v>
      </c>
      <c r="C21" s="989" t="s">
        <v>2724</v>
      </c>
      <c r="D21" s="989">
        <v>45559</v>
      </c>
      <c r="E21" s="819">
        <f t="shared" si="11"/>
        <v>45566</v>
      </c>
      <c r="F21" s="901" t="s">
        <v>495</v>
      </c>
      <c r="H21" s="775">
        <f t="shared" si="5"/>
        <v>45560</v>
      </c>
      <c r="I21" s="632">
        <f t="shared" ref="I21:I22" si="13">WEEKNUM(H21)</f>
        <v>39</v>
      </c>
    </row>
    <row r="22" spans="1:9" s="193" customFormat="1" ht="20.100000000000001" hidden="1" customHeight="1" x14ac:dyDescent="0.2">
      <c r="A22" s="822"/>
      <c r="B22" s="1067" t="s">
        <v>389</v>
      </c>
      <c r="C22" s="989" t="s">
        <v>2725</v>
      </c>
      <c r="D22" s="817">
        <v>45565</v>
      </c>
      <c r="E22" s="874">
        <f t="shared" si="11"/>
        <v>45572</v>
      </c>
      <c r="F22" s="874">
        <f t="shared" si="12"/>
        <v>45578</v>
      </c>
      <c r="H22" s="775">
        <f t="shared" si="5"/>
        <v>45567</v>
      </c>
      <c r="I22" s="632">
        <f t="shared" si="13"/>
        <v>40</v>
      </c>
    </row>
    <row r="23" spans="1:9" s="193" customFormat="1" ht="20.100000000000001" hidden="1" customHeight="1" x14ac:dyDescent="0.2">
      <c r="A23" s="822" t="s">
        <v>391</v>
      </c>
      <c r="B23" s="989" t="s">
        <v>524</v>
      </c>
      <c r="C23" s="989" t="s">
        <v>2726</v>
      </c>
      <c r="D23" s="989">
        <v>45575</v>
      </c>
      <c r="E23" s="819">
        <f t="shared" ref="E23:E25" si="14">D23+7</f>
        <v>45582</v>
      </c>
      <c r="F23" s="819">
        <f t="shared" ref="F23:F25" si="15">D23+13</f>
        <v>45588</v>
      </c>
      <c r="H23" s="775">
        <f t="shared" si="5"/>
        <v>45574</v>
      </c>
      <c r="I23" s="632">
        <f>WEEKNUM(H23)</f>
        <v>41</v>
      </c>
    </row>
    <row r="24" spans="1:9" s="193" customFormat="1" ht="20.100000000000001" hidden="1" customHeight="1" x14ac:dyDescent="0.2">
      <c r="A24" s="822" t="s">
        <v>2727</v>
      </c>
      <c r="B24" s="1067" t="s">
        <v>389</v>
      </c>
      <c r="C24" s="989" t="s">
        <v>2728</v>
      </c>
      <c r="D24" s="817"/>
      <c r="E24" s="874"/>
      <c r="F24" s="874"/>
      <c r="H24" s="775">
        <f t="shared" si="5"/>
        <v>45581</v>
      </c>
      <c r="I24" s="632">
        <f t="shared" ref="I24:I25" si="16">WEEKNUM(H24)</f>
        <v>42</v>
      </c>
    </row>
    <row r="25" spans="1:9" s="193" customFormat="1" ht="20.100000000000001" hidden="1" customHeight="1" x14ac:dyDescent="0.2">
      <c r="A25" s="822" t="s">
        <v>524</v>
      </c>
      <c r="B25" s="989" t="s">
        <v>401</v>
      </c>
      <c r="C25" s="989" t="s">
        <v>2729</v>
      </c>
      <c r="D25" s="989">
        <v>45596</v>
      </c>
      <c r="E25" s="819">
        <f t="shared" si="14"/>
        <v>45603</v>
      </c>
      <c r="F25" s="819">
        <f t="shared" si="15"/>
        <v>45609</v>
      </c>
      <c r="H25" s="775">
        <f t="shared" si="5"/>
        <v>45588</v>
      </c>
      <c r="I25" s="632">
        <f t="shared" si="16"/>
        <v>43</v>
      </c>
    </row>
    <row r="26" spans="1:9" s="193" customFormat="1" ht="20.100000000000001" hidden="1" customHeight="1" x14ac:dyDescent="0.2">
      <c r="A26" s="822" t="s">
        <v>391</v>
      </c>
      <c r="B26" s="989" t="s">
        <v>524</v>
      </c>
      <c r="C26" s="989" t="s">
        <v>2730</v>
      </c>
      <c r="D26" s="989">
        <v>45600</v>
      </c>
      <c r="E26" s="819">
        <f t="shared" ref="E26:E28" si="17">D26+7</f>
        <v>45607</v>
      </c>
      <c r="F26" s="819">
        <f t="shared" ref="F26:F28" si="18">D26+13</f>
        <v>45613</v>
      </c>
      <c r="H26" s="775">
        <f t="shared" si="5"/>
        <v>45595</v>
      </c>
      <c r="I26" s="632">
        <f>WEEKNUM(H26)</f>
        <v>44</v>
      </c>
    </row>
    <row r="27" spans="1:9" s="193" customFormat="1" ht="20.100000000000001" hidden="1" customHeight="1" x14ac:dyDescent="0.2">
      <c r="A27" s="822" t="s">
        <v>545</v>
      </c>
      <c r="B27" s="1044" t="s">
        <v>1557</v>
      </c>
      <c r="C27" s="989" t="s">
        <v>2731</v>
      </c>
      <c r="D27" s="989">
        <v>45604</v>
      </c>
      <c r="E27" s="819">
        <f t="shared" si="17"/>
        <v>45611</v>
      </c>
      <c r="F27" s="819">
        <f t="shared" si="18"/>
        <v>45617</v>
      </c>
      <c r="H27" s="775">
        <f t="shared" si="5"/>
        <v>45602</v>
      </c>
      <c r="I27" s="632">
        <f t="shared" ref="I27:I28" si="19">WEEKNUM(H27)</f>
        <v>45</v>
      </c>
    </row>
    <row r="28" spans="1:9" s="193" customFormat="1" ht="20.100000000000001" hidden="1" customHeight="1" x14ac:dyDescent="0.2">
      <c r="A28" s="822" t="s">
        <v>2732</v>
      </c>
      <c r="B28" s="1044" t="s">
        <v>534</v>
      </c>
      <c r="C28" s="989" t="s">
        <v>2733</v>
      </c>
      <c r="D28" s="989">
        <v>45619</v>
      </c>
      <c r="E28" s="819">
        <f t="shared" si="17"/>
        <v>45626</v>
      </c>
      <c r="F28" s="819">
        <f t="shared" si="18"/>
        <v>45632</v>
      </c>
      <c r="H28" s="775">
        <v>45616</v>
      </c>
      <c r="I28" s="632">
        <f t="shared" si="19"/>
        <v>47</v>
      </c>
    </row>
    <row r="29" spans="1:9" s="193" customFormat="1" ht="20.100000000000001" hidden="1" customHeight="1" x14ac:dyDescent="0.2">
      <c r="A29" s="822" t="s">
        <v>2734</v>
      </c>
      <c r="B29" s="989" t="s">
        <v>524</v>
      </c>
      <c r="C29" s="989" t="s">
        <v>2735</v>
      </c>
      <c r="D29" s="989">
        <v>45623</v>
      </c>
      <c r="E29" s="819">
        <f t="shared" ref="E29:E32" si="20">D29+7</f>
        <v>45630</v>
      </c>
      <c r="F29" s="819">
        <f t="shared" ref="F29:F32" si="21">D29+13</f>
        <v>45636</v>
      </c>
      <c r="H29" s="775">
        <f t="shared" si="5"/>
        <v>45623</v>
      </c>
      <c r="I29" s="632">
        <f>WEEKNUM(H29)</f>
        <v>48</v>
      </c>
    </row>
    <row r="30" spans="1:9" s="193" customFormat="1" ht="20.100000000000001" hidden="1" customHeight="1" x14ac:dyDescent="0.2">
      <c r="A30" s="822" t="s">
        <v>2736</v>
      </c>
      <c r="B30" s="1067" t="s">
        <v>389</v>
      </c>
      <c r="C30" s="989" t="s">
        <v>2737</v>
      </c>
      <c r="D30" s="989">
        <v>45628</v>
      </c>
      <c r="E30" s="874">
        <f t="shared" si="20"/>
        <v>45635</v>
      </c>
      <c r="F30" s="874">
        <f t="shared" si="21"/>
        <v>45641</v>
      </c>
      <c r="H30" s="775">
        <f t="shared" si="5"/>
        <v>45630</v>
      </c>
      <c r="I30" s="632">
        <f t="shared" ref="I30:I32" si="22">WEEKNUM(H30)</f>
        <v>49</v>
      </c>
    </row>
    <row r="31" spans="1:9" s="193" customFormat="1" ht="20.100000000000001" hidden="1" customHeight="1" x14ac:dyDescent="0.2">
      <c r="A31" s="822"/>
      <c r="B31" s="1044" t="s">
        <v>1557</v>
      </c>
      <c r="C31" s="989" t="s">
        <v>2738</v>
      </c>
      <c r="D31" s="989">
        <v>45639</v>
      </c>
      <c r="E31" s="819">
        <f t="shared" si="20"/>
        <v>45646</v>
      </c>
      <c r="F31" s="819">
        <f t="shared" si="21"/>
        <v>45652</v>
      </c>
      <c r="H31" s="775">
        <f t="shared" si="5"/>
        <v>45637</v>
      </c>
      <c r="I31" s="632">
        <f t="shared" si="22"/>
        <v>50</v>
      </c>
    </row>
    <row r="32" spans="1:9" s="193" customFormat="1" ht="20.100000000000001" customHeight="1" x14ac:dyDescent="0.2">
      <c r="A32" s="822" t="s">
        <v>534</v>
      </c>
      <c r="B32" s="989" t="s">
        <v>2739</v>
      </c>
      <c r="C32" s="989" t="s">
        <v>2740</v>
      </c>
      <c r="D32" s="989">
        <v>45645</v>
      </c>
      <c r="E32" s="819">
        <f t="shared" si="20"/>
        <v>45652</v>
      </c>
      <c r="F32" s="819">
        <f t="shared" si="21"/>
        <v>45658</v>
      </c>
      <c r="H32" s="775">
        <f t="shared" si="5"/>
        <v>45644</v>
      </c>
      <c r="I32" s="632">
        <f t="shared" si="22"/>
        <v>51</v>
      </c>
    </row>
    <row r="33" spans="1:12" s="193" customFormat="1" ht="20.100000000000001" customHeight="1" x14ac:dyDescent="0.2">
      <c r="A33" s="822" t="s">
        <v>401</v>
      </c>
      <c r="B33" s="989" t="s">
        <v>524</v>
      </c>
      <c r="C33" s="989" t="s">
        <v>2741</v>
      </c>
      <c r="D33" s="989">
        <v>45650</v>
      </c>
      <c r="E33" s="819">
        <f t="shared" ref="E33:E36" si="23">D33+7</f>
        <v>45657</v>
      </c>
      <c r="F33" s="819">
        <f t="shared" ref="F33:F36" si="24">D33+13</f>
        <v>45663</v>
      </c>
      <c r="H33" s="775">
        <f t="shared" si="5"/>
        <v>45651</v>
      </c>
      <c r="I33" s="632">
        <f>WEEKNUM(H33)</f>
        <v>52</v>
      </c>
    </row>
    <row r="34" spans="1:12" s="193" customFormat="1" ht="20.100000000000001" customHeight="1" x14ac:dyDescent="0.2">
      <c r="A34" s="822" t="s">
        <v>2742</v>
      </c>
      <c r="B34" s="989" t="s">
        <v>401</v>
      </c>
      <c r="C34" s="989" t="s">
        <v>2743</v>
      </c>
      <c r="D34" s="989">
        <v>45656</v>
      </c>
      <c r="E34" s="819">
        <f t="shared" si="23"/>
        <v>45663</v>
      </c>
      <c r="F34" s="819">
        <f t="shared" si="24"/>
        <v>45669</v>
      </c>
      <c r="H34" s="775">
        <f t="shared" si="5"/>
        <v>45658</v>
      </c>
      <c r="I34" s="632">
        <f t="shared" ref="I34:I36" si="25">WEEKNUM(H34)</f>
        <v>1</v>
      </c>
    </row>
    <row r="35" spans="1:12" s="193" customFormat="1" ht="20.100000000000001" customHeight="1" x14ac:dyDescent="0.2">
      <c r="A35" s="822"/>
      <c r="B35" s="989" t="s">
        <v>1557</v>
      </c>
      <c r="C35" s="989" t="s">
        <v>2744</v>
      </c>
      <c r="D35" s="989">
        <v>45297</v>
      </c>
      <c r="E35" s="819">
        <f t="shared" si="23"/>
        <v>45304</v>
      </c>
      <c r="F35" s="819">
        <f t="shared" si="24"/>
        <v>45310</v>
      </c>
      <c r="H35" s="775">
        <f t="shared" si="5"/>
        <v>45665</v>
      </c>
      <c r="I35" s="632">
        <f t="shared" si="25"/>
        <v>2</v>
      </c>
    </row>
    <row r="36" spans="1:12" s="193" customFormat="1" ht="20.100000000000001" customHeight="1" x14ac:dyDescent="0.2">
      <c r="A36" s="822" t="s">
        <v>534</v>
      </c>
      <c r="B36" s="989" t="s">
        <v>2739</v>
      </c>
      <c r="C36" s="989" t="s">
        <v>2745</v>
      </c>
      <c r="D36" s="989">
        <v>45305</v>
      </c>
      <c r="E36" s="819">
        <f t="shared" si="23"/>
        <v>45312</v>
      </c>
      <c r="F36" s="819">
        <f t="shared" si="24"/>
        <v>45318</v>
      </c>
      <c r="H36" s="775">
        <f t="shared" si="5"/>
        <v>45672</v>
      </c>
      <c r="I36" s="632">
        <f t="shared" si="25"/>
        <v>3</v>
      </c>
    </row>
    <row r="37" spans="1:12" s="193" customFormat="1" ht="20.100000000000001" customHeight="1" x14ac:dyDescent="0.2">
      <c r="A37" s="822"/>
      <c r="B37" s="989" t="s">
        <v>524</v>
      </c>
      <c r="C37" s="989" t="s">
        <v>2746</v>
      </c>
      <c r="D37" s="989">
        <v>45313</v>
      </c>
      <c r="E37" s="819">
        <f t="shared" ref="E37:E38" si="26">D37+7</f>
        <v>45320</v>
      </c>
      <c r="F37" s="819">
        <f t="shared" ref="F37:F38" si="27">D37+13</f>
        <v>45326</v>
      </c>
      <c r="H37" s="775">
        <f t="shared" si="5"/>
        <v>45679</v>
      </c>
      <c r="I37" s="632">
        <f>WEEKNUM(H37)</f>
        <v>4</v>
      </c>
    </row>
    <row r="38" spans="1:12" s="193" customFormat="1" ht="20.100000000000001" customHeight="1" x14ac:dyDescent="0.2">
      <c r="A38" s="822"/>
      <c r="B38" s="989" t="s">
        <v>401</v>
      </c>
      <c r="C38" s="989" t="s">
        <v>2747</v>
      </c>
      <c r="D38" s="989">
        <v>45318</v>
      </c>
      <c r="E38" s="819">
        <f t="shared" si="26"/>
        <v>45325</v>
      </c>
      <c r="F38" s="819">
        <f t="shared" si="27"/>
        <v>45331</v>
      </c>
      <c r="H38" s="775">
        <f t="shared" si="5"/>
        <v>45686</v>
      </c>
      <c r="I38" s="632">
        <f t="shared" ref="I38" si="28">WEEKNUM(H38)</f>
        <v>5</v>
      </c>
    </row>
    <row r="39" spans="1:12" s="193" customFormat="1" ht="20.100000000000001" customHeight="1" x14ac:dyDescent="0.2">
      <c r="A39" s="822"/>
      <c r="B39" s="781"/>
      <c r="C39" s="781"/>
      <c r="D39" s="781"/>
      <c r="E39" s="818"/>
      <c r="F39" s="818"/>
      <c r="H39" s="781"/>
      <c r="I39" s="631"/>
    </row>
    <row r="40" spans="1:12" s="147" customFormat="1" ht="18.75" customHeight="1" thickBot="1" x14ac:dyDescent="0.25">
      <c r="A40" s="884"/>
      <c r="B40" s="780"/>
      <c r="C40" s="768"/>
      <c r="D40" s="769"/>
      <c r="E40" s="781"/>
      <c r="F40" s="785"/>
      <c r="G40" s="435"/>
      <c r="H40" s="435"/>
      <c r="I40" s="769"/>
      <c r="J40" s="145"/>
      <c r="K40" s="145"/>
      <c r="L40" s="145"/>
    </row>
    <row r="41" spans="1:12" s="147" customFormat="1" ht="18.75" customHeight="1" x14ac:dyDescent="0.2">
      <c r="A41" s="884"/>
      <c r="B41" s="788"/>
      <c r="C41" s="789"/>
      <c r="D41" s="790"/>
      <c r="E41" s="791"/>
      <c r="F41" s="792"/>
      <c r="G41" s="793"/>
      <c r="H41" s="794"/>
      <c r="I41" s="769"/>
      <c r="J41" s="145"/>
      <c r="K41" s="145"/>
      <c r="L41" s="145"/>
    </row>
    <row r="42" spans="1:12" s="147" customFormat="1" ht="18.75" customHeight="1" x14ac:dyDescent="0.2">
      <c r="A42" s="884"/>
      <c r="B42" s="795" t="s">
        <v>555</v>
      </c>
      <c r="C42" s="145"/>
      <c r="D42" s="147" t="s">
        <v>556</v>
      </c>
      <c r="G42" s="147" t="s">
        <v>557</v>
      </c>
      <c r="H42" s="796"/>
      <c r="J42" s="145"/>
      <c r="K42" s="145"/>
      <c r="L42" s="145"/>
    </row>
    <row r="43" spans="1:12" s="147" customFormat="1" ht="18.75" customHeight="1" x14ac:dyDescent="0.2">
      <c r="A43" s="884"/>
      <c r="B43" s="797" t="s">
        <v>558</v>
      </c>
      <c r="C43" s="798" t="s">
        <v>559</v>
      </c>
      <c r="D43" s="133" t="s">
        <v>560</v>
      </c>
      <c r="F43" s="798" t="s">
        <v>561</v>
      </c>
      <c r="G43" s="145" t="s">
        <v>562</v>
      </c>
      <c r="H43" s="799" t="s">
        <v>563</v>
      </c>
      <c r="J43" s="145"/>
      <c r="K43" s="145"/>
      <c r="L43" s="145"/>
    </row>
    <row r="44" spans="1:12" s="147" customFormat="1" ht="18.75" customHeight="1" x14ac:dyDescent="0.2">
      <c r="A44" s="884"/>
      <c r="B44" s="797" t="s">
        <v>564</v>
      </c>
      <c r="C44" s="798" t="s">
        <v>565</v>
      </c>
      <c r="D44" s="133" t="s">
        <v>566</v>
      </c>
      <c r="E44" s="148" t="s">
        <v>567</v>
      </c>
      <c r="F44" s="802" t="s">
        <v>568</v>
      </c>
      <c r="G44" s="145" t="s">
        <v>569</v>
      </c>
      <c r="H44" s="799" t="s">
        <v>570</v>
      </c>
      <c r="J44" s="145"/>
      <c r="K44" s="145"/>
      <c r="L44" s="145"/>
    </row>
    <row r="45" spans="1:12" s="147" customFormat="1" ht="18.75" customHeight="1" x14ac:dyDescent="0.2">
      <c r="A45" s="884"/>
      <c r="B45" s="800" t="s">
        <v>571</v>
      </c>
      <c r="C45" s="801" t="s">
        <v>572</v>
      </c>
      <c r="D45" s="133" t="s">
        <v>573</v>
      </c>
      <c r="E45" s="148" t="s">
        <v>574</v>
      </c>
      <c r="F45" s="802" t="s">
        <v>575</v>
      </c>
      <c r="G45" s="602" t="s">
        <v>576</v>
      </c>
      <c r="H45" s="803" t="s">
        <v>577</v>
      </c>
      <c r="J45" s="145"/>
      <c r="K45" s="145"/>
      <c r="L45" s="145"/>
    </row>
    <row r="46" spans="1:12" s="147" customFormat="1" ht="18.75" customHeight="1" x14ac:dyDescent="0.2">
      <c r="A46" s="884"/>
      <c r="B46" s="800" t="s">
        <v>578</v>
      </c>
      <c r="C46" s="801" t="s">
        <v>579</v>
      </c>
      <c r="D46" s="133" t="s">
        <v>580</v>
      </c>
      <c r="E46" s="148" t="s">
        <v>581</v>
      </c>
      <c r="F46" s="802" t="s">
        <v>582</v>
      </c>
      <c r="G46" s="602" t="s">
        <v>583</v>
      </c>
      <c r="H46" s="803" t="s">
        <v>584</v>
      </c>
      <c r="J46" s="145"/>
      <c r="K46" s="145"/>
      <c r="L46" s="145"/>
    </row>
    <row r="47" spans="1:12" s="147" customFormat="1" ht="18.75" customHeight="1" x14ac:dyDescent="0.2">
      <c r="A47" s="884"/>
      <c r="B47" s="800" t="s">
        <v>585</v>
      </c>
      <c r="C47" s="801" t="s">
        <v>586</v>
      </c>
      <c r="D47" s="133" t="s">
        <v>587</v>
      </c>
      <c r="E47" s="148" t="s">
        <v>588</v>
      </c>
      <c r="F47" s="802" t="s">
        <v>589</v>
      </c>
      <c r="G47" s="602" t="s">
        <v>590</v>
      </c>
      <c r="H47" s="803" t="s">
        <v>591</v>
      </c>
      <c r="J47" s="145"/>
      <c r="K47" s="145"/>
      <c r="L47" s="145"/>
    </row>
    <row r="48" spans="1:12" s="147" customFormat="1" ht="18.75" customHeight="1" x14ac:dyDescent="0.2">
      <c r="A48" s="884"/>
      <c r="B48" s="800" t="s">
        <v>592</v>
      </c>
      <c r="C48" s="801" t="s">
        <v>593</v>
      </c>
      <c r="D48" s="133" t="s">
        <v>594</v>
      </c>
      <c r="E48" s="148" t="s">
        <v>595</v>
      </c>
      <c r="F48" s="802" t="s">
        <v>596</v>
      </c>
      <c r="G48" s="602" t="s">
        <v>597</v>
      </c>
      <c r="H48" s="803" t="s">
        <v>598</v>
      </c>
      <c r="J48" s="145"/>
      <c r="K48" s="145"/>
      <c r="L48" s="145"/>
    </row>
    <row r="49" spans="1:12" s="147" customFormat="1" ht="18.75" customHeight="1" x14ac:dyDescent="0.2">
      <c r="A49" s="884"/>
      <c r="B49" s="800" t="s">
        <v>599</v>
      </c>
      <c r="C49" s="801" t="s">
        <v>600</v>
      </c>
      <c r="D49" s="133" t="s">
        <v>601</v>
      </c>
      <c r="E49" s="148" t="s">
        <v>602</v>
      </c>
      <c r="F49" s="756" t="s">
        <v>603</v>
      </c>
      <c r="G49" s="602" t="s">
        <v>604</v>
      </c>
      <c r="H49" s="804" t="s">
        <v>605</v>
      </c>
      <c r="J49" s="145"/>
      <c r="K49" s="145"/>
      <c r="L49" s="145"/>
    </row>
    <row r="50" spans="1:12" s="147" customFormat="1" ht="18.75" customHeight="1" x14ac:dyDescent="0.2">
      <c r="A50" s="884"/>
      <c r="B50" s="800" t="s">
        <v>606</v>
      </c>
      <c r="C50" s="801" t="s">
        <v>607</v>
      </c>
      <c r="D50" s="133"/>
      <c r="E50" s="145"/>
      <c r="F50" s="602"/>
      <c r="H50" s="805"/>
      <c r="J50" s="145"/>
      <c r="K50" s="145"/>
      <c r="L50" s="145"/>
    </row>
    <row r="51" spans="1:12" s="147" customFormat="1" ht="18.75" customHeight="1" thickBot="1" x14ac:dyDescent="0.25">
      <c r="A51" s="884"/>
      <c r="B51" s="806"/>
      <c r="C51" s="807"/>
      <c r="D51" s="807"/>
      <c r="E51" s="808"/>
      <c r="F51" s="808"/>
      <c r="G51" s="808"/>
      <c r="H51" s="809"/>
      <c r="I51" s="145"/>
      <c r="J51" s="145"/>
      <c r="K51" s="145"/>
      <c r="L51" s="145"/>
    </row>
    <row r="52" spans="1:12" s="147" customFormat="1" ht="18.75" customHeight="1" x14ac:dyDescent="0.2">
      <c r="A52" s="884"/>
      <c r="B52" s="11"/>
      <c r="C52" s="11"/>
      <c r="D52" s="11"/>
      <c r="E52" s="145"/>
      <c r="F52" s="145"/>
      <c r="G52" s="145"/>
      <c r="H52" s="11"/>
      <c r="I52" s="145"/>
      <c r="J52" s="145"/>
      <c r="K52" s="145"/>
      <c r="L52" s="145"/>
    </row>
    <row r="53" spans="1:12" s="147" customFormat="1" ht="18.75" customHeight="1" x14ac:dyDescent="0.2">
      <c r="A53" s="884"/>
      <c r="B53" s="11"/>
      <c r="C53" s="11"/>
      <c r="D53" s="11"/>
      <c r="E53" s="11"/>
      <c r="F53" s="11"/>
      <c r="G53" s="11"/>
      <c r="H53" s="11"/>
      <c r="I53" s="11"/>
      <c r="J53" s="11"/>
      <c r="K53" s="331"/>
      <c r="L53" s="145"/>
    </row>
    <row r="54" spans="1:12" s="147" customFormat="1" ht="18.75" customHeight="1" x14ac:dyDescent="0.2">
      <c r="A54" s="884"/>
      <c r="B54" s="11"/>
      <c r="C54" s="11"/>
      <c r="D54" s="11"/>
      <c r="E54" s="11"/>
      <c r="F54" s="11"/>
      <c r="G54" s="11"/>
      <c r="H54" s="11"/>
      <c r="I54" s="11"/>
      <c r="J54" s="11"/>
      <c r="K54" s="331"/>
      <c r="L54" s="145"/>
    </row>
    <row r="55" spans="1:12" s="147" customFormat="1" ht="18.75" customHeight="1" x14ac:dyDescent="0.2">
      <c r="A55" s="884"/>
      <c r="B55" s="780"/>
      <c r="C55" s="768"/>
      <c r="D55" s="769"/>
      <c r="E55" s="781"/>
      <c r="F55" s="447"/>
      <c r="G55" s="468"/>
      <c r="H55" s="468"/>
      <c r="I55" s="162"/>
      <c r="J55" s="145"/>
      <c r="K55" s="145"/>
      <c r="L55" s="145"/>
    </row>
    <row r="56" spans="1:12" s="147" customFormat="1" ht="18.75" customHeight="1" x14ac:dyDescent="0.2">
      <c r="A56" s="884"/>
      <c r="B56" s="780"/>
      <c r="C56" s="768"/>
      <c r="D56" s="769"/>
      <c r="E56" s="781"/>
      <c r="F56" s="447"/>
      <c r="G56" s="468"/>
      <c r="H56" s="468"/>
      <c r="I56" s="162"/>
      <c r="J56" s="145"/>
      <c r="K56" s="145"/>
      <c r="L56" s="145"/>
    </row>
    <row r="57" spans="1:12" s="147" customFormat="1" ht="18.75" customHeight="1" x14ac:dyDescent="0.2">
      <c r="A57" s="884"/>
      <c r="B57" s="780"/>
      <c r="C57" s="768"/>
      <c r="D57" s="769"/>
      <c r="E57" s="781"/>
      <c r="F57" s="447"/>
      <c r="G57" s="468"/>
      <c r="H57" s="468"/>
      <c r="I57" s="162"/>
      <c r="J57" s="145"/>
      <c r="K57" s="145"/>
      <c r="L57" s="145"/>
    </row>
    <row r="58" spans="1:12" s="147" customFormat="1" ht="18.75" customHeight="1" x14ac:dyDescent="0.2">
      <c r="A58" s="884"/>
      <c r="B58" s="780"/>
      <c r="C58" s="768"/>
      <c r="D58" s="769"/>
      <c r="E58" s="781"/>
      <c r="F58" s="447"/>
      <c r="G58" s="468"/>
      <c r="H58" s="468"/>
      <c r="I58" s="162"/>
      <c r="J58" s="145"/>
      <c r="K58" s="145"/>
      <c r="L58" s="145"/>
    </row>
    <row r="59" spans="1:12" s="147" customFormat="1" ht="18.75" customHeight="1" x14ac:dyDescent="0.2">
      <c r="A59" s="884"/>
      <c r="B59" s="780"/>
      <c r="C59" s="768"/>
      <c r="D59" s="769"/>
      <c r="E59" s="781"/>
      <c r="F59" s="447"/>
      <c r="G59" s="468"/>
      <c r="H59" s="468"/>
      <c r="I59" s="162"/>
      <c r="J59" s="145"/>
      <c r="K59" s="145"/>
      <c r="L59" s="145"/>
    </row>
    <row r="60" spans="1:12" s="147" customFormat="1" ht="18.75" customHeight="1" x14ac:dyDescent="0.2">
      <c r="A60" s="884"/>
      <c r="B60" s="780"/>
      <c r="C60" s="768"/>
      <c r="D60" s="769"/>
      <c r="E60" s="781"/>
      <c r="F60" s="447"/>
      <c r="G60" s="468"/>
      <c r="H60" s="468"/>
      <c r="I60" s="162"/>
      <c r="J60" s="145"/>
      <c r="K60" s="145"/>
      <c r="L60" s="145"/>
    </row>
    <row r="61" spans="1:12" s="147" customFormat="1" ht="18.75" customHeight="1" x14ac:dyDescent="0.2">
      <c r="A61" s="884"/>
      <c r="B61" s="780"/>
      <c r="C61" s="768"/>
      <c r="D61" s="769"/>
      <c r="E61" s="781"/>
      <c r="F61" s="447"/>
      <c r="G61" s="468"/>
      <c r="H61" s="468"/>
      <c r="I61" s="162"/>
      <c r="J61" s="145"/>
      <c r="K61" s="145"/>
      <c r="L61" s="145"/>
    </row>
    <row r="62" spans="1:12" s="147" customFormat="1" ht="18.75" customHeight="1" x14ac:dyDescent="0.2">
      <c r="A62" s="884"/>
      <c r="B62" s="780"/>
      <c r="C62" s="768"/>
      <c r="D62" s="769"/>
      <c r="E62" s="781"/>
      <c r="F62" s="447"/>
      <c r="G62" s="468"/>
      <c r="H62" s="468"/>
      <c r="I62" s="162"/>
      <c r="J62" s="145"/>
      <c r="K62" s="145"/>
      <c r="L62" s="145"/>
    </row>
    <row r="63" spans="1:12" s="147" customFormat="1" ht="18.75" customHeight="1" x14ac:dyDescent="0.2">
      <c r="A63" s="884"/>
      <c r="B63" s="780"/>
      <c r="C63" s="768"/>
      <c r="D63" s="769"/>
      <c r="E63" s="781"/>
      <c r="F63" s="447"/>
      <c r="G63" s="468"/>
      <c r="H63" s="468"/>
      <c r="I63" s="162"/>
      <c r="J63" s="145"/>
      <c r="K63" s="145"/>
      <c r="L63" s="145"/>
    </row>
    <row r="64" spans="1:12" s="147" customFormat="1" ht="18.75" customHeight="1" x14ac:dyDescent="0.2">
      <c r="A64" s="884"/>
      <c r="B64" s="780"/>
      <c r="C64" s="768"/>
      <c r="D64" s="769"/>
      <c r="E64" s="781"/>
      <c r="F64" s="447"/>
      <c r="G64" s="468"/>
      <c r="H64" s="468"/>
      <c r="I64" s="162"/>
      <c r="J64" s="145"/>
      <c r="K64" s="145"/>
      <c r="L64" s="145"/>
    </row>
    <row r="65" spans="1:12" s="147" customFormat="1" ht="18.75" customHeight="1" x14ac:dyDescent="0.2">
      <c r="A65" s="884"/>
      <c r="B65" s="780"/>
      <c r="C65" s="768"/>
      <c r="D65" s="769"/>
      <c r="E65" s="781"/>
      <c r="F65" s="447"/>
      <c r="G65" s="468"/>
      <c r="H65" s="468"/>
      <c r="I65" s="162"/>
      <c r="J65" s="145"/>
      <c r="K65" s="145"/>
      <c r="L65" s="145"/>
    </row>
    <row r="66" spans="1:12" s="147" customFormat="1" ht="18.75" customHeight="1" x14ac:dyDescent="0.2">
      <c r="A66" s="884"/>
      <c r="B66" s="780"/>
      <c r="C66" s="768"/>
      <c r="D66" s="769"/>
      <c r="E66" s="781"/>
      <c r="F66" s="447"/>
      <c r="G66" s="468"/>
      <c r="H66" s="468"/>
      <c r="I66" s="162"/>
      <c r="J66" s="145"/>
      <c r="K66" s="145"/>
      <c r="L66" s="145"/>
    </row>
    <row r="67" spans="1:12" s="147" customFormat="1" ht="18.75" customHeight="1" x14ac:dyDescent="0.2">
      <c r="A67" s="884"/>
      <c r="B67" s="780"/>
      <c r="C67" s="768"/>
      <c r="D67" s="769"/>
      <c r="E67" s="781"/>
      <c r="F67" s="447"/>
      <c r="G67" s="468"/>
      <c r="H67" s="468"/>
      <c r="I67" s="162"/>
      <c r="J67" s="145"/>
      <c r="K67" s="145"/>
      <c r="L67" s="145"/>
    </row>
    <row r="68" spans="1:12" s="147" customFormat="1" ht="18.75" customHeight="1" x14ac:dyDescent="0.2">
      <c r="A68" s="884"/>
      <c r="B68" s="780"/>
      <c r="C68" s="768"/>
      <c r="D68" s="769"/>
      <c r="E68" s="781"/>
      <c r="F68" s="447"/>
      <c r="G68" s="468"/>
      <c r="H68" s="468"/>
      <c r="I68" s="162"/>
      <c r="J68" s="145"/>
      <c r="K68" s="145"/>
      <c r="L68" s="145"/>
    </row>
    <row r="69" spans="1:12" s="147" customFormat="1" ht="18.75" customHeight="1" x14ac:dyDescent="0.2">
      <c r="A69" s="884"/>
      <c r="B69" s="780"/>
      <c r="C69" s="768"/>
      <c r="D69" s="769"/>
      <c r="E69" s="781"/>
      <c r="F69" s="447"/>
      <c r="G69" s="468"/>
      <c r="H69" s="468"/>
      <c r="I69" s="162"/>
      <c r="J69" s="145"/>
      <c r="K69" s="145"/>
      <c r="L69" s="145"/>
    </row>
    <row r="70" spans="1:12" s="147" customFormat="1" ht="18.75" customHeight="1" x14ac:dyDescent="0.2">
      <c r="A70" s="884"/>
      <c r="B70" s="780"/>
      <c r="C70" s="768"/>
      <c r="D70" s="769"/>
      <c r="E70" s="781"/>
      <c r="F70" s="447"/>
      <c r="G70" s="468"/>
      <c r="H70" s="468"/>
      <c r="I70" s="162"/>
      <c r="J70" s="145"/>
      <c r="K70" s="145"/>
      <c r="L70" s="145"/>
    </row>
    <row r="71" spans="1:12" s="147" customFormat="1" ht="18.75" customHeight="1" x14ac:dyDescent="0.2">
      <c r="A71" s="884"/>
      <c r="B71" s="780"/>
      <c r="C71" s="768"/>
      <c r="D71" s="769"/>
      <c r="E71" s="781"/>
      <c r="F71" s="447"/>
      <c r="G71" s="468"/>
      <c r="H71" s="468"/>
      <c r="I71" s="162"/>
      <c r="J71" s="145"/>
      <c r="K71" s="145"/>
      <c r="L71" s="145"/>
    </row>
    <row r="72" spans="1:12" s="147" customFormat="1" ht="18.75" customHeight="1" x14ac:dyDescent="0.2">
      <c r="A72" s="884"/>
      <c r="B72" s="780"/>
      <c r="C72" s="768"/>
      <c r="D72" s="769"/>
      <c r="E72" s="781"/>
      <c r="F72" s="447"/>
      <c r="G72" s="468"/>
      <c r="H72" s="468"/>
      <c r="I72" s="162"/>
      <c r="J72" s="145"/>
      <c r="K72" s="145"/>
      <c r="L72" s="145"/>
    </row>
    <row r="73" spans="1:12" s="147" customFormat="1" ht="18.75" customHeight="1" x14ac:dyDescent="0.2">
      <c r="A73" s="884"/>
      <c r="B73" s="780"/>
      <c r="C73" s="768"/>
      <c r="D73" s="769"/>
      <c r="E73" s="781"/>
      <c r="F73" s="447"/>
      <c r="G73" s="468"/>
      <c r="H73" s="468"/>
      <c r="I73" s="162"/>
      <c r="J73" s="145"/>
      <c r="K73" s="145"/>
      <c r="L73" s="145"/>
    </row>
    <row r="74" spans="1:12" s="147" customFormat="1" ht="18.75" customHeight="1" x14ac:dyDescent="0.2">
      <c r="A74" s="884"/>
      <c r="B74" s="780"/>
      <c r="C74" s="768"/>
      <c r="D74" s="769"/>
      <c r="E74" s="781"/>
      <c r="F74" s="447"/>
      <c r="G74" s="468"/>
      <c r="H74" s="468"/>
      <c r="I74" s="162"/>
      <c r="J74" s="145"/>
      <c r="K74" s="145"/>
      <c r="L74" s="145"/>
    </row>
    <row r="75" spans="1:12" s="147" customFormat="1" ht="18.75" customHeight="1" x14ac:dyDescent="0.2">
      <c r="A75" s="884"/>
      <c r="B75" s="780"/>
      <c r="C75" s="768"/>
      <c r="D75" s="769"/>
      <c r="E75" s="781"/>
      <c r="F75" s="447"/>
      <c r="G75" s="468"/>
      <c r="H75" s="468"/>
      <c r="I75" s="162"/>
      <c r="J75" s="145"/>
      <c r="K75" s="145"/>
      <c r="L75" s="145"/>
    </row>
    <row r="76" spans="1:12" s="147" customFormat="1" ht="18.75" customHeight="1" x14ac:dyDescent="0.2">
      <c r="A76" s="884"/>
      <c r="B76" s="780"/>
      <c r="C76" s="768"/>
      <c r="D76" s="769"/>
      <c r="E76" s="781"/>
      <c r="F76" s="447"/>
      <c r="G76" s="468"/>
      <c r="H76" s="468"/>
      <c r="I76" s="162"/>
      <c r="J76" s="145"/>
      <c r="K76" s="145"/>
      <c r="L76" s="145"/>
    </row>
    <row r="77" spans="1:12" s="147" customFormat="1" ht="18.75" customHeight="1" x14ac:dyDescent="0.2">
      <c r="A77" s="884"/>
      <c r="B77" s="780"/>
      <c r="C77" s="768"/>
      <c r="D77" s="769"/>
      <c r="E77" s="781"/>
      <c r="F77" s="447"/>
      <c r="G77" s="468"/>
      <c r="H77" s="468"/>
      <c r="I77" s="162"/>
      <c r="J77" s="145"/>
      <c r="K77" s="145"/>
      <c r="L77" s="145"/>
    </row>
    <row r="78" spans="1:12" s="147" customFormat="1" ht="18.75" customHeight="1" x14ac:dyDescent="0.2">
      <c r="A78" s="884"/>
      <c r="B78" s="780"/>
      <c r="C78" s="768"/>
      <c r="D78" s="769"/>
      <c r="E78" s="781"/>
      <c r="F78" s="447"/>
      <c r="G78" s="468"/>
      <c r="H78" s="468"/>
      <c r="I78" s="162"/>
      <c r="J78" s="145"/>
      <c r="K78" s="145"/>
      <c r="L78" s="145"/>
    </row>
    <row r="79" spans="1:12" s="147" customFormat="1" ht="18.75" customHeight="1" x14ac:dyDescent="0.2">
      <c r="A79" s="884"/>
      <c r="B79" s="780"/>
      <c r="C79" s="768"/>
      <c r="D79" s="769"/>
      <c r="E79" s="781"/>
      <c r="F79" s="447"/>
      <c r="G79" s="468"/>
      <c r="H79" s="468"/>
      <c r="I79" s="162"/>
      <c r="J79" s="145"/>
      <c r="K79" s="145"/>
      <c r="L79" s="145"/>
    </row>
    <row r="80" spans="1:12" s="147" customFormat="1" ht="18.75" customHeight="1" x14ac:dyDescent="0.2">
      <c r="A80" s="884"/>
      <c r="B80" s="780"/>
      <c r="C80" s="768"/>
      <c r="D80" s="769"/>
      <c r="E80" s="781"/>
      <c r="F80" s="447"/>
      <c r="G80" s="468"/>
      <c r="H80" s="468"/>
      <c r="I80" s="162"/>
      <c r="J80" s="145"/>
      <c r="K80" s="145"/>
      <c r="L80" s="145"/>
    </row>
    <row r="81" spans="1:12" s="147" customFormat="1" ht="18.75" customHeight="1" x14ac:dyDescent="0.2">
      <c r="A81" s="884"/>
      <c r="B81" s="780"/>
      <c r="C81" s="768"/>
      <c r="D81" s="769"/>
      <c r="E81" s="781"/>
      <c r="F81" s="447"/>
      <c r="G81" s="468"/>
      <c r="H81" s="468"/>
      <c r="I81" s="162"/>
      <c r="J81" s="145"/>
      <c r="K81" s="145"/>
      <c r="L81" s="145"/>
    </row>
    <row r="82" spans="1:12" s="147" customFormat="1" ht="18.75" customHeight="1" x14ac:dyDescent="0.2">
      <c r="A82" s="884"/>
      <c r="B82" s="780"/>
      <c r="C82" s="768"/>
      <c r="D82" s="769"/>
      <c r="E82" s="781"/>
      <c r="F82" s="447"/>
      <c r="G82" s="468"/>
      <c r="H82" s="468"/>
      <c r="I82" s="162"/>
      <c r="J82" s="145"/>
      <c r="K82" s="145"/>
      <c r="L82" s="145"/>
    </row>
    <row r="83" spans="1:12" s="147" customFormat="1" ht="18.75" customHeight="1" x14ac:dyDescent="0.2">
      <c r="A83" s="884"/>
      <c r="B83" s="780"/>
      <c r="C83" s="768"/>
      <c r="D83" s="769"/>
      <c r="E83" s="781"/>
      <c r="F83" s="447"/>
      <c r="G83" s="468"/>
      <c r="H83" s="468"/>
      <c r="I83" s="162"/>
      <c r="J83" s="145"/>
      <c r="K83" s="145"/>
      <c r="L83" s="145"/>
    </row>
    <row r="84" spans="1:12" s="147" customFormat="1" ht="18.75" customHeight="1" x14ac:dyDescent="0.2">
      <c r="A84" s="884"/>
      <c r="B84" s="780"/>
      <c r="C84" s="768"/>
      <c r="D84" s="769"/>
      <c r="E84" s="781"/>
      <c r="F84" s="447"/>
      <c r="G84" s="468"/>
      <c r="H84" s="468"/>
      <c r="I84" s="162"/>
      <c r="J84" s="145"/>
      <c r="K84" s="145"/>
      <c r="L84" s="145"/>
    </row>
    <row r="85" spans="1:12" s="147" customFormat="1" ht="18.75" customHeight="1" x14ac:dyDescent="0.2">
      <c r="A85" s="884"/>
      <c r="B85" s="780"/>
      <c r="C85" s="768"/>
      <c r="D85" s="769"/>
      <c r="E85" s="781"/>
      <c r="F85" s="447"/>
      <c r="G85" s="468"/>
      <c r="H85" s="468"/>
      <c r="I85" s="162"/>
      <c r="J85" s="145"/>
      <c r="K85" s="145"/>
      <c r="L85" s="145"/>
    </row>
    <row r="86" spans="1:12" s="147" customFormat="1" ht="18.75" customHeight="1" x14ac:dyDescent="0.2">
      <c r="A86" s="884"/>
      <c r="B86" s="780"/>
      <c r="C86" s="768"/>
      <c r="D86" s="769"/>
      <c r="E86" s="781"/>
      <c r="F86" s="447"/>
      <c r="G86" s="468"/>
      <c r="H86" s="468"/>
      <c r="I86" s="162"/>
      <c r="J86" s="145"/>
      <c r="K86" s="145"/>
      <c r="L86" s="145"/>
    </row>
    <row r="87" spans="1:12" s="147" customFormat="1" ht="18.75" customHeight="1" x14ac:dyDescent="0.2">
      <c r="A87" s="884"/>
      <c r="B87" s="780"/>
      <c r="C87" s="768"/>
      <c r="D87" s="769"/>
      <c r="E87" s="781"/>
      <c r="F87" s="447"/>
      <c r="G87" s="468"/>
      <c r="H87" s="468"/>
      <c r="I87" s="162"/>
      <c r="J87" s="145"/>
      <c r="K87" s="145"/>
      <c r="L87" s="145"/>
    </row>
    <row r="88" spans="1:12" s="147" customFormat="1" ht="18.75" customHeight="1" x14ac:dyDescent="0.2">
      <c r="A88" s="884"/>
      <c r="B88" s="780"/>
      <c r="C88" s="768"/>
      <c r="D88" s="769"/>
      <c r="E88" s="781"/>
      <c r="F88" s="447"/>
      <c r="G88" s="468"/>
      <c r="H88" s="468"/>
      <c r="I88" s="162"/>
      <c r="J88" s="145"/>
      <c r="K88" s="145"/>
      <c r="L88" s="145"/>
    </row>
    <row r="89" spans="1:12" s="147" customFormat="1" ht="18.75" customHeight="1" x14ac:dyDescent="0.2">
      <c r="A89" s="884"/>
      <c r="B89" s="780"/>
      <c r="C89" s="768"/>
      <c r="D89" s="769"/>
      <c r="E89" s="781"/>
      <c r="F89" s="447"/>
      <c r="G89" s="468"/>
      <c r="H89" s="468"/>
      <c r="I89" s="162"/>
      <c r="J89" s="145"/>
      <c r="K89" s="145"/>
      <c r="L89" s="145"/>
    </row>
    <row r="90" spans="1:12" s="147" customFormat="1" ht="18.75" customHeight="1" x14ac:dyDescent="0.2">
      <c r="A90" s="884"/>
      <c r="B90" s="780"/>
      <c r="C90" s="768"/>
      <c r="D90" s="769"/>
      <c r="E90" s="781"/>
      <c r="F90" s="447"/>
      <c r="G90" s="468"/>
      <c r="H90" s="468"/>
      <c r="I90" s="162"/>
      <c r="J90" s="145"/>
      <c r="K90" s="145"/>
      <c r="L90" s="145"/>
    </row>
    <row r="91" spans="1:12" s="147" customFormat="1" ht="18.75" customHeight="1" x14ac:dyDescent="0.2">
      <c r="A91" s="884"/>
      <c r="B91" s="780"/>
      <c r="C91" s="768"/>
      <c r="D91" s="769"/>
      <c r="E91" s="781"/>
      <c r="F91" s="447"/>
      <c r="G91" s="468"/>
      <c r="H91" s="468"/>
      <c r="I91" s="162"/>
      <c r="J91" s="145"/>
      <c r="K91" s="145"/>
      <c r="L91" s="145"/>
    </row>
    <row r="92" spans="1:12" s="147" customFormat="1" ht="18.75" customHeight="1" x14ac:dyDescent="0.2">
      <c r="A92" s="884"/>
      <c r="B92" s="780"/>
      <c r="C92" s="768"/>
      <c r="D92" s="769"/>
      <c r="E92" s="781"/>
      <c r="F92" s="447"/>
      <c r="G92" s="468"/>
      <c r="H92" s="468"/>
      <c r="I92" s="162"/>
      <c r="J92" s="145"/>
      <c r="K92" s="145"/>
      <c r="L92" s="145"/>
    </row>
    <row r="93" spans="1:12" s="147" customFormat="1" ht="18.75" customHeight="1" x14ac:dyDescent="0.2">
      <c r="A93" s="884"/>
      <c r="B93" s="780"/>
      <c r="C93" s="768"/>
      <c r="D93" s="769"/>
      <c r="E93" s="781"/>
      <c r="F93" s="447"/>
      <c r="G93" s="468"/>
      <c r="H93" s="468"/>
      <c r="I93" s="162"/>
      <c r="J93" s="145"/>
      <c r="K93" s="145"/>
      <c r="L93" s="145"/>
    </row>
    <row r="94" spans="1:12" s="147" customFormat="1" ht="18.75" customHeight="1" x14ac:dyDescent="0.2">
      <c r="A94" s="884"/>
      <c r="B94" s="780"/>
      <c r="C94" s="768"/>
      <c r="D94" s="769"/>
      <c r="E94" s="781"/>
      <c r="F94" s="447"/>
      <c r="G94" s="468"/>
      <c r="H94" s="468"/>
      <c r="I94" s="162"/>
      <c r="J94" s="145"/>
      <c r="K94" s="145"/>
      <c r="L94" s="145"/>
    </row>
    <row r="95" spans="1:12" s="147" customFormat="1" ht="18.75" customHeight="1" x14ac:dyDescent="0.2">
      <c r="A95" s="884"/>
      <c r="B95" s="780"/>
      <c r="C95" s="768"/>
      <c r="D95" s="769"/>
      <c r="E95" s="781"/>
      <c r="F95" s="447"/>
      <c r="G95" s="468"/>
      <c r="H95" s="468"/>
      <c r="I95" s="162"/>
      <c r="J95" s="145"/>
      <c r="K95" s="145"/>
      <c r="L95" s="145"/>
    </row>
    <row r="96" spans="1:12" s="147" customFormat="1" ht="18.75" customHeight="1" x14ac:dyDescent="0.2">
      <c r="A96" s="884"/>
      <c r="B96" s="780"/>
      <c r="C96" s="768"/>
      <c r="D96" s="769"/>
      <c r="E96" s="781"/>
      <c r="F96" s="447"/>
      <c r="G96" s="468"/>
      <c r="H96" s="468"/>
      <c r="I96" s="162"/>
      <c r="J96" s="145"/>
      <c r="K96" s="145"/>
      <c r="L96" s="145"/>
    </row>
    <row r="97" spans="1:12" s="147" customFormat="1" ht="18.75" customHeight="1" x14ac:dyDescent="0.2">
      <c r="A97" s="884"/>
      <c r="B97" s="780"/>
      <c r="C97" s="768"/>
      <c r="D97" s="769"/>
      <c r="E97" s="781"/>
      <c r="F97" s="447"/>
      <c r="G97" s="468"/>
      <c r="H97" s="468"/>
      <c r="I97" s="162"/>
      <c r="J97" s="145"/>
      <c r="K97" s="145"/>
      <c r="L97" s="145"/>
    </row>
    <row r="98" spans="1:12" s="147" customFormat="1" ht="18.75" customHeight="1" x14ac:dyDescent="0.2">
      <c r="A98" s="884"/>
      <c r="B98" s="780"/>
      <c r="C98" s="768"/>
      <c r="D98" s="769"/>
      <c r="E98" s="781"/>
      <c r="F98" s="447"/>
      <c r="G98" s="468"/>
      <c r="H98" s="468"/>
      <c r="I98" s="162"/>
      <c r="J98" s="145"/>
      <c r="K98" s="145"/>
      <c r="L98" s="145"/>
    </row>
    <row r="99" spans="1:12" s="147" customFormat="1" ht="18.75" customHeight="1" x14ac:dyDescent="0.2">
      <c r="A99" s="884"/>
      <c r="B99" s="780"/>
      <c r="C99" s="768"/>
      <c r="D99" s="769"/>
      <c r="E99" s="781"/>
      <c r="F99" s="447"/>
      <c r="G99" s="468"/>
      <c r="H99" s="468"/>
      <c r="I99" s="162"/>
      <c r="J99" s="145"/>
      <c r="K99" s="145"/>
      <c r="L99" s="145"/>
    </row>
    <row r="100" spans="1:12" s="147" customFormat="1" ht="18.75" customHeight="1" x14ac:dyDescent="0.2">
      <c r="A100" s="884"/>
      <c r="B100" s="780"/>
      <c r="C100" s="768"/>
      <c r="D100" s="769"/>
      <c r="E100" s="781"/>
      <c r="F100" s="447"/>
      <c r="G100" s="468"/>
      <c r="H100" s="468"/>
      <c r="I100" s="162"/>
      <c r="J100" s="145"/>
      <c r="K100" s="145"/>
      <c r="L100" s="145"/>
    </row>
    <row r="101" spans="1:12" s="147" customFormat="1" ht="18.75" customHeight="1" x14ac:dyDescent="0.2">
      <c r="A101" s="884"/>
      <c r="B101" s="780"/>
      <c r="C101" s="768"/>
      <c r="D101" s="769"/>
      <c r="E101" s="781"/>
      <c r="F101" s="447"/>
      <c r="G101" s="468"/>
      <c r="H101" s="468"/>
      <c r="I101" s="162"/>
      <c r="J101" s="145"/>
      <c r="K101" s="145"/>
      <c r="L101" s="145"/>
    </row>
    <row r="102" spans="1:12" s="147" customFormat="1" ht="18.75" customHeight="1" x14ac:dyDescent="0.2">
      <c r="A102" s="884"/>
      <c r="B102" s="780"/>
      <c r="C102" s="768"/>
      <c r="D102" s="769"/>
      <c r="E102" s="781"/>
      <c r="F102" s="447"/>
      <c r="G102" s="468"/>
      <c r="H102" s="468"/>
      <c r="I102" s="162"/>
      <c r="J102" s="145"/>
      <c r="K102" s="145"/>
      <c r="L102" s="145"/>
    </row>
    <row r="103" spans="1:12" s="147" customFormat="1" ht="18.75" customHeight="1" x14ac:dyDescent="0.2">
      <c r="A103" s="884"/>
      <c r="B103" s="780"/>
      <c r="C103" s="768"/>
      <c r="D103" s="769"/>
      <c r="E103" s="781"/>
      <c r="F103" s="447"/>
      <c r="G103" s="468"/>
      <c r="H103" s="468"/>
      <c r="I103" s="162"/>
      <c r="J103" s="145"/>
      <c r="K103" s="145"/>
      <c r="L103" s="145"/>
    </row>
    <row r="104" spans="1:12" s="147" customFormat="1" ht="18.75" customHeight="1" x14ac:dyDescent="0.2">
      <c r="A104" s="884"/>
      <c r="B104" s="780"/>
      <c r="C104" s="768"/>
      <c r="D104" s="769"/>
      <c r="E104" s="781"/>
      <c r="F104" s="447"/>
      <c r="G104" s="468"/>
      <c r="H104" s="468"/>
      <c r="I104" s="162"/>
      <c r="J104" s="145"/>
      <c r="K104" s="145"/>
      <c r="L104" s="145"/>
    </row>
    <row r="105" spans="1:12" s="147" customFormat="1" ht="18.75" customHeight="1" x14ac:dyDescent="0.2">
      <c r="A105" s="884"/>
      <c r="B105" s="780"/>
      <c r="C105" s="768"/>
      <c r="D105" s="769"/>
      <c r="E105" s="781"/>
      <c r="F105" s="447"/>
      <c r="G105" s="468"/>
      <c r="H105" s="468"/>
      <c r="I105" s="162"/>
      <c r="J105" s="145"/>
      <c r="K105" s="145"/>
      <c r="L105" s="145"/>
    </row>
    <row r="106" spans="1:12" s="147" customFormat="1" ht="18.75" customHeight="1" x14ac:dyDescent="0.2">
      <c r="A106" s="884"/>
      <c r="B106" s="780"/>
      <c r="C106" s="768"/>
      <c r="D106" s="769"/>
      <c r="E106" s="781"/>
      <c r="F106" s="447"/>
      <c r="G106" s="468"/>
      <c r="H106" s="468"/>
      <c r="I106" s="162"/>
      <c r="J106" s="145"/>
      <c r="K106" s="145"/>
      <c r="L106" s="145"/>
    </row>
    <row r="107" spans="1:12" s="147" customFormat="1" ht="18.75" customHeight="1" x14ac:dyDescent="0.2">
      <c r="A107" s="884"/>
      <c r="B107" s="780"/>
      <c r="C107" s="768"/>
      <c r="D107" s="769"/>
      <c r="E107" s="781"/>
      <c r="F107" s="447"/>
      <c r="G107" s="468"/>
      <c r="H107" s="468"/>
      <c r="I107" s="162"/>
      <c r="J107" s="145"/>
      <c r="K107" s="145"/>
      <c r="L107" s="145"/>
    </row>
    <row r="108" spans="1:12" s="147" customFormat="1" ht="18.75" customHeight="1" x14ac:dyDescent="0.2">
      <c r="A108" s="884"/>
      <c r="B108" s="780"/>
      <c r="C108" s="768"/>
      <c r="D108" s="769"/>
      <c r="E108" s="781"/>
      <c r="F108" s="447"/>
      <c r="G108" s="468"/>
      <c r="H108" s="468"/>
      <c r="I108" s="162"/>
      <c r="J108" s="145"/>
      <c r="K108" s="145"/>
      <c r="L108" s="145"/>
    </row>
    <row r="109" spans="1:12" s="147" customFormat="1" ht="18.75" customHeight="1" x14ac:dyDescent="0.2">
      <c r="A109" s="884"/>
      <c r="B109" s="780"/>
      <c r="C109" s="768"/>
      <c r="D109" s="769"/>
      <c r="E109" s="781"/>
      <c r="F109" s="447"/>
      <c r="G109" s="468"/>
      <c r="H109" s="468"/>
      <c r="I109" s="162"/>
      <c r="J109" s="145"/>
      <c r="K109" s="145"/>
      <c r="L109" s="145"/>
    </row>
    <row r="110" spans="1:12" s="147" customFormat="1" ht="18.75" customHeight="1" x14ac:dyDescent="0.2">
      <c r="A110" s="884"/>
      <c r="B110" s="780"/>
      <c r="C110" s="768"/>
      <c r="D110" s="769"/>
      <c r="E110" s="781"/>
      <c r="F110" s="447"/>
      <c r="G110" s="468"/>
      <c r="H110" s="468"/>
      <c r="I110" s="162"/>
      <c r="J110" s="145"/>
      <c r="K110" s="145"/>
      <c r="L110" s="145"/>
    </row>
    <row r="111" spans="1:12" s="147" customFormat="1" ht="18.75" customHeight="1" x14ac:dyDescent="0.2">
      <c r="A111" s="884"/>
      <c r="B111" s="780"/>
      <c r="C111" s="768"/>
      <c r="D111" s="769"/>
      <c r="E111" s="781"/>
      <c r="F111" s="447"/>
      <c r="G111" s="468"/>
      <c r="H111" s="468"/>
      <c r="I111" s="162"/>
      <c r="J111" s="145"/>
      <c r="K111" s="145"/>
      <c r="L111" s="145"/>
    </row>
    <row r="112" spans="1:12" s="147" customFormat="1" ht="18.75" customHeight="1" x14ac:dyDescent="0.2">
      <c r="A112" s="884"/>
      <c r="B112" s="780"/>
      <c r="C112" s="768"/>
      <c r="D112" s="769"/>
      <c r="E112" s="781"/>
      <c r="F112" s="447"/>
      <c r="G112" s="468"/>
      <c r="H112" s="468"/>
      <c r="I112" s="162"/>
      <c r="J112" s="145"/>
      <c r="K112" s="145"/>
      <c r="L112" s="145"/>
    </row>
    <row r="113" spans="1:12" s="147" customFormat="1" ht="18.75" customHeight="1" x14ac:dyDescent="0.2">
      <c r="A113" s="884"/>
      <c r="B113" s="780"/>
      <c r="C113" s="768"/>
      <c r="D113" s="769"/>
      <c r="E113" s="781"/>
      <c r="F113" s="447"/>
      <c r="G113" s="468"/>
      <c r="H113" s="468"/>
      <c r="I113" s="162"/>
      <c r="J113" s="145"/>
      <c r="K113" s="145"/>
      <c r="L113" s="145"/>
    </row>
    <row r="114" spans="1:12" s="147" customFormat="1" ht="18.75" customHeight="1" x14ac:dyDescent="0.2">
      <c r="A114" s="884"/>
      <c r="B114" s="780"/>
      <c r="C114" s="768"/>
      <c r="D114" s="769"/>
      <c r="E114" s="781"/>
      <c r="F114" s="447"/>
      <c r="G114" s="468"/>
      <c r="H114" s="468"/>
      <c r="I114" s="162"/>
      <c r="J114" s="145"/>
      <c r="K114" s="145"/>
      <c r="L114" s="145"/>
    </row>
    <row r="115" spans="1:12" s="147" customFormat="1" ht="18.75" customHeight="1" x14ac:dyDescent="0.2">
      <c r="A115" s="884"/>
      <c r="B115" s="780"/>
      <c r="C115" s="768"/>
      <c r="D115" s="769"/>
      <c r="E115" s="781"/>
      <c r="F115" s="447"/>
      <c r="G115" s="468"/>
      <c r="H115" s="468"/>
      <c r="I115" s="162"/>
      <c r="J115" s="145"/>
      <c r="K115" s="145"/>
      <c r="L115" s="145"/>
    </row>
    <row r="116" spans="1:12" s="147" customFormat="1" ht="18.75" customHeight="1" x14ac:dyDescent="0.2">
      <c r="A116" s="884"/>
      <c r="B116" s="780"/>
      <c r="C116" s="768"/>
      <c r="D116" s="769"/>
      <c r="E116" s="781"/>
      <c r="F116" s="447"/>
      <c r="G116" s="468"/>
      <c r="H116" s="468"/>
      <c r="I116" s="162"/>
      <c r="J116" s="145"/>
      <c r="K116" s="145"/>
      <c r="L116" s="145"/>
    </row>
    <row r="117" spans="1:12" s="147" customFormat="1" ht="18.75" customHeight="1" x14ac:dyDescent="0.2">
      <c r="A117" s="884"/>
      <c r="B117" s="780"/>
      <c r="C117" s="768"/>
      <c r="D117" s="769"/>
      <c r="E117" s="781"/>
      <c r="F117" s="447"/>
      <c r="G117" s="468"/>
      <c r="H117" s="468"/>
      <c r="I117" s="162"/>
      <c r="J117" s="145"/>
      <c r="K117" s="145"/>
      <c r="L117" s="145"/>
    </row>
    <row r="118" spans="1:12" s="147" customFormat="1" ht="18.75" customHeight="1" x14ac:dyDescent="0.2">
      <c r="A118" s="884"/>
      <c r="B118" s="780"/>
      <c r="C118" s="768"/>
      <c r="D118" s="769"/>
      <c r="E118" s="781"/>
      <c r="F118" s="447"/>
      <c r="G118" s="468"/>
      <c r="H118" s="468"/>
      <c r="I118" s="162"/>
      <c r="J118" s="145"/>
      <c r="K118" s="145"/>
      <c r="L118" s="145"/>
    </row>
    <row r="119" spans="1:12" s="147" customFormat="1" ht="18.75" customHeight="1" x14ac:dyDescent="0.2">
      <c r="A119" s="884"/>
      <c r="B119" s="780"/>
      <c r="C119" s="768"/>
      <c r="D119" s="769"/>
      <c r="E119" s="781"/>
      <c r="F119" s="447"/>
      <c r="G119" s="468"/>
      <c r="H119" s="468"/>
      <c r="I119" s="162"/>
      <c r="J119" s="145"/>
      <c r="K119" s="145"/>
      <c r="L119" s="145"/>
    </row>
    <row r="120" spans="1:12" s="147" customFormat="1" ht="18.75" customHeight="1" x14ac:dyDescent="0.2">
      <c r="A120" s="884"/>
      <c r="B120" s="780"/>
      <c r="C120" s="768"/>
      <c r="D120" s="769"/>
      <c r="E120" s="781"/>
      <c r="F120" s="447"/>
      <c r="G120" s="468"/>
      <c r="H120" s="468"/>
      <c r="I120" s="162"/>
      <c r="J120" s="145"/>
      <c r="K120" s="145"/>
      <c r="L120" s="145"/>
    </row>
    <row r="121" spans="1:12" s="147" customFormat="1" ht="18.75" customHeight="1" x14ac:dyDescent="0.2">
      <c r="A121" s="884"/>
      <c r="B121" s="780"/>
      <c r="C121" s="768"/>
      <c r="D121" s="769"/>
      <c r="E121" s="781"/>
      <c r="F121" s="447"/>
      <c r="G121" s="468"/>
      <c r="H121" s="468"/>
      <c r="I121" s="162"/>
      <c r="J121" s="145"/>
      <c r="K121" s="145"/>
      <c r="L121" s="145"/>
    </row>
    <row r="122" spans="1:12" s="147" customFormat="1" ht="18.75" customHeight="1" x14ac:dyDescent="0.2">
      <c r="A122" s="884"/>
      <c r="B122" s="780"/>
      <c r="C122" s="768"/>
      <c r="D122" s="769"/>
      <c r="E122" s="781"/>
      <c r="F122" s="447"/>
      <c r="G122" s="468"/>
      <c r="H122" s="468"/>
      <c r="I122" s="162"/>
      <c r="J122" s="145"/>
      <c r="K122" s="145"/>
      <c r="L122" s="145"/>
    </row>
    <row r="123" spans="1:12" s="147" customFormat="1" ht="18.75" customHeight="1" x14ac:dyDescent="0.2">
      <c r="A123" s="884"/>
      <c r="B123" s="780"/>
      <c r="C123" s="768"/>
      <c r="D123" s="769"/>
      <c r="E123" s="781"/>
      <c r="F123" s="447"/>
      <c r="G123" s="468"/>
      <c r="H123" s="468"/>
      <c r="I123" s="162"/>
      <c r="J123" s="145"/>
      <c r="K123" s="145"/>
      <c r="L123" s="145"/>
    </row>
    <row r="124" spans="1:12" s="147" customFormat="1" ht="18.75" customHeight="1" x14ac:dyDescent="0.2">
      <c r="A124" s="884"/>
      <c r="B124" s="780"/>
      <c r="C124" s="768"/>
      <c r="D124" s="769"/>
      <c r="E124" s="781"/>
      <c r="F124" s="447"/>
      <c r="G124" s="468"/>
      <c r="H124" s="468"/>
      <c r="I124" s="162"/>
      <c r="J124" s="145"/>
      <c r="K124" s="145"/>
      <c r="L124" s="145"/>
    </row>
    <row r="125" spans="1:12" s="147" customFormat="1" ht="18.75" customHeight="1" x14ac:dyDescent="0.2">
      <c r="A125" s="884"/>
      <c r="B125" s="780"/>
      <c r="C125" s="768"/>
      <c r="D125" s="769"/>
      <c r="E125" s="781"/>
      <c r="F125" s="447"/>
      <c r="G125" s="468"/>
      <c r="H125" s="468"/>
      <c r="I125" s="162"/>
      <c r="J125" s="145"/>
      <c r="K125" s="145"/>
      <c r="L125" s="145"/>
    </row>
    <row r="126" spans="1:12" s="147" customFormat="1" ht="18.75" customHeight="1" x14ac:dyDescent="0.2">
      <c r="A126" s="884"/>
      <c r="B126" s="780"/>
      <c r="C126" s="768"/>
      <c r="D126" s="769"/>
      <c r="E126" s="781"/>
      <c r="F126" s="447"/>
      <c r="G126" s="468"/>
      <c r="H126" s="468"/>
      <c r="I126" s="162"/>
      <c r="J126" s="145"/>
      <c r="K126" s="145"/>
      <c r="L126" s="145"/>
    </row>
    <row r="127" spans="1:12" s="147" customFormat="1" ht="18.75" customHeight="1" x14ac:dyDescent="0.2">
      <c r="A127" s="884"/>
      <c r="B127" s="780"/>
      <c r="C127" s="768"/>
      <c r="D127" s="769"/>
      <c r="E127" s="781"/>
      <c r="F127" s="447"/>
      <c r="G127" s="468"/>
      <c r="H127" s="468"/>
      <c r="I127" s="162"/>
      <c r="J127" s="145"/>
      <c r="K127" s="145"/>
      <c r="L127" s="145"/>
    </row>
    <row r="128" spans="1:12" s="147" customFormat="1" ht="18.75" customHeight="1" x14ac:dyDescent="0.2">
      <c r="A128" s="884"/>
      <c r="B128" s="780"/>
      <c r="C128" s="768"/>
      <c r="D128" s="769"/>
      <c r="E128" s="781"/>
      <c r="F128" s="447"/>
      <c r="G128" s="468"/>
      <c r="H128" s="468"/>
      <c r="I128" s="162"/>
      <c r="J128" s="145"/>
      <c r="K128" s="145"/>
      <c r="L128" s="145"/>
    </row>
    <row r="129" spans="1:12" s="147" customFormat="1" ht="18.75" customHeight="1" x14ac:dyDescent="0.2">
      <c r="A129" s="884"/>
      <c r="B129" s="780"/>
      <c r="C129" s="768"/>
      <c r="D129" s="769"/>
      <c r="E129" s="781"/>
      <c r="F129" s="447"/>
      <c r="G129" s="468"/>
      <c r="H129" s="468"/>
      <c r="I129" s="162"/>
      <c r="J129" s="145"/>
      <c r="K129" s="145"/>
      <c r="L129" s="145"/>
    </row>
    <row r="130" spans="1:12" s="147" customFormat="1" ht="18.75" customHeight="1" x14ac:dyDescent="0.2">
      <c r="A130" s="884"/>
      <c r="B130" s="780"/>
      <c r="C130" s="768"/>
      <c r="D130" s="769"/>
      <c r="E130" s="781"/>
      <c r="F130" s="447"/>
      <c r="G130" s="468"/>
      <c r="H130" s="468"/>
      <c r="I130" s="162"/>
      <c r="J130" s="145"/>
      <c r="K130" s="145"/>
      <c r="L130" s="145"/>
    </row>
    <row r="131" spans="1:12" s="147" customFormat="1" ht="18.75" customHeight="1" x14ac:dyDescent="0.2">
      <c r="A131" s="884"/>
      <c r="B131" s="780"/>
      <c r="C131" s="768"/>
      <c r="D131" s="769"/>
      <c r="E131" s="781"/>
      <c r="F131" s="447"/>
      <c r="G131" s="468"/>
      <c r="H131" s="468"/>
      <c r="I131" s="162"/>
      <c r="J131" s="145"/>
      <c r="K131" s="145"/>
      <c r="L131" s="145"/>
    </row>
    <row r="132" spans="1:12" s="147" customFormat="1" ht="18.75" customHeight="1" x14ac:dyDescent="0.2">
      <c r="A132" s="884"/>
      <c r="B132" s="780"/>
      <c r="C132" s="768"/>
      <c r="D132" s="769"/>
      <c r="E132" s="781"/>
      <c r="F132" s="447"/>
      <c r="G132" s="468"/>
      <c r="H132" s="468"/>
      <c r="I132" s="162"/>
      <c r="J132" s="145"/>
      <c r="K132" s="145"/>
      <c r="L132" s="145"/>
    </row>
    <row r="133" spans="1:12" s="147" customFormat="1" ht="18.75" customHeight="1" x14ac:dyDescent="0.2">
      <c r="A133" s="884"/>
      <c r="B133" s="780"/>
      <c r="C133" s="768"/>
      <c r="D133" s="769"/>
      <c r="E133" s="781"/>
      <c r="F133" s="447"/>
      <c r="G133" s="468"/>
      <c r="H133" s="468"/>
      <c r="I133" s="162"/>
      <c r="J133" s="145"/>
      <c r="K133" s="145"/>
      <c r="L133" s="145"/>
    </row>
    <row r="134" spans="1:12" s="147" customFormat="1" ht="18.75" customHeight="1" x14ac:dyDescent="0.2">
      <c r="A134" s="884"/>
      <c r="B134" s="780"/>
      <c r="C134" s="768"/>
      <c r="D134" s="769"/>
      <c r="E134" s="781"/>
      <c r="F134" s="447"/>
      <c r="G134" s="468"/>
      <c r="H134" s="468"/>
      <c r="I134" s="162"/>
      <c r="J134" s="145"/>
      <c r="K134" s="145"/>
      <c r="L134" s="145"/>
    </row>
    <row r="135" spans="1:12" s="147" customFormat="1" ht="18.75" customHeight="1" x14ac:dyDescent="0.2">
      <c r="A135" s="884"/>
      <c r="B135" s="780"/>
      <c r="C135" s="768"/>
      <c r="D135" s="769"/>
      <c r="E135" s="781"/>
      <c r="F135" s="447"/>
      <c r="G135" s="468"/>
      <c r="H135" s="468"/>
      <c r="I135" s="162"/>
      <c r="J135" s="145"/>
      <c r="K135" s="145"/>
      <c r="L135" s="145"/>
    </row>
    <row r="136" spans="1:12" s="147" customFormat="1" ht="18.75" customHeight="1" x14ac:dyDescent="0.2">
      <c r="A136" s="884"/>
      <c r="B136" s="780"/>
      <c r="C136" s="768"/>
      <c r="D136" s="769"/>
      <c r="E136" s="781"/>
      <c r="F136" s="447"/>
      <c r="G136" s="468"/>
      <c r="H136" s="468"/>
      <c r="I136" s="162"/>
      <c r="J136" s="145"/>
      <c r="K136" s="145"/>
      <c r="L136" s="145"/>
    </row>
    <row r="137" spans="1:12" s="147" customFormat="1" ht="18.75" customHeight="1" x14ac:dyDescent="0.2">
      <c r="A137" s="884"/>
      <c r="B137" s="780"/>
      <c r="C137" s="768"/>
      <c r="D137" s="769"/>
      <c r="E137" s="781"/>
      <c r="F137" s="447"/>
      <c r="G137" s="468"/>
      <c r="H137" s="468"/>
      <c r="I137" s="162"/>
      <c r="J137" s="145"/>
      <c r="K137" s="145"/>
      <c r="L137" s="145"/>
    </row>
    <row r="138" spans="1:12" s="147" customFormat="1" ht="18.75" customHeight="1" x14ac:dyDescent="0.2">
      <c r="A138" s="884"/>
      <c r="B138" s="780"/>
      <c r="C138" s="768"/>
      <c r="D138" s="769"/>
      <c r="E138" s="781"/>
      <c r="F138" s="447"/>
      <c r="G138" s="468"/>
      <c r="H138" s="468"/>
      <c r="I138" s="162"/>
      <c r="J138" s="145"/>
      <c r="K138" s="145"/>
      <c r="L138" s="145"/>
    </row>
    <row r="139" spans="1:12" s="147" customFormat="1" ht="18.75" customHeight="1" x14ac:dyDescent="0.2">
      <c r="A139" s="884"/>
      <c r="B139" s="780"/>
      <c r="C139" s="768"/>
      <c r="D139" s="769"/>
      <c r="E139" s="781"/>
      <c r="F139" s="447"/>
      <c r="G139" s="468"/>
      <c r="H139" s="468"/>
      <c r="I139" s="162"/>
      <c r="J139" s="145"/>
      <c r="K139" s="145"/>
      <c r="L139" s="145"/>
    </row>
    <row r="140" spans="1:12" s="147" customFormat="1" ht="18.75" customHeight="1" x14ac:dyDescent="0.2">
      <c r="A140" s="884"/>
      <c r="B140" s="780"/>
      <c r="C140" s="768"/>
      <c r="D140" s="769"/>
      <c r="E140" s="781"/>
      <c r="F140" s="447"/>
      <c r="G140" s="468"/>
      <c r="H140" s="468"/>
      <c r="I140" s="162"/>
      <c r="J140" s="145"/>
      <c r="K140" s="145"/>
      <c r="L140" s="145"/>
    </row>
    <row r="141" spans="1:12" s="147" customFormat="1" ht="18.75" customHeight="1" x14ac:dyDescent="0.2">
      <c r="A141" s="884"/>
      <c r="B141" s="780"/>
      <c r="C141" s="768"/>
      <c r="D141" s="769"/>
      <c r="E141" s="781"/>
      <c r="F141" s="447"/>
      <c r="G141" s="468"/>
      <c r="H141" s="468"/>
      <c r="I141" s="162"/>
      <c r="J141" s="145"/>
      <c r="K141" s="145"/>
      <c r="L141" s="145"/>
    </row>
    <row r="142" spans="1:12" s="147" customFormat="1" ht="18.75" customHeight="1" x14ac:dyDescent="0.2">
      <c r="A142" s="884"/>
      <c r="B142" s="780"/>
      <c r="C142" s="768"/>
      <c r="D142" s="769"/>
      <c r="E142" s="781"/>
      <c r="F142" s="447"/>
      <c r="G142" s="468"/>
      <c r="H142" s="468"/>
      <c r="I142" s="162"/>
      <c r="J142" s="145"/>
      <c r="K142" s="145"/>
      <c r="L142" s="145"/>
    </row>
    <row r="143" spans="1:12" s="147" customFormat="1" ht="18.75" customHeight="1" x14ac:dyDescent="0.2">
      <c r="A143" s="884"/>
      <c r="B143" s="780"/>
      <c r="C143" s="768"/>
      <c r="D143" s="769"/>
      <c r="E143" s="781"/>
      <c r="F143" s="447"/>
      <c r="G143" s="468"/>
      <c r="H143" s="468"/>
      <c r="I143" s="162"/>
      <c r="J143" s="145"/>
      <c r="K143" s="145"/>
      <c r="L143" s="145"/>
    </row>
    <row r="144" spans="1:12" s="147" customFormat="1" ht="18.75" customHeight="1" x14ac:dyDescent="0.2">
      <c r="A144" s="884"/>
      <c r="B144" s="780"/>
      <c r="C144" s="768"/>
      <c r="D144" s="769"/>
      <c r="E144" s="781"/>
      <c r="F144" s="447"/>
      <c r="G144" s="468"/>
      <c r="H144" s="468"/>
      <c r="I144" s="162"/>
      <c r="J144" s="145"/>
      <c r="K144" s="145"/>
      <c r="L144" s="145"/>
    </row>
    <row r="145" spans="1:12" s="147" customFormat="1" ht="18.75" customHeight="1" x14ac:dyDescent="0.2">
      <c r="A145" s="884"/>
      <c r="B145" s="780"/>
      <c r="C145" s="768"/>
      <c r="D145" s="769"/>
      <c r="E145" s="781"/>
      <c r="F145" s="447"/>
      <c r="G145" s="468"/>
      <c r="H145" s="468"/>
      <c r="I145" s="162"/>
      <c r="J145" s="145"/>
      <c r="K145" s="145"/>
      <c r="L145" s="145"/>
    </row>
    <row r="146" spans="1:12" s="147" customFormat="1" ht="18.75" customHeight="1" x14ac:dyDescent="0.2">
      <c r="A146" s="884"/>
      <c r="B146" s="780"/>
      <c r="C146" s="768"/>
      <c r="D146" s="769"/>
      <c r="E146" s="781"/>
      <c r="F146" s="447"/>
      <c r="G146" s="468"/>
      <c r="H146" s="468"/>
      <c r="I146" s="162"/>
      <c r="J146" s="145"/>
      <c r="K146" s="145"/>
      <c r="L146" s="145"/>
    </row>
    <row r="147" spans="1:12" s="147" customFormat="1" ht="18.75" customHeight="1" x14ac:dyDescent="0.2">
      <c r="A147" s="884"/>
      <c r="B147" s="780"/>
      <c r="C147" s="768"/>
      <c r="D147" s="769"/>
      <c r="E147" s="781"/>
      <c r="F147" s="447"/>
      <c r="G147" s="468"/>
      <c r="H147" s="468"/>
      <c r="I147" s="162"/>
      <c r="J147" s="145"/>
      <c r="K147" s="145"/>
      <c r="L147" s="145"/>
    </row>
    <row r="148" spans="1:12" s="147" customFormat="1" ht="18.75" customHeight="1" x14ac:dyDescent="0.2">
      <c r="A148" s="884"/>
      <c r="B148" s="780"/>
      <c r="C148" s="768"/>
      <c r="D148" s="769"/>
      <c r="E148" s="781"/>
      <c r="F148" s="447"/>
      <c r="G148" s="468"/>
      <c r="H148" s="468"/>
      <c r="I148" s="162"/>
      <c r="J148" s="145"/>
      <c r="K148" s="145"/>
      <c r="L148" s="331"/>
    </row>
    <row r="149" spans="1:12" s="147" customFormat="1" ht="18.75" customHeight="1" x14ac:dyDescent="0.2">
      <c r="A149" s="884"/>
      <c r="B149" s="780"/>
      <c r="C149" s="768"/>
      <c r="D149" s="769"/>
      <c r="E149" s="781"/>
      <c r="F149" s="447"/>
      <c r="G149" s="468"/>
      <c r="H149" s="468"/>
      <c r="I149" s="162"/>
      <c r="J149" s="145"/>
      <c r="K149" s="145"/>
      <c r="L149" s="331"/>
    </row>
    <row r="150" spans="1:12" s="147" customFormat="1" ht="18.75" customHeight="1" x14ac:dyDescent="0.2">
      <c r="A150" s="884"/>
      <c r="B150" s="780"/>
      <c r="C150" s="768"/>
      <c r="D150" s="769"/>
      <c r="E150" s="781"/>
      <c r="F150" s="447"/>
      <c r="G150" s="468"/>
      <c r="H150" s="468"/>
      <c r="I150" s="162"/>
      <c r="J150" s="145"/>
      <c r="K150" s="145"/>
      <c r="L150" s="331"/>
    </row>
    <row r="151" spans="1:12" s="147" customFormat="1" ht="18.75" customHeight="1" x14ac:dyDescent="0.2">
      <c r="A151" s="884"/>
      <c r="B151" s="780"/>
      <c r="C151" s="768"/>
      <c r="D151" s="769"/>
      <c r="E151" s="781"/>
      <c r="F151" s="447"/>
      <c r="G151" s="468"/>
      <c r="H151" s="468"/>
      <c r="I151" s="162"/>
      <c r="J151" s="145"/>
      <c r="K151" s="145"/>
      <c r="L151" s="331"/>
    </row>
    <row r="152" spans="1:12" s="147" customFormat="1" ht="18.75" customHeight="1" x14ac:dyDescent="0.2">
      <c r="A152" s="884"/>
      <c r="B152" s="780"/>
      <c r="C152" s="768"/>
      <c r="D152" s="769"/>
      <c r="E152" s="781"/>
      <c r="F152" s="447"/>
      <c r="G152" s="468"/>
      <c r="H152" s="468"/>
      <c r="I152" s="162"/>
      <c r="J152" s="145"/>
      <c r="K152" s="145"/>
      <c r="L152" s="331"/>
    </row>
    <row r="153" spans="1:12" s="147" customFormat="1" ht="18.75" customHeight="1" x14ac:dyDescent="0.2">
      <c r="A153" s="884"/>
      <c r="B153" s="780"/>
      <c r="C153" s="768"/>
      <c r="D153" s="769"/>
      <c r="E153" s="781"/>
      <c r="F153" s="447"/>
      <c r="G153" s="468"/>
      <c r="H153" s="468"/>
      <c r="I153" s="162"/>
      <c r="J153" s="145"/>
      <c r="K153" s="145"/>
      <c r="L153" s="331"/>
    </row>
    <row r="154" spans="1:12" s="147" customFormat="1" ht="18.75" customHeight="1" x14ac:dyDescent="0.2">
      <c r="A154" s="884"/>
      <c r="B154" s="780"/>
      <c r="C154" s="768"/>
      <c r="D154" s="769"/>
      <c r="E154" s="781"/>
      <c r="F154" s="447"/>
      <c r="G154" s="468"/>
      <c r="H154" s="468"/>
      <c r="I154" s="162"/>
      <c r="J154" s="145"/>
      <c r="K154" s="145"/>
      <c r="L154" s="331"/>
    </row>
    <row r="155" spans="1:12" s="147" customFormat="1" ht="18" customHeight="1" x14ac:dyDescent="0.2">
      <c r="A155" s="884"/>
      <c r="B155" s="773"/>
      <c r="C155" s="155"/>
      <c r="D155" s="162"/>
      <c r="E155" s="155"/>
      <c r="F155" s="155"/>
      <c r="H155" s="442"/>
      <c r="I155" s="162"/>
      <c r="J155" s="145"/>
      <c r="K155" s="145"/>
      <c r="L155" s="331"/>
    </row>
  </sheetData>
  <mergeCells count="4">
    <mergeCell ref="B2:E2"/>
    <mergeCell ref="B4:E4"/>
    <mergeCell ref="D11:D12"/>
    <mergeCell ref="B11:C11"/>
  </mergeCells>
  <hyperlinks>
    <hyperlink ref="G2" location="HOME!Print_Area" display="HOME" xr:uid="{AE578B28-EC79-4058-B73B-9CC0DDD9BED8}"/>
    <hyperlink ref="H43" r:id="rId1" xr:uid="{44740B0E-8C37-4244-A317-6DD391C1078D}"/>
    <hyperlink ref="C43" r:id="rId2" xr:uid="{C9D2E8CB-E617-4F45-AB6B-6AF0B8AB9356}"/>
    <hyperlink ref="H48" r:id="rId3" xr:uid="{BE5DC30C-76A5-4F95-AA70-9798CB9CB1DF}"/>
    <hyperlink ref="H47" r:id="rId4" xr:uid="{20FF7449-CC23-43A9-8105-881522C0F469}"/>
    <hyperlink ref="C47" r:id="rId5" xr:uid="{5433F482-88BF-408A-B86E-D378506D1079}"/>
    <hyperlink ref="C48" r:id="rId6" xr:uid="{ED5D9F1C-2ADE-4C95-BDA9-FE1DE3A24722}"/>
    <hyperlink ref="C45" r:id="rId7" xr:uid="{034F1222-ACA6-4064-816A-FD6F9D305C84}"/>
    <hyperlink ref="C44" r:id="rId8" xr:uid="{20A52235-D15F-4F08-893F-47187534BB10}"/>
    <hyperlink ref="C50" r:id="rId9" xr:uid="{2057A2FD-D084-4DB6-87C8-4F0F256F9C0A}"/>
    <hyperlink ref="H46" r:id="rId10" xr:uid="{1C9CCDD7-5885-4DB4-A282-136ABCD98A8C}"/>
    <hyperlink ref="H49" r:id="rId11" xr:uid="{BD075C6A-B1E0-4F65-A6D4-D820484A635F}"/>
    <hyperlink ref="C46" r:id="rId12" xr:uid="{023188D6-869B-4468-BF3C-6189F6C99BB5}"/>
    <hyperlink ref="F43" r:id="rId13" xr:uid="{9A693FFD-CC33-48CD-8BF4-22ECF966D604}"/>
    <hyperlink ref="F48" r:id="rId14" xr:uid="{8EE2D64F-374D-4E75-93A0-B8D256B84F1A}"/>
    <hyperlink ref="F44" r:id="rId15" xr:uid="{A9C80239-6FE5-4D03-B5AD-AB8E3AD753A6}"/>
    <hyperlink ref="F45" r:id="rId16" xr:uid="{378E6BC6-CC8C-4BD9-B431-99A0B043BDC1}"/>
    <hyperlink ref="F46" r:id="rId17" xr:uid="{BBD0786E-3C86-43FE-8676-E49A72613EFA}"/>
    <hyperlink ref="F47" r:id="rId18" xr:uid="{EE859BA7-0F41-4539-8C75-5DBBA8917C16}"/>
    <hyperlink ref="H44" r:id="rId19" xr:uid="{D8880C6C-2C5B-4CCD-9727-2E708A9A499C}"/>
    <hyperlink ref="H45" r:id="rId20" xr:uid="{A1C63E19-6974-451F-AFF6-4F732AB16C1D}"/>
    <hyperlink ref="F49" r:id="rId21" xr:uid="{18693294-BEDC-4E34-A19B-A054631BCCBB}"/>
  </hyperlinks>
  <pageMargins left="0.35433070866141736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79"/>
  <sheetViews>
    <sheetView showGridLines="0" zoomScale="130" zoomScaleNormal="130" zoomScaleSheetLayoutView="75" workbookViewId="0">
      <selection activeCell="D64" sqref="D64"/>
    </sheetView>
  </sheetViews>
  <sheetFormatPr defaultColWidth="9.140625" defaultRowHeight="18.75" customHeight="1" x14ac:dyDescent="0.2"/>
  <cols>
    <col min="1" max="1" width="25.28515625" style="882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179" t="s">
        <v>116</v>
      </c>
      <c r="C2" s="1179"/>
      <c r="D2" s="1179"/>
      <c r="E2" s="1179"/>
      <c r="F2" s="1179"/>
      <c r="G2" s="121"/>
      <c r="H2" s="990" t="s">
        <v>378</v>
      </c>
      <c r="I2" s="419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62" customFormat="1" ht="30" customHeight="1" thickBot="1" x14ac:dyDescent="0.25">
      <c r="A4" s="1098"/>
      <c r="B4" s="1167" t="s">
        <v>2748</v>
      </c>
      <c r="C4" s="1168"/>
      <c r="D4" s="1168"/>
      <c r="E4" s="1168"/>
      <c r="F4" s="1169"/>
      <c r="G4" s="965"/>
      <c r="H4" s="963"/>
      <c r="I4" s="966"/>
      <c r="J4" s="966"/>
      <c r="K4" s="967"/>
    </row>
    <row r="5" spans="1:11" ht="18.75" customHeight="1" x14ac:dyDescent="0.2">
      <c r="B5" s="16"/>
      <c r="C5" s="131"/>
      <c r="D5" s="16"/>
      <c r="E5" s="16"/>
      <c r="F5" s="16"/>
      <c r="G5" s="575"/>
      <c r="H5" s="576"/>
      <c r="I5" s="576"/>
      <c r="J5" s="577"/>
      <c r="K5" s="578"/>
    </row>
    <row r="6" spans="1:11" s="14" customFormat="1" ht="18.75" customHeight="1" x14ac:dyDescent="0.2">
      <c r="A6" s="822"/>
      <c r="C6" s="825"/>
      <c r="D6" s="781"/>
      <c r="E6" s="781"/>
      <c r="F6" s="781"/>
      <c r="G6" s="781"/>
      <c r="H6" s="781"/>
      <c r="I6" s="781"/>
      <c r="J6" s="781"/>
      <c r="K6" s="813"/>
    </row>
    <row r="7" spans="1:11" s="14" customFormat="1" ht="37.5" customHeight="1" x14ac:dyDescent="0.2">
      <c r="B7" s="1152" t="s">
        <v>124</v>
      </c>
      <c r="C7" s="1153"/>
      <c r="D7" s="1150" t="s">
        <v>379</v>
      </c>
      <c r="E7" s="974" t="s">
        <v>1357</v>
      </c>
      <c r="F7" s="1150" t="s">
        <v>1358</v>
      </c>
      <c r="G7" s="1188" t="s">
        <v>382</v>
      </c>
      <c r="H7" s="1150" t="s">
        <v>1357</v>
      </c>
      <c r="I7" s="1150" t="s">
        <v>2749</v>
      </c>
      <c r="J7" s="781"/>
      <c r="K7" s="986" t="s">
        <v>705</v>
      </c>
    </row>
    <row r="8" spans="1:11" s="14" customFormat="1" ht="35.25" customHeight="1" x14ac:dyDescent="0.2">
      <c r="A8" s="822"/>
      <c r="B8" s="977" t="s">
        <v>381</v>
      </c>
      <c r="C8" s="977" t="s">
        <v>382</v>
      </c>
      <c r="D8" s="1151"/>
      <c r="E8" s="973" t="s">
        <v>160</v>
      </c>
      <c r="F8" s="1151"/>
      <c r="G8" s="1189"/>
      <c r="H8" s="1151"/>
      <c r="I8" s="1151"/>
      <c r="J8" s="781"/>
      <c r="K8" s="1089" t="s">
        <v>2750</v>
      </c>
    </row>
    <row r="9" spans="1:11" s="14" customFormat="1" ht="18.75" hidden="1" customHeight="1" x14ac:dyDescent="0.2">
      <c r="A9" s="822"/>
      <c r="B9" s="646" t="s">
        <v>1382</v>
      </c>
      <c r="C9" s="646" t="s">
        <v>1995</v>
      </c>
      <c r="D9" s="826">
        <v>45301</v>
      </c>
      <c r="E9" s="775">
        <f t="shared" ref="E9" si="0">D9+9</f>
        <v>45310</v>
      </c>
      <c r="F9" s="829" t="s">
        <v>534</v>
      </c>
      <c r="G9" s="775" t="s">
        <v>2751</v>
      </c>
      <c r="H9" s="775">
        <v>45310</v>
      </c>
      <c r="I9" s="775">
        <f t="shared" ref="I9:I10" si="1">D9+18</f>
        <v>45319</v>
      </c>
      <c r="J9" s="781"/>
      <c r="K9" s="814">
        <v>45295</v>
      </c>
    </row>
    <row r="10" spans="1:11" s="14" customFormat="1" ht="18.75" hidden="1" customHeight="1" x14ac:dyDescent="0.2">
      <c r="A10" s="822"/>
      <c r="B10" s="828" t="s">
        <v>2752</v>
      </c>
      <c r="C10" s="646" t="s">
        <v>1996</v>
      </c>
      <c r="D10" s="826">
        <v>45305</v>
      </c>
      <c r="E10" s="775">
        <f t="shared" ref="E10" si="2">D10+9</f>
        <v>45314</v>
      </c>
      <c r="F10" s="829" t="s">
        <v>510</v>
      </c>
      <c r="G10" s="775" t="s">
        <v>510</v>
      </c>
      <c r="H10" s="775">
        <f t="shared" ref="H10:H11" si="3">E10</f>
        <v>45314</v>
      </c>
      <c r="I10" s="775">
        <f t="shared" si="1"/>
        <v>45323</v>
      </c>
      <c r="J10" s="781"/>
      <c r="K10" s="814">
        <f t="shared" ref="K10:K16" si="4">K9+7</f>
        <v>45302</v>
      </c>
    </row>
    <row r="11" spans="1:11" s="14" customFormat="1" ht="18.75" hidden="1" customHeight="1" x14ac:dyDescent="0.2">
      <c r="A11" s="822"/>
      <c r="B11" s="828" t="s">
        <v>1362</v>
      </c>
      <c r="C11" s="646" t="s">
        <v>1363</v>
      </c>
      <c r="D11" s="826">
        <v>45308</v>
      </c>
      <c r="E11" s="775">
        <f t="shared" ref="E11:E13" si="5">D11+9</f>
        <v>45317</v>
      </c>
      <c r="F11" s="829" t="s">
        <v>510</v>
      </c>
      <c r="G11" s="775" t="s">
        <v>2753</v>
      </c>
      <c r="H11" s="775">
        <f t="shared" si="3"/>
        <v>45317</v>
      </c>
      <c r="I11" s="775">
        <f t="shared" ref="I11:I16" si="6">D11+18</f>
        <v>45326</v>
      </c>
      <c r="J11" s="781"/>
      <c r="K11" s="814">
        <f t="shared" si="4"/>
        <v>45309</v>
      </c>
    </row>
    <row r="12" spans="1:11" s="14" customFormat="1" ht="18.75" hidden="1" customHeight="1" x14ac:dyDescent="0.2">
      <c r="A12" s="822"/>
      <c r="B12" s="828" t="s">
        <v>2754</v>
      </c>
      <c r="C12" s="646" t="s">
        <v>1367</v>
      </c>
      <c r="D12" s="826">
        <v>45319</v>
      </c>
      <c r="E12" s="775">
        <f t="shared" si="5"/>
        <v>45328</v>
      </c>
      <c r="F12" s="829" t="s">
        <v>545</v>
      </c>
      <c r="G12" s="775" t="s">
        <v>2755</v>
      </c>
      <c r="H12" s="775">
        <v>45329</v>
      </c>
      <c r="I12" s="775">
        <f t="shared" si="6"/>
        <v>45337</v>
      </c>
      <c r="J12" s="781"/>
      <c r="K12" s="814">
        <f t="shared" si="4"/>
        <v>45316</v>
      </c>
    </row>
    <row r="13" spans="1:11" s="14" customFormat="1" ht="18.75" hidden="1" customHeight="1" x14ac:dyDescent="0.2">
      <c r="A13" s="822"/>
      <c r="B13" s="828" t="s">
        <v>2756</v>
      </c>
      <c r="C13" s="646" t="s">
        <v>1371</v>
      </c>
      <c r="D13" s="826">
        <v>45322</v>
      </c>
      <c r="E13" s="775">
        <f t="shared" si="5"/>
        <v>45331</v>
      </c>
      <c r="F13" s="829" t="s">
        <v>534</v>
      </c>
      <c r="G13" s="775" t="s">
        <v>2757</v>
      </c>
      <c r="H13" s="775">
        <v>45336</v>
      </c>
      <c r="I13" s="775">
        <f t="shared" si="6"/>
        <v>45340</v>
      </c>
      <c r="J13" s="781"/>
      <c r="K13" s="814">
        <v>45323</v>
      </c>
    </row>
    <row r="14" spans="1:11" s="14" customFormat="1" ht="18.75" hidden="1" customHeight="1" x14ac:dyDescent="0.2">
      <c r="A14" s="822"/>
      <c r="B14" s="828" t="s">
        <v>1374</v>
      </c>
      <c r="C14" s="646" t="s">
        <v>1375</v>
      </c>
      <c r="D14" s="826">
        <v>45330</v>
      </c>
      <c r="E14" s="775">
        <f t="shared" ref="E14:E15" si="7">D14+9</f>
        <v>45339</v>
      </c>
      <c r="F14" s="829" t="s">
        <v>545</v>
      </c>
      <c r="G14" s="775" t="s">
        <v>2758</v>
      </c>
      <c r="H14" s="775">
        <v>45343</v>
      </c>
      <c r="I14" s="775">
        <f t="shared" si="6"/>
        <v>45348</v>
      </c>
      <c r="J14" s="781"/>
      <c r="K14" s="814">
        <f t="shared" si="4"/>
        <v>45330</v>
      </c>
    </row>
    <row r="15" spans="1:11" s="14" customFormat="1" ht="18.75" hidden="1" customHeight="1" x14ac:dyDescent="0.2">
      <c r="A15" s="822"/>
      <c r="B15" s="828" t="s">
        <v>1378</v>
      </c>
      <c r="C15" s="646" t="s">
        <v>1379</v>
      </c>
      <c r="D15" s="826">
        <v>45342</v>
      </c>
      <c r="E15" s="775">
        <f t="shared" si="7"/>
        <v>45351</v>
      </c>
      <c r="F15" s="829" t="s">
        <v>534</v>
      </c>
      <c r="G15" s="775" t="s">
        <v>2759</v>
      </c>
      <c r="H15" s="775">
        <v>45350</v>
      </c>
      <c r="I15" s="775">
        <f t="shared" si="6"/>
        <v>45360</v>
      </c>
      <c r="J15" s="781"/>
      <c r="K15" s="814">
        <f t="shared" si="4"/>
        <v>45337</v>
      </c>
    </row>
    <row r="16" spans="1:11" s="14" customFormat="1" ht="18.75" hidden="1" customHeight="1" x14ac:dyDescent="0.2">
      <c r="A16" s="822"/>
      <c r="B16" s="828" t="s">
        <v>1382</v>
      </c>
      <c r="C16" s="646" t="s">
        <v>1383</v>
      </c>
      <c r="D16" s="826">
        <v>45343</v>
      </c>
      <c r="E16" s="775">
        <f t="shared" ref="E16" si="8">D16+9</f>
        <v>45352</v>
      </c>
      <c r="F16" s="829" t="s">
        <v>545</v>
      </c>
      <c r="G16" s="775" t="s">
        <v>2760</v>
      </c>
      <c r="H16" s="775">
        <v>45357</v>
      </c>
      <c r="I16" s="775">
        <f t="shared" si="6"/>
        <v>45361</v>
      </c>
      <c r="J16" s="781"/>
      <c r="K16" s="814">
        <f t="shared" si="4"/>
        <v>45344</v>
      </c>
    </row>
    <row r="17" spans="1:11" s="14" customFormat="1" ht="18.75" hidden="1" customHeight="1" x14ac:dyDescent="0.2">
      <c r="A17" s="822"/>
      <c r="B17" s="828" t="s">
        <v>1386</v>
      </c>
      <c r="C17" s="646" t="s">
        <v>1387</v>
      </c>
      <c r="D17" s="826">
        <f t="shared" ref="D17" si="9">D16+7</f>
        <v>45350</v>
      </c>
      <c r="E17" s="775">
        <f>D17+9</f>
        <v>45359</v>
      </c>
      <c r="F17" s="829" t="s">
        <v>534</v>
      </c>
      <c r="G17" s="775" t="s">
        <v>2761</v>
      </c>
      <c r="H17" s="775">
        <v>45364</v>
      </c>
      <c r="I17" s="775">
        <f>D17+18</f>
        <v>45368</v>
      </c>
      <c r="J17" s="781"/>
      <c r="K17" s="814">
        <f>K16+7</f>
        <v>45351</v>
      </c>
    </row>
    <row r="18" spans="1:11" s="14" customFormat="1" ht="18.75" hidden="1" customHeight="1" x14ac:dyDescent="0.2">
      <c r="A18" s="822"/>
      <c r="B18" s="828" t="s">
        <v>1362</v>
      </c>
      <c r="C18" s="646" t="s">
        <v>1390</v>
      </c>
      <c r="D18" s="826">
        <v>45357</v>
      </c>
      <c r="E18" s="775">
        <f>D18+9</f>
        <v>45366</v>
      </c>
      <c r="F18" s="829" t="s">
        <v>545</v>
      </c>
      <c r="G18" s="775" t="s">
        <v>2762</v>
      </c>
      <c r="H18" s="775">
        <v>45371</v>
      </c>
      <c r="I18" s="775">
        <f>D18+18</f>
        <v>45375</v>
      </c>
      <c r="J18" s="781"/>
      <c r="K18" s="814">
        <v>45358</v>
      </c>
    </row>
    <row r="19" spans="1:11" s="14" customFormat="1" ht="18.75" hidden="1" customHeight="1" x14ac:dyDescent="0.2">
      <c r="A19" s="822" t="s">
        <v>1919</v>
      </c>
      <c r="B19" s="889" t="s">
        <v>495</v>
      </c>
      <c r="C19" s="646" t="s">
        <v>1392</v>
      </c>
      <c r="D19" s="826">
        <v>45373</v>
      </c>
      <c r="E19" s="885" t="s">
        <v>495</v>
      </c>
      <c r="F19" s="829" t="s">
        <v>545</v>
      </c>
      <c r="G19" s="775" t="s">
        <v>2763</v>
      </c>
      <c r="H19" s="775">
        <v>45381</v>
      </c>
      <c r="I19" s="775">
        <f>D19+18</f>
        <v>45391</v>
      </c>
      <c r="J19" s="781"/>
      <c r="K19" s="814">
        <f>K18+7</f>
        <v>45365</v>
      </c>
    </row>
    <row r="20" spans="1:11" s="14" customFormat="1" ht="18.75" hidden="1" customHeight="1" x14ac:dyDescent="0.2">
      <c r="A20" s="822"/>
      <c r="B20" s="1010" t="s">
        <v>1374</v>
      </c>
      <c r="C20" s="1014" t="s">
        <v>1394</v>
      </c>
      <c r="D20" s="1014">
        <v>45379</v>
      </c>
      <c r="E20" s="775">
        <f t="shared" ref="E20:E21" si="10">D20+9</f>
        <v>45388</v>
      </c>
      <c r="F20" s="829" t="s">
        <v>545</v>
      </c>
      <c r="G20" s="775" t="s">
        <v>2764</v>
      </c>
      <c r="H20" s="775">
        <v>45397</v>
      </c>
      <c r="I20" s="775">
        <v>45402</v>
      </c>
      <c r="J20" s="781"/>
      <c r="K20" s="775">
        <f t="shared" ref="K20:K26" si="11">K19+7</f>
        <v>45372</v>
      </c>
    </row>
    <row r="21" spans="1:11" s="14" customFormat="1" ht="18.75" hidden="1" customHeight="1" x14ac:dyDescent="0.2">
      <c r="A21" s="822"/>
      <c r="B21" s="1010" t="s">
        <v>1366</v>
      </c>
      <c r="C21" s="1014" t="s">
        <v>1397</v>
      </c>
      <c r="D21" s="1014">
        <v>45380</v>
      </c>
      <c r="E21" s="775">
        <f t="shared" si="10"/>
        <v>45389</v>
      </c>
      <c r="F21" s="829" t="s">
        <v>545</v>
      </c>
      <c r="G21" s="775" t="s">
        <v>2764</v>
      </c>
      <c r="H21" s="775">
        <v>45397</v>
      </c>
      <c r="I21" s="775">
        <v>45402</v>
      </c>
      <c r="J21" s="781"/>
      <c r="K21" s="775">
        <f t="shared" si="11"/>
        <v>45379</v>
      </c>
    </row>
    <row r="22" spans="1:11" s="14" customFormat="1" ht="18.75" hidden="1" customHeight="1" x14ac:dyDescent="0.2">
      <c r="A22" s="822"/>
      <c r="B22" s="1010" t="s">
        <v>1382</v>
      </c>
      <c r="C22" s="1014" t="s">
        <v>1399</v>
      </c>
      <c r="D22" s="1014">
        <v>45385</v>
      </c>
      <c r="E22" s="775">
        <f t="shared" ref="E22:E27" si="12">D22+9</f>
        <v>45394</v>
      </c>
      <c r="F22" s="829" t="s">
        <v>545</v>
      </c>
      <c r="G22" s="775" t="s">
        <v>2764</v>
      </c>
      <c r="H22" s="775">
        <v>45397</v>
      </c>
      <c r="I22" s="775">
        <v>45402</v>
      </c>
      <c r="J22" s="781"/>
      <c r="K22" s="775">
        <v>45386</v>
      </c>
    </row>
    <row r="23" spans="1:11" s="14" customFormat="1" ht="18.75" hidden="1" customHeight="1" x14ac:dyDescent="0.2">
      <c r="A23" s="822"/>
      <c r="B23" s="1010" t="s">
        <v>1386</v>
      </c>
      <c r="C23" s="1014" t="s">
        <v>1411</v>
      </c>
      <c r="D23" s="1014">
        <v>45393</v>
      </c>
      <c r="E23" s="775">
        <f t="shared" si="12"/>
        <v>45402</v>
      </c>
      <c r="F23" s="829" t="s">
        <v>534</v>
      </c>
      <c r="G23" s="775" t="s">
        <v>2765</v>
      </c>
      <c r="H23" s="775">
        <v>45431</v>
      </c>
      <c r="I23" s="775">
        <v>45434</v>
      </c>
      <c r="J23" s="781"/>
      <c r="K23" s="775">
        <f t="shared" si="11"/>
        <v>45393</v>
      </c>
    </row>
    <row r="24" spans="1:11" s="14" customFormat="1" ht="18.75" hidden="1" customHeight="1" x14ac:dyDescent="0.2">
      <c r="A24" s="822" t="s">
        <v>2766</v>
      </c>
      <c r="B24" s="968" t="s">
        <v>495</v>
      </c>
      <c r="C24" s="1008" t="s">
        <v>1413</v>
      </c>
      <c r="D24" s="934">
        <v>45399</v>
      </c>
      <c r="E24" s="874">
        <f t="shared" si="12"/>
        <v>45408</v>
      </c>
      <c r="F24" s="1040" t="s">
        <v>534</v>
      </c>
      <c r="G24" s="874" t="s">
        <v>2767</v>
      </c>
      <c r="H24" s="874">
        <v>45414</v>
      </c>
      <c r="I24" s="874">
        <f t="shared" ref="I24" si="13">D24+18</f>
        <v>45417</v>
      </c>
      <c r="J24" s="781"/>
      <c r="K24" s="775">
        <f t="shared" si="11"/>
        <v>45400</v>
      </c>
    </row>
    <row r="25" spans="1:11" s="14" customFormat="1" ht="18.75" hidden="1" customHeight="1" x14ac:dyDescent="0.2">
      <c r="A25" s="822"/>
      <c r="B25" s="1007" t="s">
        <v>1396</v>
      </c>
      <c r="C25" s="1008" t="s">
        <v>1415</v>
      </c>
      <c r="D25" s="1008">
        <v>45415</v>
      </c>
      <c r="E25" s="775">
        <f t="shared" si="12"/>
        <v>45424</v>
      </c>
      <c r="F25" s="829" t="s">
        <v>534</v>
      </c>
      <c r="G25" s="775" t="s">
        <v>2768</v>
      </c>
      <c r="H25" s="775">
        <v>45427</v>
      </c>
      <c r="I25" s="775">
        <f>H25+5</f>
        <v>45432</v>
      </c>
      <c r="J25" s="781"/>
      <c r="K25" s="775">
        <f t="shared" si="11"/>
        <v>45407</v>
      </c>
    </row>
    <row r="26" spans="1:11" s="14" customFormat="1" ht="18.75" hidden="1" customHeight="1" x14ac:dyDescent="0.2">
      <c r="A26" s="822"/>
      <c r="B26" s="1007" t="s">
        <v>1374</v>
      </c>
      <c r="C26" s="1008" t="s">
        <v>2000</v>
      </c>
      <c r="D26" s="1008">
        <v>45419</v>
      </c>
      <c r="E26" s="775">
        <f t="shared" si="12"/>
        <v>45428</v>
      </c>
      <c r="F26" s="829" t="s">
        <v>534</v>
      </c>
      <c r="G26" s="775" t="s">
        <v>2769</v>
      </c>
      <c r="H26" s="775">
        <v>45436</v>
      </c>
      <c r="I26" s="775">
        <f t="shared" ref="I26:I31" si="14">H26+5</f>
        <v>45441</v>
      </c>
      <c r="J26" s="781"/>
      <c r="K26" s="775">
        <f t="shared" si="11"/>
        <v>45414</v>
      </c>
    </row>
    <row r="27" spans="1:11" s="14" customFormat="1" ht="18.75" hidden="1" customHeight="1" x14ac:dyDescent="0.2">
      <c r="A27" s="822" t="s">
        <v>1366</v>
      </c>
      <c r="B27" s="1009" t="s">
        <v>389</v>
      </c>
      <c r="C27" s="1014" t="s">
        <v>2002</v>
      </c>
      <c r="D27" s="934">
        <v>45424</v>
      </c>
      <c r="E27" s="817">
        <f t="shared" si="12"/>
        <v>45433</v>
      </c>
      <c r="F27" s="1093" t="s">
        <v>545</v>
      </c>
      <c r="G27" s="817" t="s">
        <v>2770</v>
      </c>
      <c r="H27" s="817">
        <v>45441</v>
      </c>
      <c r="I27" s="817">
        <f t="shared" si="14"/>
        <v>45446</v>
      </c>
      <c r="J27" s="781"/>
      <c r="K27" s="775">
        <v>45421</v>
      </c>
    </row>
    <row r="28" spans="1:11" s="14" customFormat="1" ht="18.75" hidden="1" customHeight="1" x14ac:dyDescent="0.2">
      <c r="A28" s="822"/>
      <c r="B28" s="1014" t="s">
        <v>1382</v>
      </c>
      <c r="C28" s="1008" t="s">
        <v>2004</v>
      </c>
      <c r="D28" s="1008">
        <v>45429</v>
      </c>
      <c r="E28" s="775">
        <f t="shared" ref="E28:E31" si="15">D28+9</f>
        <v>45438</v>
      </c>
      <c r="F28" s="829" t="s">
        <v>545</v>
      </c>
      <c r="G28" s="775" t="s">
        <v>2769</v>
      </c>
      <c r="H28" s="775">
        <v>45441</v>
      </c>
      <c r="I28" s="775">
        <f t="shared" si="14"/>
        <v>45446</v>
      </c>
      <c r="J28" s="781"/>
      <c r="K28" s="775">
        <f>K27+7</f>
        <v>45428</v>
      </c>
    </row>
    <row r="29" spans="1:11" s="14" customFormat="1" ht="18.75" hidden="1" customHeight="1" x14ac:dyDescent="0.2">
      <c r="A29" s="822"/>
      <c r="B29" s="1014" t="s">
        <v>1386</v>
      </c>
      <c r="C29" s="1014" t="s">
        <v>2005</v>
      </c>
      <c r="D29" s="1008">
        <v>45440</v>
      </c>
      <c r="E29" s="775">
        <f t="shared" si="15"/>
        <v>45449</v>
      </c>
      <c r="F29" s="829" t="s">
        <v>545</v>
      </c>
      <c r="G29" s="775" t="s">
        <v>2771</v>
      </c>
      <c r="H29" s="775">
        <v>45454</v>
      </c>
      <c r="I29" s="775">
        <f t="shared" ref="I29" si="16">H29+5</f>
        <v>45459</v>
      </c>
      <c r="J29" s="781"/>
      <c r="K29" s="775">
        <f t="shared" ref="K29:K66" si="17">K28+7</f>
        <v>45435</v>
      </c>
    </row>
    <row r="30" spans="1:11" s="14" customFormat="1" ht="18.75" hidden="1" customHeight="1" x14ac:dyDescent="0.2">
      <c r="A30" s="822"/>
      <c r="B30" s="1102" t="s">
        <v>1957</v>
      </c>
      <c r="C30" s="1014" t="s">
        <v>2006</v>
      </c>
      <c r="D30" s="1008">
        <v>45451</v>
      </c>
      <c r="E30" s="775">
        <f t="shared" si="15"/>
        <v>45460</v>
      </c>
      <c r="F30" s="829" t="s">
        <v>545</v>
      </c>
      <c r="G30" s="775" t="s">
        <v>2771</v>
      </c>
      <c r="H30" s="775">
        <v>45454</v>
      </c>
      <c r="I30" s="775">
        <f t="shared" si="14"/>
        <v>45459</v>
      </c>
      <c r="J30" s="781"/>
      <c r="K30" s="775">
        <f t="shared" si="17"/>
        <v>45442</v>
      </c>
    </row>
    <row r="31" spans="1:11" s="14" customFormat="1" ht="18.75" hidden="1" customHeight="1" x14ac:dyDescent="0.2">
      <c r="A31" s="822"/>
      <c r="B31" s="1014" t="s">
        <v>1362</v>
      </c>
      <c r="C31" s="1014" t="s">
        <v>2007</v>
      </c>
      <c r="D31" s="1008">
        <v>45454</v>
      </c>
      <c r="E31" s="775">
        <f t="shared" si="15"/>
        <v>45463</v>
      </c>
      <c r="F31" s="829" t="s">
        <v>534</v>
      </c>
      <c r="G31" s="775" t="s">
        <v>2772</v>
      </c>
      <c r="H31" s="775">
        <v>45462</v>
      </c>
      <c r="I31" s="775">
        <f t="shared" si="14"/>
        <v>45467</v>
      </c>
      <c r="J31" s="781"/>
      <c r="K31" s="775">
        <f t="shared" si="17"/>
        <v>45449</v>
      </c>
    </row>
    <row r="32" spans="1:11" s="14" customFormat="1" ht="18.75" hidden="1" customHeight="1" x14ac:dyDescent="0.2">
      <c r="A32" s="822"/>
      <c r="B32" s="1014" t="s">
        <v>1396</v>
      </c>
      <c r="C32" s="1008" t="s">
        <v>1955</v>
      </c>
      <c r="D32" s="1008">
        <v>45454</v>
      </c>
      <c r="E32" s="775">
        <f t="shared" ref="E32:E35" si="18">D32+9</f>
        <v>45463</v>
      </c>
      <c r="F32" s="829" t="s">
        <v>545</v>
      </c>
      <c r="G32" s="775" t="s">
        <v>2773</v>
      </c>
      <c r="H32" s="775">
        <v>45468</v>
      </c>
      <c r="I32" s="775">
        <f t="shared" ref="I32" si="19">H32+5</f>
        <v>45473</v>
      </c>
      <c r="J32" s="781"/>
      <c r="K32" s="775">
        <f>K31+7</f>
        <v>45456</v>
      </c>
    </row>
    <row r="33" spans="1:11" s="14" customFormat="1" ht="18.75" hidden="1" customHeight="1" x14ac:dyDescent="0.2">
      <c r="A33" s="822"/>
      <c r="B33" s="1014" t="s">
        <v>1396</v>
      </c>
      <c r="C33" s="1008" t="s">
        <v>2008</v>
      </c>
      <c r="D33" s="1008">
        <v>45461</v>
      </c>
      <c r="E33" s="775">
        <f t="shared" si="18"/>
        <v>45470</v>
      </c>
      <c r="F33" s="829"/>
      <c r="G33" s="775"/>
      <c r="H33" s="775"/>
      <c r="I33" s="775"/>
      <c r="J33" s="781"/>
      <c r="K33" s="775">
        <f t="shared" si="17"/>
        <v>45463</v>
      </c>
    </row>
    <row r="34" spans="1:11" s="14" customFormat="1" ht="18.75" hidden="1" customHeight="1" x14ac:dyDescent="0.2">
      <c r="A34" s="822"/>
      <c r="B34" s="1014" t="s">
        <v>1374</v>
      </c>
      <c r="C34" s="1014" t="s">
        <v>2009</v>
      </c>
      <c r="D34" s="1008">
        <v>45463</v>
      </c>
      <c r="E34" s="775">
        <f t="shared" si="18"/>
        <v>45472</v>
      </c>
      <c r="F34" s="829"/>
      <c r="G34" s="775"/>
      <c r="H34" s="775"/>
      <c r="I34" s="775"/>
      <c r="J34" s="781"/>
      <c r="K34" s="775">
        <f t="shared" si="17"/>
        <v>45470</v>
      </c>
    </row>
    <row r="35" spans="1:11" s="14" customFormat="1" ht="18.75" hidden="1" customHeight="1" x14ac:dyDescent="0.2">
      <c r="A35" s="822"/>
      <c r="B35" s="1107" t="s">
        <v>389</v>
      </c>
      <c r="C35" s="1008" t="s">
        <v>2010</v>
      </c>
      <c r="D35" s="934">
        <v>45469</v>
      </c>
      <c r="E35" s="817">
        <f t="shared" si="18"/>
        <v>45478</v>
      </c>
      <c r="F35" s="1054"/>
      <c r="G35" s="817"/>
      <c r="H35" s="817"/>
      <c r="I35" s="817"/>
      <c r="J35" s="781"/>
      <c r="K35" s="775">
        <f t="shared" si="17"/>
        <v>45477</v>
      </c>
    </row>
    <row r="36" spans="1:11" s="14" customFormat="1" ht="18.75" hidden="1" customHeight="1" x14ac:dyDescent="0.2">
      <c r="A36" s="822"/>
      <c r="B36" s="1014" t="s">
        <v>1366</v>
      </c>
      <c r="C36" s="1014" t="s">
        <v>2012</v>
      </c>
      <c r="D36" s="1008">
        <v>45481</v>
      </c>
      <c r="E36" s="775">
        <f t="shared" ref="E36:E37" si="20">D36+9</f>
        <v>45490</v>
      </c>
      <c r="F36" s="829" t="s">
        <v>545</v>
      </c>
      <c r="G36" s="775" t="s">
        <v>2774</v>
      </c>
      <c r="H36" s="775">
        <v>45496</v>
      </c>
      <c r="I36" s="775">
        <f>H36+7</f>
        <v>45503</v>
      </c>
      <c r="J36" s="781"/>
      <c r="K36" s="775" t="e">
        <f>#REF!+7</f>
        <v>#REF!</v>
      </c>
    </row>
    <row r="37" spans="1:11" s="14" customFormat="1" ht="18.75" hidden="1" customHeight="1" x14ac:dyDescent="0.2">
      <c r="A37" s="822"/>
      <c r="B37" s="1014" t="s">
        <v>1965</v>
      </c>
      <c r="C37" s="1014" t="s">
        <v>2013</v>
      </c>
      <c r="D37" s="1006" t="s">
        <v>495</v>
      </c>
      <c r="E37" s="817" t="e">
        <f t="shared" si="20"/>
        <v>#VALUE!</v>
      </c>
      <c r="F37" s="1093" t="s">
        <v>545</v>
      </c>
      <c r="G37" s="817" t="s">
        <v>2775</v>
      </c>
      <c r="H37" s="817">
        <v>45514</v>
      </c>
      <c r="I37" s="817">
        <f t="shared" ref="I37:I41" si="21">H37+7</f>
        <v>45521</v>
      </c>
      <c r="J37" s="781"/>
      <c r="K37" s="775" t="e">
        <f t="shared" si="17"/>
        <v>#REF!</v>
      </c>
    </row>
    <row r="38" spans="1:11" s="14" customFormat="1" ht="18.75" hidden="1" customHeight="1" x14ac:dyDescent="0.2">
      <c r="A38" s="822"/>
      <c r="B38" s="1008" t="s">
        <v>1957</v>
      </c>
      <c r="C38" s="1014" t="s">
        <v>2014</v>
      </c>
      <c r="D38" s="1008">
        <v>45505</v>
      </c>
      <c r="E38" s="775">
        <f t="shared" ref="E38:E39" si="22">D38+9</f>
        <v>45514</v>
      </c>
      <c r="F38" s="829" t="s">
        <v>545</v>
      </c>
      <c r="G38" s="775" t="s">
        <v>2776</v>
      </c>
      <c r="H38" s="775">
        <v>45520</v>
      </c>
      <c r="I38" s="775">
        <f t="shared" si="21"/>
        <v>45527</v>
      </c>
      <c r="J38" s="781"/>
      <c r="K38" s="899" t="e">
        <f t="shared" si="17"/>
        <v>#REF!</v>
      </c>
    </row>
    <row r="39" spans="1:11" s="14" customFormat="1" ht="18.75" hidden="1" customHeight="1" x14ac:dyDescent="0.2">
      <c r="A39" s="822"/>
      <c r="B39" s="1102" t="s">
        <v>389</v>
      </c>
      <c r="C39" s="1014" t="s">
        <v>2016</v>
      </c>
      <c r="D39" s="934">
        <v>45507</v>
      </c>
      <c r="E39" s="817">
        <f t="shared" si="22"/>
        <v>45516</v>
      </c>
      <c r="F39" s="1093" t="s">
        <v>545</v>
      </c>
      <c r="G39" s="817" t="s">
        <v>2775</v>
      </c>
      <c r="H39" s="817">
        <v>45524</v>
      </c>
      <c r="I39" s="817">
        <f t="shared" si="21"/>
        <v>45531</v>
      </c>
      <c r="J39" s="781"/>
      <c r="K39" s="899" t="e">
        <f t="shared" si="17"/>
        <v>#REF!</v>
      </c>
    </row>
    <row r="40" spans="1:11" s="14" customFormat="1" ht="18.75" hidden="1" customHeight="1" x14ac:dyDescent="0.2">
      <c r="A40" s="822"/>
      <c r="B40" s="1014" t="s">
        <v>1396</v>
      </c>
      <c r="C40" s="1008" t="s">
        <v>2017</v>
      </c>
      <c r="D40" s="1008">
        <v>45507</v>
      </c>
      <c r="E40" s="775">
        <f t="shared" ref="E40:E43" si="23">D40+9</f>
        <v>45516</v>
      </c>
      <c r="F40" s="829" t="s">
        <v>545</v>
      </c>
      <c r="G40" s="775" t="s">
        <v>2776</v>
      </c>
      <c r="H40" s="775">
        <v>45520</v>
      </c>
      <c r="I40" s="775">
        <f t="shared" ref="I40" si="24">H40+7</f>
        <v>45527</v>
      </c>
      <c r="J40" s="781"/>
      <c r="K40" s="899" t="e">
        <f>K39+7</f>
        <v>#REF!</v>
      </c>
    </row>
    <row r="41" spans="1:11" s="14" customFormat="1" ht="18.75" hidden="1" customHeight="1" x14ac:dyDescent="0.2">
      <c r="A41" s="822"/>
      <c r="B41" s="1014" t="s">
        <v>1374</v>
      </c>
      <c r="C41" s="1014" t="s">
        <v>2018</v>
      </c>
      <c r="D41" s="1008">
        <v>45512</v>
      </c>
      <c r="E41" s="775">
        <f t="shared" si="23"/>
        <v>45521</v>
      </c>
      <c r="F41" s="829" t="s">
        <v>545</v>
      </c>
      <c r="G41" s="775" t="s">
        <v>2775</v>
      </c>
      <c r="H41" s="775">
        <v>45529</v>
      </c>
      <c r="I41" s="775">
        <f t="shared" si="21"/>
        <v>45536</v>
      </c>
      <c r="J41" s="781"/>
      <c r="K41" s="899" t="e">
        <f t="shared" si="17"/>
        <v>#REF!</v>
      </c>
    </row>
    <row r="42" spans="1:11" s="14" customFormat="1" ht="18.75" hidden="1" customHeight="1" x14ac:dyDescent="0.2">
      <c r="A42" s="822"/>
      <c r="B42" s="1008" t="s">
        <v>1362</v>
      </c>
      <c r="C42" s="1014" t="s">
        <v>2019</v>
      </c>
      <c r="D42" s="1008">
        <v>45518</v>
      </c>
      <c r="E42" s="775">
        <f t="shared" si="23"/>
        <v>45527</v>
      </c>
      <c r="F42" s="829" t="s">
        <v>1541</v>
      </c>
      <c r="G42" s="775" t="s">
        <v>2777</v>
      </c>
      <c r="H42" s="775">
        <v>45529</v>
      </c>
      <c r="I42" s="775">
        <f t="shared" ref="I42" si="25">H42+7</f>
        <v>45536</v>
      </c>
      <c r="J42" s="781"/>
      <c r="K42" s="899" t="e">
        <f>K41+7</f>
        <v>#REF!</v>
      </c>
    </row>
    <row r="43" spans="1:11" s="14" customFormat="1" ht="18.75" hidden="1" customHeight="1" x14ac:dyDescent="0.2">
      <c r="A43" s="822"/>
      <c r="B43" s="1014" t="s">
        <v>1382</v>
      </c>
      <c r="C43" s="1014" t="s">
        <v>2020</v>
      </c>
      <c r="D43" s="1008">
        <v>45533</v>
      </c>
      <c r="E43" s="775">
        <f t="shared" si="23"/>
        <v>45542</v>
      </c>
      <c r="F43" s="829" t="s">
        <v>617</v>
      </c>
      <c r="G43" s="775" t="s">
        <v>2778</v>
      </c>
      <c r="H43" s="775">
        <v>45545</v>
      </c>
      <c r="I43" s="775">
        <f t="shared" ref="I43" si="26">H43+7</f>
        <v>45552</v>
      </c>
      <c r="J43" s="781"/>
      <c r="K43" s="899">
        <f>PERTIWI!L118</f>
        <v>45526</v>
      </c>
    </row>
    <row r="44" spans="1:11" s="14" customFormat="1" ht="18.75" hidden="1" customHeight="1" x14ac:dyDescent="0.2">
      <c r="A44" s="822"/>
      <c r="B44" s="1014" t="s">
        <v>1965</v>
      </c>
      <c r="C44" s="1014" t="s">
        <v>2021</v>
      </c>
      <c r="D44" s="1008">
        <v>45540</v>
      </c>
      <c r="E44" s="775">
        <f t="shared" ref="E44:E48" si="27">D44+9</f>
        <v>45549</v>
      </c>
      <c r="F44" s="829" t="s">
        <v>1541</v>
      </c>
      <c r="G44" s="775" t="s">
        <v>2779</v>
      </c>
      <c r="H44" s="775">
        <v>45559</v>
      </c>
      <c r="I44" s="775">
        <f t="shared" ref="I44:I48" si="28">H44+7</f>
        <v>45566</v>
      </c>
      <c r="J44" s="781"/>
      <c r="K44" s="899">
        <f t="shared" ref="K44" si="29">K43+7</f>
        <v>45533</v>
      </c>
    </row>
    <row r="45" spans="1:11" s="14" customFormat="1" ht="18.75" hidden="1" customHeight="1" x14ac:dyDescent="0.2">
      <c r="A45" s="822"/>
      <c r="B45" s="1008" t="s">
        <v>1967</v>
      </c>
      <c r="C45" s="1014" t="s">
        <v>2022</v>
      </c>
      <c r="D45" s="1008">
        <v>45545</v>
      </c>
      <c r="E45" s="775">
        <f t="shared" si="27"/>
        <v>45554</v>
      </c>
      <c r="F45" s="829" t="s">
        <v>1541</v>
      </c>
      <c r="G45" s="775" t="s">
        <v>2779</v>
      </c>
      <c r="H45" s="775">
        <v>45559</v>
      </c>
      <c r="I45" s="775">
        <f t="shared" ref="I45" si="30">H45+7</f>
        <v>45566</v>
      </c>
      <c r="J45" s="781"/>
      <c r="K45" s="775">
        <f t="shared" si="17"/>
        <v>45540</v>
      </c>
    </row>
    <row r="46" spans="1:11" s="14" customFormat="1" ht="18.75" hidden="1" customHeight="1" x14ac:dyDescent="0.2">
      <c r="A46" s="822"/>
      <c r="B46" s="1014" t="s">
        <v>1396</v>
      </c>
      <c r="C46" s="1008" t="s">
        <v>2023</v>
      </c>
      <c r="D46" s="1008">
        <v>45549</v>
      </c>
      <c r="E46" s="775">
        <f t="shared" si="27"/>
        <v>45558</v>
      </c>
      <c r="F46" s="1046" t="s">
        <v>545</v>
      </c>
      <c r="G46" s="775" t="s">
        <v>2780</v>
      </c>
      <c r="H46" s="775">
        <v>45566</v>
      </c>
      <c r="I46" s="775">
        <f t="shared" si="28"/>
        <v>45573</v>
      </c>
      <c r="J46" s="781"/>
      <c r="K46" s="775">
        <f t="shared" si="17"/>
        <v>45547</v>
      </c>
    </row>
    <row r="47" spans="1:11" s="14" customFormat="1" ht="18.75" hidden="1" customHeight="1" x14ac:dyDescent="0.2">
      <c r="A47" s="822"/>
      <c r="B47" s="1014" t="s">
        <v>1386</v>
      </c>
      <c r="C47" s="1014" t="s">
        <v>2024</v>
      </c>
      <c r="D47" s="1008">
        <v>45557</v>
      </c>
      <c r="E47" s="775">
        <f t="shared" si="27"/>
        <v>45566</v>
      </c>
      <c r="F47" s="1046" t="s">
        <v>1541</v>
      </c>
      <c r="G47" s="775" t="s">
        <v>2781</v>
      </c>
      <c r="H47" s="775">
        <v>45573</v>
      </c>
      <c r="I47" s="775">
        <f t="shared" si="28"/>
        <v>45580</v>
      </c>
      <c r="J47" s="781"/>
      <c r="K47" s="775">
        <f t="shared" si="17"/>
        <v>45554</v>
      </c>
    </row>
    <row r="48" spans="1:11" s="14" customFormat="1" ht="18" hidden="1" customHeight="1" x14ac:dyDescent="0.2">
      <c r="A48" s="822"/>
      <c r="B48" s="1014" t="s">
        <v>1362</v>
      </c>
      <c r="C48" s="1014" t="s">
        <v>2782</v>
      </c>
      <c r="D48" s="1008">
        <v>45563</v>
      </c>
      <c r="E48" s="775">
        <f t="shared" si="27"/>
        <v>45572</v>
      </c>
      <c r="F48" s="829" t="s">
        <v>545</v>
      </c>
      <c r="G48" s="775" t="s">
        <v>2783</v>
      </c>
      <c r="H48" s="775">
        <v>45580</v>
      </c>
      <c r="I48" s="775">
        <f t="shared" si="28"/>
        <v>45587</v>
      </c>
      <c r="J48" s="781"/>
      <c r="K48" s="775">
        <f t="shared" si="17"/>
        <v>45561</v>
      </c>
    </row>
    <row r="49" spans="1:11" s="14" customFormat="1" ht="18.75" hidden="1" customHeight="1" x14ac:dyDescent="0.2">
      <c r="A49" s="822"/>
      <c r="B49" s="1014" t="s">
        <v>1981</v>
      </c>
      <c r="C49" s="1014" t="s">
        <v>2026</v>
      </c>
      <c r="D49" s="1008">
        <v>45571</v>
      </c>
      <c r="E49" s="775">
        <f t="shared" ref="E49:E53" si="31">D49+9</f>
        <v>45580</v>
      </c>
      <c r="F49" s="829" t="s">
        <v>1541</v>
      </c>
      <c r="G49" s="775" t="s">
        <v>2784</v>
      </c>
      <c r="H49" s="775">
        <v>45597</v>
      </c>
      <c r="I49" s="775">
        <f>H49+10</f>
        <v>45607</v>
      </c>
      <c r="J49" s="781"/>
      <c r="K49" s="775">
        <f t="shared" si="17"/>
        <v>45568</v>
      </c>
    </row>
    <row r="50" spans="1:11" s="14" customFormat="1" ht="18.75" hidden="1" customHeight="1" x14ac:dyDescent="0.2">
      <c r="A50" s="822"/>
      <c r="B50" s="1014" t="s">
        <v>1382</v>
      </c>
      <c r="C50" s="1014" t="s">
        <v>2027</v>
      </c>
      <c r="D50" s="1008">
        <v>45578</v>
      </c>
      <c r="E50" s="775">
        <f t="shared" si="31"/>
        <v>45587</v>
      </c>
      <c r="F50" s="829" t="s">
        <v>1541</v>
      </c>
      <c r="G50" s="775" t="s">
        <v>2784</v>
      </c>
      <c r="H50" s="775">
        <v>45597</v>
      </c>
      <c r="I50" s="775">
        <f t="shared" ref="I50:I52" si="32">H50+10</f>
        <v>45607</v>
      </c>
      <c r="J50" s="781"/>
      <c r="K50" s="775">
        <f t="shared" si="17"/>
        <v>45575</v>
      </c>
    </row>
    <row r="51" spans="1:11" s="14" customFormat="1" ht="18.75" hidden="1" customHeight="1" x14ac:dyDescent="0.2">
      <c r="A51" s="822"/>
      <c r="B51" s="1014" t="s">
        <v>1965</v>
      </c>
      <c r="C51" s="1014" t="s">
        <v>2028</v>
      </c>
      <c r="D51" s="1008">
        <v>45580</v>
      </c>
      <c r="E51" s="775">
        <f t="shared" si="31"/>
        <v>45589</v>
      </c>
      <c r="F51" s="829" t="s">
        <v>1541</v>
      </c>
      <c r="G51" s="775" t="s">
        <v>2784</v>
      </c>
      <c r="H51" s="775">
        <v>45597</v>
      </c>
      <c r="I51" s="775">
        <f t="shared" si="32"/>
        <v>45607</v>
      </c>
      <c r="J51" s="781"/>
      <c r="K51" s="775">
        <f t="shared" si="17"/>
        <v>45582</v>
      </c>
    </row>
    <row r="52" spans="1:11" s="14" customFormat="1" ht="18.75" hidden="1" customHeight="1" x14ac:dyDescent="0.2">
      <c r="A52" s="822"/>
      <c r="B52" s="1014" t="s">
        <v>1396</v>
      </c>
      <c r="C52" s="1014" t="s">
        <v>2029</v>
      </c>
      <c r="D52" s="1008">
        <v>45587</v>
      </c>
      <c r="E52" s="775">
        <f t="shared" si="31"/>
        <v>45596</v>
      </c>
      <c r="F52" s="829" t="s">
        <v>386</v>
      </c>
      <c r="G52" s="775" t="s">
        <v>2785</v>
      </c>
      <c r="H52" s="775">
        <v>45611</v>
      </c>
      <c r="I52" s="775">
        <f t="shared" si="32"/>
        <v>45621</v>
      </c>
      <c r="J52" s="781"/>
      <c r="K52" s="775">
        <f t="shared" si="17"/>
        <v>45589</v>
      </c>
    </row>
    <row r="53" spans="1:11" s="14" customFormat="1" ht="18" hidden="1" customHeight="1" x14ac:dyDescent="0.2">
      <c r="A53" s="822"/>
      <c r="B53" s="1014" t="s">
        <v>1977</v>
      </c>
      <c r="C53" s="1014" t="s">
        <v>2030</v>
      </c>
      <c r="D53" s="1008">
        <v>45595</v>
      </c>
      <c r="E53" s="775">
        <f t="shared" si="31"/>
        <v>45604</v>
      </c>
      <c r="F53" s="829" t="s">
        <v>386</v>
      </c>
      <c r="G53" s="775" t="s">
        <v>2785</v>
      </c>
      <c r="H53" s="775">
        <v>45611</v>
      </c>
      <c r="I53" s="775">
        <f t="shared" ref="I53" si="33">H53+10</f>
        <v>45621</v>
      </c>
      <c r="J53" s="781"/>
      <c r="K53" s="775">
        <f t="shared" si="17"/>
        <v>45596</v>
      </c>
    </row>
    <row r="54" spans="1:11" s="14" customFormat="1" ht="18.75" hidden="1" customHeight="1" x14ac:dyDescent="0.2">
      <c r="A54" s="822"/>
      <c r="B54" s="1014" t="s">
        <v>1386</v>
      </c>
      <c r="C54" s="1014" t="s">
        <v>2031</v>
      </c>
      <c r="D54" s="1008">
        <v>45605</v>
      </c>
      <c r="E54" s="775">
        <f t="shared" ref="E54:E56" si="34">D54+9</f>
        <v>45614</v>
      </c>
      <c r="F54" s="829" t="s">
        <v>1541</v>
      </c>
      <c r="G54" s="775" t="s">
        <v>2786</v>
      </c>
      <c r="H54" s="775">
        <v>45621</v>
      </c>
      <c r="I54" s="775">
        <f t="shared" ref="I54:I57" si="35">H54+10</f>
        <v>45631</v>
      </c>
      <c r="J54" s="781"/>
      <c r="K54" s="775">
        <f t="shared" si="17"/>
        <v>45603</v>
      </c>
    </row>
    <row r="55" spans="1:11" s="14" customFormat="1" ht="18.75" hidden="1" customHeight="1" x14ac:dyDescent="0.2">
      <c r="A55" s="822"/>
      <c r="B55" s="1014" t="s">
        <v>1362</v>
      </c>
      <c r="C55" s="1014" t="s">
        <v>2032</v>
      </c>
      <c r="D55" s="1008">
        <v>45609</v>
      </c>
      <c r="E55" s="775">
        <f t="shared" si="34"/>
        <v>45618</v>
      </c>
      <c r="F55" s="829" t="s">
        <v>1541</v>
      </c>
      <c r="G55" s="775" t="s">
        <v>2786</v>
      </c>
      <c r="H55" s="775">
        <v>45621</v>
      </c>
      <c r="I55" s="775">
        <f t="shared" si="35"/>
        <v>45631</v>
      </c>
      <c r="J55" s="781"/>
      <c r="K55" s="775">
        <f t="shared" si="17"/>
        <v>45610</v>
      </c>
    </row>
    <row r="56" spans="1:11" s="14" customFormat="1" ht="18" hidden="1" customHeight="1" x14ac:dyDescent="0.2">
      <c r="A56" s="822"/>
      <c r="B56" s="1014" t="s">
        <v>1981</v>
      </c>
      <c r="C56" s="1014" t="s">
        <v>2033</v>
      </c>
      <c r="D56" s="1008">
        <v>45623</v>
      </c>
      <c r="E56" s="775">
        <f t="shared" si="34"/>
        <v>45632</v>
      </c>
      <c r="F56" s="829" t="s">
        <v>1541</v>
      </c>
      <c r="G56" s="775" t="s">
        <v>2787</v>
      </c>
      <c r="H56" s="775">
        <v>45639</v>
      </c>
      <c r="I56" s="775">
        <f t="shared" ref="I56" si="36">H56+10</f>
        <v>45649</v>
      </c>
      <c r="J56" s="781"/>
      <c r="K56" s="775">
        <f t="shared" si="17"/>
        <v>45617</v>
      </c>
    </row>
    <row r="57" spans="1:11" s="14" customFormat="1" ht="18.75" hidden="1" customHeight="1" x14ac:dyDescent="0.2">
      <c r="A57" s="822"/>
      <c r="B57" s="1014" t="s">
        <v>1382</v>
      </c>
      <c r="C57" s="1014" t="s">
        <v>2034</v>
      </c>
      <c r="D57" s="1008">
        <v>45625</v>
      </c>
      <c r="E57" s="775">
        <f t="shared" ref="E57:E60" si="37">D57+9</f>
        <v>45634</v>
      </c>
      <c r="F57" s="829" t="s">
        <v>1541</v>
      </c>
      <c r="G57" s="775" t="s">
        <v>2787</v>
      </c>
      <c r="H57" s="775">
        <v>45639</v>
      </c>
      <c r="I57" s="775">
        <f t="shared" si="35"/>
        <v>45649</v>
      </c>
      <c r="J57" s="781"/>
      <c r="K57" s="775">
        <f t="shared" si="17"/>
        <v>45624</v>
      </c>
    </row>
    <row r="58" spans="1:11" s="14" customFormat="1" ht="18.75" hidden="1" customHeight="1" x14ac:dyDescent="0.2">
      <c r="A58" s="822"/>
      <c r="B58" s="1014" t="s">
        <v>1984</v>
      </c>
      <c r="C58" s="1014" t="s">
        <v>2035</v>
      </c>
      <c r="D58" s="1008">
        <v>45633</v>
      </c>
      <c r="E58" s="775">
        <f t="shared" si="37"/>
        <v>45642</v>
      </c>
      <c r="F58" s="829" t="s">
        <v>386</v>
      </c>
      <c r="G58" s="775" t="s">
        <v>2788</v>
      </c>
      <c r="H58" s="775">
        <v>45648</v>
      </c>
      <c r="I58" s="775">
        <f t="shared" ref="I58:I63" si="38">H58+10</f>
        <v>45658</v>
      </c>
      <c r="J58" s="781"/>
      <c r="K58" s="775">
        <f t="shared" si="17"/>
        <v>45631</v>
      </c>
    </row>
    <row r="59" spans="1:11" s="14" customFormat="1" ht="18.75" hidden="1" customHeight="1" x14ac:dyDescent="0.2">
      <c r="A59" s="822"/>
      <c r="B59" s="1014" t="s">
        <v>1977</v>
      </c>
      <c r="C59" s="1014" t="s">
        <v>2036</v>
      </c>
      <c r="D59" s="1008">
        <v>45637</v>
      </c>
      <c r="E59" s="775">
        <f t="shared" si="37"/>
        <v>45646</v>
      </c>
      <c r="F59" s="829" t="s">
        <v>534</v>
      </c>
      <c r="G59" s="775" t="s">
        <v>2789</v>
      </c>
      <c r="H59" s="775">
        <v>45653</v>
      </c>
      <c r="I59" s="775">
        <f t="shared" si="38"/>
        <v>45663</v>
      </c>
      <c r="J59" s="781"/>
      <c r="K59" s="775">
        <f t="shared" si="17"/>
        <v>45638</v>
      </c>
    </row>
    <row r="60" spans="1:11" s="14" customFormat="1" ht="18" customHeight="1" x14ac:dyDescent="0.2">
      <c r="A60" s="822"/>
      <c r="B60" s="1014" t="s">
        <v>1386</v>
      </c>
      <c r="C60" s="1014" t="s">
        <v>2037</v>
      </c>
      <c r="D60" s="1008">
        <v>45644</v>
      </c>
      <c r="E60" s="775">
        <f t="shared" si="37"/>
        <v>45653</v>
      </c>
      <c r="F60" s="829" t="s">
        <v>1541</v>
      </c>
      <c r="G60" s="775" t="s">
        <v>2790</v>
      </c>
      <c r="H60" s="775">
        <v>45294</v>
      </c>
      <c r="I60" s="775">
        <f t="shared" si="38"/>
        <v>45304</v>
      </c>
      <c r="J60" s="781"/>
      <c r="K60" s="775">
        <f t="shared" si="17"/>
        <v>45645</v>
      </c>
    </row>
    <row r="61" spans="1:11" s="14" customFormat="1" ht="18.75" customHeight="1" x14ac:dyDescent="0.2">
      <c r="A61" s="822"/>
      <c r="B61" s="1014" t="s">
        <v>1362</v>
      </c>
      <c r="C61" s="1014" t="s">
        <v>2038</v>
      </c>
      <c r="D61" s="1008">
        <v>45651</v>
      </c>
      <c r="E61" s="775">
        <f t="shared" ref="E61:E66" si="39">D61+9</f>
        <v>45660</v>
      </c>
      <c r="F61" s="829" t="s">
        <v>386</v>
      </c>
      <c r="G61" s="775" t="s">
        <v>2791</v>
      </c>
      <c r="H61" s="775">
        <v>45301</v>
      </c>
      <c r="I61" s="775">
        <f t="shared" si="38"/>
        <v>45311</v>
      </c>
      <c r="J61" s="781"/>
      <c r="K61" s="775">
        <f t="shared" si="17"/>
        <v>45652</v>
      </c>
    </row>
    <row r="62" spans="1:11" s="14" customFormat="1" ht="18" customHeight="1" x14ac:dyDescent="0.2">
      <c r="A62" s="822"/>
      <c r="B62" s="1014" t="s">
        <v>1981</v>
      </c>
      <c r="C62" s="1014" t="s">
        <v>2039</v>
      </c>
      <c r="D62" s="1008">
        <v>45658</v>
      </c>
      <c r="E62" s="775">
        <f t="shared" si="39"/>
        <v>45667</v>
      </c>
      <c r="F62" s="829" t="s">
        <v>534</v>
      </c>
      <c r="G62" s="775" t="s">
        <v>2792</v>
      </c>
      <c r="H62" s="775">
        <v>45308</v>
      </c>
      <c r="I62" s="775">
        <f t="shared" si="38"/>
        <v>45318</v>
      </c>
      <c r="J62" s="781"/>
      <c r="K62" s="775">
        <f t="shared" si="17"/>
        <v>45659</v>
      </c>
    </row>
    <row r="63" spans="1:11" s="14" customFormat="1" ht="18.75" customHeight="1" x14ac:dyDescent="0.2">
      <c r="A63" s="822"/>
      <c r="B63" s="1014" t="s">
        <v>1382</v>
      </c>
      <c r="C63" s="1014" t="s">
        <v>2793</v>
      </c>
      <c r="D63" s="1008">
        <v>45666</v>
      </c>
      <c r="E63" s="775">
        <f t="shared" si="39"/>
        <v>45675</v>
      </c>
      <c r="F63" s="829" t="s">
        <v>1541</v>
      </c>
      <c r="G63" s="775" t="s">
        <v>2794</v>
      </c>
      <c r="H63" s="775">
        <v>45315</v>
      </c>
      <c r="I63" s="775">
        <f t="shared" si="38"/>
        <v>45325</v>
      </c>
      <c r="J63" s="781"/>
      <c r="K63" s="775">
        <f t="shared" si="17"/>
        <v>45666</v>
      </c>
    </row>
    <row r="64" spans="1:11" s="14" customFormat="1" ht="18.75" customHeight="1" x14ac:dyDescent="0.2">
      <c r="A64" s="822"/>
      <c r="B64" s="1014" t="s">
        <v>1984</v>
      </c>
      <c r="C64" s="1014" t="s">
        <v>2795</v>
      </c>
      <c r="D64" s="1008">
        <v>45672</v>
      </c>
      <c r="E64" s="775">
        <f t="shared" si="39"/>
        <v>45681</v>
      </c>
      <c r="F64" s="829" t="s">
        <v>386</v>
      </c>
      <c r="G64" s="775" t="s">
        <v>2796</v>
      </c>
      <c r="H64" s="775">
        <v>45322</v>
      </c>
      <c r="I64" s="775">
        <f t="shared" ref="I64" si="40">H64+10</f>
        <v>45332</v>
      </c>
      <c r="J64" s="781"/>
      <c r="K64" s="775">
        <f t="shared" si="17"/>
        <v>45673</v>
      </c>
    </row>
    <row r="65" spans="1:11" s="14" customFormat="1" ht="18.75" hidden="1" customHeight="1" x14ac:dyDescent="0.2">
      <c r="A65" s="822"/>
      <c r="B65" s="1014" t="s">
        <v>1977</v>
      </c>
      <c r="C65" s="1014" t="s">
        <v>2797</v>
      </c>
      <c r="D65" s="1008">
        <v>45679</v>
      </c>
      <c r="E65" s="775">
        <f t="shared" si="39"/>
        <v>45688</v>
      </c>
      <c r="F65" s="829"/>
      <c r="G65" s="775"/>
      <c r="H65" s="775"/>
      <c r="I65" s="775"/>
      <c r="J65" s="781"/>
      <c r="K65" s="775">
        <f t="shared" si="17"/>
        <v>45680</v>
      </c>
    </row>
    <row r="66" spans="1:11" s="14" customFormat="1" ht="18" hidden="1" customHeight="1" x14ac:dyDescent="0.2">
      <c r="A66" s="822"/>
      <c r="B66" s="1014" t="s">
        <v>1386</v>
      </c>
      <c r="C66" s="1014" t="s">
        <v>2798</v>
      </c>
      <c r="D66" s="1008">
        <v>45686</v>
      </c>
      <c r="E66" s="775">
        <f t="shared" si="39"/>
        <v>45695</v>
      </c>
      <c r="F66" s="829"/>
      <c r="G66" s="775"/>
      <c r="H66" s="775"/>
      <c r="I66" s="775"/>
      <c r="J66" s="781"/>
      <c r="K66" s="775">
        <f t="shared" si="17"/>
        <v>45687</v>
      </c>
    </row>
    <row r="68" spans="1:11" ht="18.75" customHeight="1" thickBot="1" x14ac:dyDescent="0.25"/>
    <row r="69" spans="1:11" s="147" customFormat="1" ht="18.75" customHeight="1" x14ac:dyDescent="0.2">
      <c r="B69" s="788"/>
      <c r="C69" s="789"/>
      <c r="D69" s="790"/>
      <c r="E69" s="791"/>
      <c r="F69" s="792"/>
      <c r="G69" s="793"/>
      <c r="H69" s="794"/>
    </row>
    <row r="70" spans="1:11" s="147" customFormat="1" ht="18.75" customHeight="1" x14ac:dyDescent="0.2">
      <c r="B70" s="795" t="s">
        <v>555</v>
      </c>
      <c r="C70" s="145"/>
      <c r="D70" s="147" t="s">
        <v>556</v>
      </c>
      <c r="G70" s="147" t="s">
        <v>557</v>
      </c>
      <c r="H70" s="796"/>
    </row>
    <row r="71" spans="1:11" s="147" customFormat="1" ht="18.75" customHeight="1" x14ac:dyDescent="0.2">
      <c r="B71" s="797" t="s">
        <v>558</v>
      </c>
      <c r="C71" s="798" t="s">
        <v>559</v>
      </c>
      <c r="D71" s="133" t="s">
        <v>560</v>
      </c>
      <c r="F71" s="798" t="s">
        <v>561</v>
      </c>
      <c r="G71" s="145" t="s">
        <v>562</v>
      </c>
      <c r="H71" s="799" t="s">
        <v>563</v>
      </c>
    </row>
    <row r="72" spans="1:11" s="147" customFormat="1" ht="18.75" customHeight="1" x14ac:dyDescent="0.2">
      <c r="B72" s="797" t="s">
        <v>564</v>
      </c>
      <c r="C72" s="798" t="s">
        <v>565</v>
      </c>
      <c r="D72" s="133" t="s">
        <v>566</v>
      </c>
      <c r="E72" s="148" t="s">
        <v>567</v>
      </c>
      <c r="F72" s="802" t="s">
        <v>568</v>
      </c>
      <c r="G72" s="145" t="s">
        <v>569</v>
      </c>
      <c r="H72" s="799" t="s">
        <v>570</v>
      </c>
    </row>
    <row r="73" spans="1:11" s="147" customFormat="1" ht="18.75" customHeight="1" x14ac:dyDescent="0.2">
      <c r="B73" s="800" t="s">
        <v>571</v>
      </c>
      <c r="C73" s="801" t="s">
        <v>572</v>
      </c>
      <c r="D73" s="133" t="s">
        <v>573</v>
      </c>
      <c r="E73" s="148" t="s">
        <v>574</v>
      </c>
      <c r="F73" s="802" t="s">
        <v>575</v>
      </c>
      <c r="G73" s="602" t="s">
        <v>576</v>
      </c>
      <c r="H73" s="803" t="s">
        <v>577</v>
      </c>
    </row>
    <row r="74" spans="1:11" s="147" customFormat="1" ht="18.75" customHeight="1" x14ac:dyDescent="0.2">
      <c r="B74" s="800" t="s">
        <v>578</v>
      </c>
      <c r="C74" s="801" t="s">
        <v>579</v>
      </c>
      <c r="D74" s="133" t="s">
        <v>580</v>
      </c>
      <c r="E74" s="148" t="s">
        <v>581</v>
      </c>
      <c r="F74" s="802" t="s">
        <v>582</v>
      </c>
      <c r="G74" s="602" t="s">
        <v>583</v>
      </c>
      <c r="H74" s="803" t="s">
        <v>584</v>
      </c>
    </row>
    <row r="75" spans="1:11" s="147" customFormat="1" ht="18.75" customHeight="1" x14ac:dyDescent="0.2">
      <c r="B75" s="800" t="s">
        <v>585</v>
      </c>
      <c r="C75" s="801" t="s">
        <v>586</v>
      </c>
      <c r="D75" s="133" t="s">
        <v>587</v>
      </c>
      <c r="E75" s="148" t="s">
        <v>588</v>
      </c>
      <c r="F75" s="802" t="s">
        <v>589</v>
      </c>
      <c r="G75" s="602" t="s">
        <v>590</v>
      </c>
      <c r="H75" s="803" t="s">
        <v>591</v>
      </c>
    </row>
    <row r="76" spans="1:11" s="147" customFormat="1" ht="18.75" customHeight="1" x14ac:dyDescent="0.2">
      <c r="B76" s="800" t="s">
        <v>592</v>
      </c>
      <c r="C76" s="801" t="s">
        <v>593</v>
      </c>
      <c r="D76" s="133" t="s">
        <v>594</v>
      </c>
      <c r="E76" s="148" t="s">
        <v>595</v>
      </c>
      <c r="F76" s="802" t="s">
        <v>596</v>
      </c>
      <c r="G76" s="602" t="s">
        <v>597</v>
      </c>
      <c r="H76" s="803" t="s">
        <v>598</v>
      </c>
    </row>
    <row r="77" spans="1:11" s="147" customFormat="1" ht="18.75" customHeight="1" x14ac:dyDescent="0.2">
      <c r="B77" s="800" t="s">
        <v>599</v>
      </c>
      <c r="C77" s="801" t="s">
        <v>600</v>
      </c>
      <c r="D77" s="133" t="s">
        <v>601</v>
      </c>
      <c r="E77" s="148" t="s">
        <v>602</v>
      </c>
      <c r="F77" s="756" t="s">
        <v>603</v>
      </c>
      <c r="G77" s="602" t="s">
        <v>604</v>
      </c>
      <c r="H77" s="804" t="s">
        <v>605</v>
      </c>
    </row>
    <row r="78" spans="1:11" ht="18.75" customHeight="1" x14ac:dyDescent="0.2">
      <c r="B78" s="800" t="s">
        <v>606</v>
      </c>
      <c r="C78" s="801" t="s">
        <v>607</v>
      </c>
      <c r="D78" s="133"/>
      <c r="E78" s="145"/>
      <c r="F78" s="602"/>
      <c r="G78" s="147"/>
      <c r="H78" s="805"/>
    </row>
    <row r="79" spans="1:11" ht="18.75" customHeight="1" thickBot="1" x14ac:dyDescent="0.25">
      <c r="B79" s="806"/>
      <c r="C79" s="807"/>
      <c r="D79" s="807"/>
      <c r="E79" s="808"/>
      <c r="F79" s="808"/>
      <c r="G79" s="808"/>
      <c r="H79" s="809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71" r:id="rId1" xr:uid="{C411BEE7-97E8-41A6-B932-0A294A728CB5}"/>
    <hyperlink ref="C71" r:id="rId2" xr:uid="{2ED8CD13-722F-4716-B151-78A641E9D574}"/>
    <hyperlink ref="H76" r:id="rId3" xr:uid="{64637644-58D3-4E01-92BD-62BA403F5BBF}"/>
    <hyperlink ref="H75" r:id="rId4" xr:uid="{C6FDD7F9-0530-43AC-AD2F-5D65BD74B2C9}"/>
    <hyperlink ref="C75" r:id="rId5" xr:uid="{9719FF67-F1B5-4039-829F-138DCECFE960}"/>
    <hyperlink ref="C76" r:id="rId6" xr:uid="{A2C6814D-EFD1-4457-8BEC-60221A8366DE}"/>
    <hyperlink ref="C73" r:id="rId7" xr:uid="{BCFD124C-648C-4B34-9FE0-3163EEEE81DA}"/>
    <hyperlink ref="C72" r:id="rId8" xr:uid="{80F411A4-7B24-448F-97D4-AD648D9E2EE2}"/>
    <hyperlink ref="C78" r:id="rId9" xr:uid="{0FEACC9D-A369-46A4-95A9-24A058F71860}"/>
    <hyperlink ref="H74" r:id="rId10" xr:uid="{496E2320-6B45-48F3-B563-2F623510468A}"/>
    <hyperlink ref="H77" r:id="rId11" xr:uid="{A8EEA807-C91E-44F0-AB6D-6B5B9EAA2D7C}"/>
    <hyperlink ref="C74" r:id="rId12" xr:uid="{FBCB3E78-F70B-47F9-9E77-49D5242830FE}"/>
    <hyperlink ref="F71" r:id="rId13" xr:uid="{92EAE8F3-29D9-4E5E-A754-FEA9BD98613A}"/>
    <hyperlink ref="F76" r:id="rId14" xr:uid="{50870A2A-3E95-416D-B999-9555EC6B51F0}"/>
    <hyperlink ref="F72" r:id="rId15" xr:uid="{47CD1EC2-2354-426B-96F8-1465A9B26568}"/>
    <hyperlink ref="F73" r:id="rId16" xr:uid="{9A6F29F2-F52E-4C3E-9DF1-A28B6C0F3649}"/>
    <hyperlink ref="F74" r:id="rId17" xr:uid="{3FD01CD1-63B3-4F58-BF63-5ACEFB0E5293}"/>
    <hyperlink ref="F75" r:id="rId18" xr:uid="{DB94BC7F-2800-4AC0-A6E7-9C6A74DEAF5F}"/>
    <hyperlink ref="H72" r:id="rId19" xr:uid="{40822BF9-7337-436F-A7E5-A6C4561A63C3}"/>
    <hyperlink ref="H73" r:id="rId20" xr:uid="{35047C38-8B08-4561-9D62-12FF5D49EBC8}"/>
    <hyperlink ref="F77" r:id="rId21" xr:uid="{4D81FAE7-779E-4168-99B3-8EC921584400}"/>
  </hyperlinks>
  <pageMargins left="0.7" right="0.7" top="0.75" bottom="0.75" header="0.3" footer="0.3"/>
  <pageSetup paperSize="9" scale="51" orientation="landscape" r:id="rId22"/>
  <headerFooter>
    <oddFooter>&amp;L_x000D_&amp;1#&amp;"Calibri"&amp;10&amp;K000000 Sensitivity: Public</oddFooter>
  </headerFooter>
  <ignoredErrors>
    <ignoredError sqref="K43 I4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J2" s="990" t="s">
        <v>378</v>
      </c>
    </row>
    <row r="3" spans="2:10" ht="14.25" thickBot="1" x14ac:dyDescent="0.25">
      <c r="B3" s="165"/>
      <c r="J3" s="1027"/>
    </row>
    <row r="4" spans="2:10" ht="30" customHeight="1" thickBot="1" x14ac:dyDescent="0.25">
      <c r="B4" s="1147" t="s">
        <v>2799</v>
      </c>
      <c r="C4" s="1148"/>
      <c r="D4" s="1148"/>
      <c r="E4" s="1148"/>
      <c r="F4" s="1148"/>
      <c r="G4" s="1148"/>
      <c r="H4" s="1149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31"/>
      <c r="D6" s="1188" t="s">
        <v>379</v>
      </c>
      <c r="E6" s="974" t="s">
        <v>2800</v>
      </c>
      <c r="F6" s="977" t="s">
        <v>189</v>
      </c>
      <c r="G6" s="977" t="s">
        <v>346</v>
      </c>
      <c r="H6" s="977" t="s">
        <v>2801</v>
      </c>
      <c r="I6" s="782"/>
      <c r="J6" s="904" t="s">
        <v>1899</v>
      </c>
    </row>
    <row r="7" spans="2:10" s="331" customFormat="1" ht="17.25" customHeight="1" x14ac:dyDescent="0.2">
      <c r="B7" s="977" t="s">
        <v>381</v>
      </c>
      <c r="C7" s="977" t="s">
        <v>382</v>
      </c>
      <c r="D7" s="1189"/>
      <c r="E7" s="973" t="s">
        <v>143</v>
      </c>
      <c r="F7" s="973" t="s">
        <v>214</v>
      </c>
      <c r="G7" s="973" t="s">
        <v>268</v>
      </c>
      <c r="H7" s="973" t="s">
        <v>318</v>
      </c>
      <c r="J7" s="1094" t="s">
        <v>383</v>
      </c>
    </row>
    <row r="8" spans="2:10" s="331" customFormat="1" ht="17.25" hidden="1" customHeight="1" x14ac:dyDescent="0.2">
      <c r="B8" s="745" t="s">
        <v>2802</v>
      </c>
      <c r="C8" s="1053" t="s">
        <v>2803</v>
      </c>
      <c r="D8" s="1057">
        <v>45200</v>
      </c>
      <c r="E8" s="1058">
        <f t="shared" ref="E8:E21" si="0">D8+7</f>
        <v>45207</v>
      </c>
      <c r="F8" s="1058">
        <f t="shared" ref="F8:F21" si="1">D8+10</f>
        <v>45210</v>
      </c>
      <c r="G8" s="1058">
        <f t="shared" ref="G8:G21" si="2">D8+13</f>
        <v>45213</v>
      </c>
      <c r="H8" s="1058">
        <f t="shared" ref="H8:H22" si="3">D8+16</f>
        <v>45216</v>
      </c>
      <c r="J8" s="813" t="e">
        <f>#REF!+1</f>
        <v>#REF!</v>
      </c>
    </row>
    <row r="9" spans="2:10" s="331" customFormat="1" ht="17.25" hidden="1" customHeight="1" x14ac:dyDescent="0.2">
      <c r="B9" s="745" t="s">
        <v>2804</v>
      </c>
      <c r="C9" s="1053" t="s">
        <v>2805</v>
      </c>
      <c r="D9" s="1057">
        <v>45207</v>
      </c>
      <c r="E9" s="1058">
        <f t="shared" si="0"/>
        <v>45214</v>
      </c>
      <c r="F9" s="1058">
        <f t="shared" si="1"/>
        <v>45217</v>
      </c>
      <c r="G9" s="1058">
        <f t="shared" si="2"/>
        <v>45220</v>
      </c>
      <c r="H9" s="1058">
        <f t="shared" si="3"/>
        <v>45223</v>
      </c>
      <c r="J9" s="813" t="e">
        <f t="shared" ref="J9:J11" si="4">J8+7</f>
        <v>#REF!</v>
      </c>
    </row>
    <row r="10" spans="2:10" s="331" customFormat="1" ht="17.25" hidden="1" customHeight="1" x14ac:dyDescent="0.2">
      <c r="B10" s="745" t="s">
        <v>2806</v>
      </c>
      <c r="C10" s="1053" t="s">
        <v>2807</v>
      </c>
      <c r="D10" s="1057">
        <v>45214</v>
      </c>
      <c r="E10" s="1058">
        <f t="shared" si="0"/>
        <v>45221</v>
      </c>
      <c r="F10" s="1058">
        <f t="shared" si="1"/>
        <v>45224</v>
      </c>
      <c r="G10" s="1058">
        <f t="shared" si="2"/>
        <v>45227</v>
      </c>
      <c r="H10" s="1058">
        <f t="shared" si="3"/>
        <v>45230</v>
      </c>
      <c r="J10" s="813" t="e">
        <f t="shared" si="4"/>
        <v>#REF!</v>
      </c>
    </row>
    <row r="11" spans="2:10" s="331" customFormat="1" ht="17.25" hidden="1" customHeight="1" x14ac:dyDescent="0.2">
      <c r="B11" s="745" t="s">
        <v>2808</v>
      </c>
      <c r="C11" s="1053" t="s">
        <v>2809</v>
      </c>
      <c r="D11" s="1057">
        <v>45221</v>
      </c>
      <c r="E11" s="1058">
        <f t="shared" si="0"/>
        <v>45228</v>
      </c>
      <c r="F11" s="1058">
        <f t="shared" si="1"/>
        <v>45231</v>
      </c>
      <c r="G11" s="1058">
        <f t="shared" si="2"/>
        <v>45234</v>
      </c>
      <c r="H11" s="1058">
        <f t="shared" si="3"/>
        <v>45237</v>
      </c>
      <c r="J11" s="813" t="e">
        <f t="shared" si="4"/>
        <v>#REF!</v>
      </c>
    </row>
    <row r="12" spans="2:10" s="331" customFormat="1" ht="17.25" hidden="1" customHeight="1" x14ac:dyDescent="0.2">
      <c r="B12" s="745" t="s">
        <v>2810</v>
      </c>
      <c r="C12" s="1053" t="s">
        <v>2811</v>
      </c>
      <c r="D12" s="1057">
        <v>45228</v>
      </c>
      <c r="E12" s="1057">
        <f t="shared" si="0"/>
        <v>45235</v>
      </c>
      <c r="F12" s="1057">
        <f t="shared" si="1"/>
        <v>45238</v>
      </c>
      <c r="G12" s="1057">
        <f t="shared" si="2"/>
        <v>45241</v>
      </c>
      <c r="H12" s="1057">
        <f t="shared" si="3"/>
        <v>45244</v>
      </c>
      <c r="J12" s="813" t="e">
        <f>J11+7</f>
        <v>#REF!</v>
      </c>
    </row>
    <row r="13" spans="2:10" s="331" customFormat="1" ht="17.25" hidden="1" customHeight="1" x14ac:dyDescent="0.2">
      <c r="B13" s="735" t="s">
        <v>2812</v>
      </c>
      <c r="C13" s="1046" t="s">
        <v>2813</v>
      </c>
      <c r="D13" s="1059">
        <v>45235</v>
      </c>
      <c r="E13" s="1059">
        <f t="shared" si="0"/>
        <v>45242</v>
      </c>
      <c r="F13" s="1059">
        <f t="shared" si="1"/>
        <v>45245</v>
      </c>
      <c r="G13" s="1059">
        <f t="shared" si="2"/>
        <v>45248</v>
      </c>
      <c r="H13" s="1059">
        <f t="shared" si="3"/>
        <v>45251</v>
      </c>
      <c r="J13" s="813" t="e">
        <f t="shared" ref="J13:J37" si="5">J12+7</f>
        <v>#REF!</v>
      </c>
    </row>
    <row r="14" spans="2:10" s="331" customFormat="1" ht="17.25" hidden="1" customHeight="1" x14ac:dyDescent="0.2">
      <c r="B14" s="735" t="s">
        <v>2814</v>
      </c>
      <c r="C14" s="1046" t="s">
        <v>2815</v>
      </c>
      <c r="D14" s="1059">
        <v>45242</v>
      </c>
      <c r="E14" s="1059">
        <f t="shared" si="0"/>
        <v>45249</v>
      </c>
      <c r="F14" s="1059">
        <f t="shared" si="1"/>
        <v>45252</v>
      </c>
      <c r="G14" s="1059">
        <f t="shared" si="2"/>
        <v>45255</v>
      </c>
      <c r="H14" s="1059">
        <f t="shared" si="3"/>
        <v>45258</v>
      </c>
      <c r="J14" s="813" t="e">
        <f t="shared" si="5"/>
        <v>#REF!</v>
      </c>
    </row>
    <row r="15" spans="2:10" s="331" customFormat="1" ht="17.25" hidden="1" customHeight="1" x14ac:dyDescent="0.2">
      <c r="B15" s="735" t="s">
        <v>2816</v>
      </c>
      <c r="C15" s="1046" t="s">
        <v>2817</v>
      </c>
      <c r="D15" s="1059">
        <v>45249</v>
      </c>
      <c r="E15" s="1059">
        <f t="shared" si="0"/>
        <v>45256</v>
      </c>
      <c r="F15" s="1059">
        <f t="shared" si="1"/>
        <v>45259</v>
      </c>
      <c r="G15" s="1059">
        <f t="shared" si="2"/>
        <v>45262</v>
      </c>
      <c r="H15" s="1059">
        <f t="shared" si="3"/>
        <v>45265</v>
      </c>
      <c r="J15" s="813" t="e">
        <f t="shared" si="5"/>
        <v>#REF!</v>
      </c>
    </row>
    <row r="16" spans="2:10" s="331" customFormat="1" ht="17.25" hidden="1" customHeight="1" x14ac:dyDescent="0.2">
      <c r="B16" s="735" t="s">
        <v>2818</v>
      </c>
      <c r="C16" s="1046" t="s">
        <v>2819</v>
      </c>
      <c r="D16" s="1059">
        <v>45256</v>
      </c>
      <c r="E16" s="1059">
        <f t="shared" si="0"/>
        <v>45263</v>
      </c>
      <c r="F16" s="1059">
        <f t="shared" si="1"/>
        <v>45266</v>
      </c>
      <c r="G16" s="1059">
        <f t="shared" si="2"/>
        <v>45269</v>
      </c>
      <c r="H16" s="1059">
        <f t="shared" si="3"/>
        <v>45272</v>
      </c>
      <c r="J16" s="813" t="e">
        <f t="shared" si="5"/>
        <v>#REF!</v>
      </c>
    </row>
    <row r="17" spans="2:10" s="331" customFormat="1" ht="17.25" hidden="1" customHeight="1" x14ac:dyDescent="0.2">
      <c r="B17" s="745" t="s">
        <v>2820</v>
      </c>
      <c r="C17" s="1053" t="s">
        <v>2821</v>
      </c>
      <c r="D17" s="1057">
        <v>45263</v>
      </c>
      <c r="E17" s="1057">
        <f t="shared" si="0"/>
        <v>45270</v>
      </c>
      <c r="F17" s="1057">
        <f t="shared" si="1"/>
        <v>45273</v>
      </c>
      <c r="G17" s="1057">
        <f t="shared" si="2"/>
        <v>45276</v>
      </c>
      <c r="H17" s="1057">
        <f t="shared" si="3"/>
        <v>45279</v>
      </c>
      <c r="J17" s="813" t="e">
        <f t="shared" si="5"/>
        <v>#REF!</v>
      </c>
    </row>
    <row r="18" spans="2:10" s="331" customFormat="1" ht="17.25" hidden="1" customHeight="1" x14ac:dyDescent="0.2">
      <c r="B18" s="745" t="s">
        <v>2822</v>
      </c>
      <c r="C18" s="1053" t="s">
        <v>2823</v>
      </c>
      <c r="D18" s="1057">
        <v>45270</v>
      </c>
      <c r="E18" s="1057">
        <f t="shared" si="0"/>
        <v>45277</v>
      </c>
      <c r="F18" s="1057">
        <f t="shared" si="1"/>
        <v>45280</v>
      </c>
      <c r="G18" s="1057">
        <f t="shared" si="2"/>
        <v>45283</v>
      </c>
      <c r="H18" s="1057">
        <f t="shared" si="3"/>
        <v>45286</v>
      </c>
      <c r="J18" s="813" t="e">
        <f t="shared" si="5"/>
        <v>#REF!</v>
      </c>
    </row>
    <row r="19" spans="2:10" s="331" customFormat="1" ht="17.25" hidden="1" customHeight="1" x14ac:dyDescent="0.2">
      <c r="B19" s="745" t="s">
        <v>2824</v>
      </c>
      <c r="C19" s="1053" t="s">
        <v>2825</v>
      </c>
      <c r="D19" s="1057">
        <v>45277</v>
      </c>
      <c r="E19" s="1057">
        <f t="shared" si="0"/>
        <v>45284</v>
      </c>
      <c r="F19" s="1057">
        <f t="shared" si="1"/>
        <v>45287</v>
      </c>
      <c r="G19" s="1057">
        <f t="shared" si="2"/>
        <v>45290</v>
      </c>
      <c r="H19" s="1057">
        <f t="shared" si="3"/>
        <v>45293</v>
      </c>
      <c r="I19" s="1060"/>
      <c r="J19" s="813" t="e">
        <f t="shared" si="5"/>
        <v>#REF!</v>
      </c>
    </row>
    <row r="20" spans="2:10" s="331" customFormat="1" ht="17.25" hidden="1" customHeight="1" x14ac:dyDescent="0.2">
      <c r="B20" s="745" t="s">
        <v>2826</v>
      </c>
      <c r="C20" s="1053" t="s">
        <v>2827</v>
      </c>
      <c r="D20" s="1057">
        <v>45284</v>
      </c>
      <c r="E20" s="1057">
        <f t="shared" si="0"/>
        <v>45291</v>
      </c>
      <c r="F20" s="1057">
        <f t="shared" si="1"/>
        <v>45294</v>
      </c>
      <c r="G20" s="1057">
        <f t="shared" si="2"/>
        <v>45297</v>
      </c>
      <c r="H20" s="1057">
        <f t="shared" si="3"/>
        <v>45300</v>
      </c>
      <c r="J20" s="813" t="e">
        <f t="shared" si="5"/>
        <v>#REF!</v>
      </c>
    </row>
    <row r="21" spans="2:10" s="331" customFormat="1" ht="17.25" hidden="1" customHeight="1" x14ac:dyDescent="0.2">
      <c r="B21" s="745" t="s">
        <v>2828</v>
      </c>
      <c r="C21" s="1053" t="s">
        <v>2829</v>
      </c>
      <c r="D21" s="1057">
        <v>45291</v>
      </c>
      <c r="E21" s="1057">
        <f t="shared" si="0"/>
        <v>45298</v>
      </c>
      <c r="F21" s="1057">
        <f t="shared" si="1"/>
        <v>45301</v>
      </c>
      <c r="G21" s="1057">
        <f t="shared" si="2"/>
        <v>45304</v>
      </c>
      <c r="H21" s="1057">
        <f t="shared" si="3"/>
        <v>45307</v>
      </c>
      <c r="J21" s="813" t="e">
        <f t="shared" si="5"/>
        <v>#REF!</v>
      </c>
    </row>
    <row r="22" spans="2:10" s="331" customFormat="1" ht="17.25" hidden="1" customHeight="1" x14ac:dyDescent="0.2">
      <c r="B22" s="735" t="s">
        <v>2802</v>
      </c>
      <c r="C22" s="1046" t="s">
        <v>2830</v>
      </c>
      <c r="D22" s="1059">
        <v>44938</v>
      </c>
      <c r="E22" s="1059">
        <f t="shared" ref="E22" si="6">D22+7</f>
        <v>44945</v>
      </c>
      <c r="F22" s="1059">
        <f t="shared" ref="F22" si="7">D22+10</f>
        <v>44948</v>
      </c>
      <c r="G22" s="1059">
        <f t="shared" ref="G22" si="8">D22+13</f>
        <v>44951</v>
      </c>
      <c r="H22" s="1059">
        <f t="shared" si="3"/>
        <v>44954</v>
      </c>
      <c r="J22" s="813" t="e">
        <f t="shared" si="5"/>
        <v>#REF!</v>
      </c>
    </row>
    <row r="23" spans="2:10" s="331" customFormat="1" ht="17.25" hidden="1" customHeight="1" x14ac:dyDescent="0.2">
      <c r="B23" s="735" t="s">
        <v>2804</v>
      </c>
      <c r="C23" s="1046" t="s">
        <v>2831</v>
      </c>
      <c r="D23" s="1059">
        <v>44940</v>
      </c>
      <c r="E23" s="1059">
        <f t="shared" ref="E23:E25" si="9">D23+7</f>
        <v>44947</v>
      </c>
      <c r="F23" s="1059">
        <f t="shared" ref="F23:F25" si="10">D23+10</f>
        <v>44950</v>
      </c>
      <c r="G23" s="1059">
        <f t="shared" ref="G23:G25" si="11">D23+13</f>
        <v>44953</v>
      </c>
      <c r="H23" s="1059">
        <f t="shared" ref="H23:H25" si="12">D23+16</f>
        <v>44956</v>
      </c>
      <c r="J23" s="813" t="e">
        <f t="shared" si="5"/>
        <v>#REF!</v>
      </c>
    </row>
    <row r="24" spans="2:10" s="331" customFormat="1" ht="17.25" hidden="1" customHeight="1" x14ac:dyDescent="0.2">
      <c r="B24" s="735" t="s">
        <v>2806</v>
      </c>
      <c r="C24" s="1046" t="s">
        <v>2832</v>
      </c>
      <c r="D24" s="1059">
        <f>D23+7</f>
        <v>44947</v>
      </c>
      <c r="E24" s="1059">
        <f t="shared" si="9"/>
        <v>44954</v>
      </c>
      <c r="F24" s="1059">
        <f t="shared" si="10"/>
        <v>44957</v>
      </c>
      <c r="G24" s="1059">
        <f t="shared" si="11"/>
        <v>44960</v>
      </c>
      <c r="H24" s="1059">
        <f t="shared" si="12"/>
        <v>44963</v>
      </c>
      <c r="J24" s="813" t="e">
        <f t="shared" si="5"/>
        <v>#REF!</v>
      </c>
    </row>
    <row r="25" spans="2:10" s="331" customFormat="1" ht="17.25" hidden="1" customHeight="1" x14ac:dyDescent="0.2">
      <c r="B25" s="735" t="s">
        <v>2808</v>
      </c>
      <c r="C25" s="1046" t="s">
        <v>2833</v>
      </c>
      <c r="D25" s="1059">
        <v>45334</v>
      </c>
      <c r="E25" s="1059">
        <f t="shared" si="9"/>
        <v>45341</v>
      </c>
      <c r="F25" s="1059">
        <f t="shared" si="10"/>
        <v>45344</v>
      </c>
      <c r="G25" s="1059">
        <f t="shared" si="11"/>
        <v>45347</v>
      </c>
      <c r="H25" s="1059">
        <f t="shared" si="12"/>
        <v>45350</v>
      </c>
      <c r="J25" s="813" t="e">
        <f t="shared" si="5"/>
        <v>#REF!</v>
      </c>
    </row>
    <row r="26" spans="2:10" s="331" customFormat="1" ht="17.25" hidden="1" customHeight="1" x14ac:dyDescent="0.2">
      <c r="B26" s="745" t="s">
        <v>2810</v>
      </c>
      <c r="C26" s="1053" t="s">
        <v>2834</v>
      </c>
      <c r="D26" s="1057">
        <v>45337</v>
      </c>
      <c r="E26" s="1057">
        <f t="shared" ref="E26" si="13">D26+7</f>
        <v>45344</v>
      </c>
      <c r="F26" s="1057">
        <f t="shared" ref="F26" si="14">D26+10</f>
        <v>45347</v>
      </c>
      <c r="G26" s="1057">
        <f t="shared" ref="G26" si="15">D26+13</f>
        <v>45350</v>
      </c>
      <c r="H26" s="1057">
        <f t="shared" ref="H26" si="16">D26+16</f>
        <v>45353</v>
      </c>
      <c r="J26" s="813" t="e">
        <f t="shared" si="5"/>
        <v>#REF!</v>
      </c>
    </row>
    <row r="27" spans="2:10" s="331" customFormat="1" ht="17.25" hidden="1" customHeight="1" x14ac:dyDescent="0.2">
      <c r="B27" s="745" t="s">
        <v>2812</v>
      </c>
      <c r="C27" s="1053" t="s">
        <v>2835</v>
      </c>
      <c r="D27" s="1057">
        <v>45346</v>
      </c>
      <c r="E27" s="1057">
        <f t="shared" ref="E27:E38" si="17">D27+7</f>
        <v>45353</v>
      </c>
      <c r="F27" s="1057">
        <f t="shared" ref="F27:F38" si="18">D27+10</f>
        <v>45356</v>
      </c>
      <c r="G27" s="1057">
        <f t="shared" ref="G27:G38" si="19">D27+13</f>
        <v>45359</v>
      </c>
      <c r="H27" s="1057">
        <f t="shared" ref="H27:H38" si="20">D27+16</f>
        <v>45362</v>
      </c>
      <c r="J27" s="813" t="e">
        <f t="shared" si="5"/>
        <v>#REF!</v>
      </c>
    </row>
    <row r="28" spans="2:10" s="331" customFormat="1" ht="17.25" hidden="1" customHeight="1" x14ac:dyDescent="0.2">
      <c r="B28" s="745" t="s">
        <v>2814</v>
      </c>
      <c r="C28" s="1053" t="s">
        <v>2836</v>
      </c>
      <c r="D28" s="1057">
        <v>45351</v>
      </c>
      <c r="E28" s="1057">
        <f t="shared" si="17"/>
        <v>45358</v>
      </c>
      <c r="F28" s="1057">
        <f t="shared" si="18"/>
        <v>45361</v>
      </c>
      <c r="G28" s="1057">
        <f t="shared" si="19"/>
        <v>45364</v>
      </c>
      <c r="H28" s="1057">
        <f t="shared" si="20"/>
        <v>45367</v>
      </c>
      <c r="J28" s="813" t="e">
        <f t="shared" si="5"/>
        <v>#REF!</v>
      </c>
    </row>
    <row r="29" spans="2:10" s="331" customFormat="1" ht="17.25" hidden="1" customHeight="1" x14ac:dyDescent="0.2">
      <c r="B29" s="745" t="s">
        <v>2816</v>
      </c>
      <c r="C29" s="1053" t="s">
        <v>2837</v>
      </c>
      <c r="D29" s="1057">
        <v>45366</v>
      </c>
      <c r="E29" s="1057">
        <f t="shared" si="17"/>
        <v>45373</v>
      </c>
      <c r="F29" s="1057">
        <f t="shared" si="18"/>
        <v>45376</v>
      </c>
      <c r="G29" s="1057">
        <f t="shared" si="19"/>
        <v>45379</v>
      </c>
      <c r="H29" s="1057">
        <f t="shared" si="20"/>
        <v>45382</v>
      </c>
      <c r="J29" s="813" t="e">
        <f t="shared" si="5"/>
        <v>#REF!</v>
      </c>
    </row>
    <row r="30" spans="2:10" s="331" customFormat="1" ht="17.25" hidden="1" customHeight="1" x14ac:dyDescent="0.2">
      <c r="B30" s="735" t="s">
        <v>2838</v>
      </c>
      <c r="C30" s="1046" t="s">
        <v>2839</v>
      </c>
      <c r="D30" s="1059">
        <v>45357</v>
      </c>
      <c r="E30" s="1059">
        <f t="shared" si="17"/>
        <v>45364</v>
      </c>
      <c r="F30" s="1059">
        <f t="shared" si="18"/>
        <v>45367</v>
      </c>
      <c r="G30" s="1059">
        <f t="shared" si="19"/>
        <v>45370</v>
      </c>
      <c r="H30" s="1059">
        <f t="shared" si="20"/>
        <v>45373</v>
      </c>
      <c r="J30" s="813" t="e">
        <f t="shared" si="5"/>
        <v>#REF!</v>
      </c>
    </row>
    <row r="31" spans="2:10" s="331" customFormat="1" ht="17.25" hidden="1" customHeight="1" x14ac:dyDescent="0.2">
      <c r="B31" s="735" t="s">
        <v>2820</v>
      </c>
      <c r="C31" s="1046" t="s">
        <v>2840</v>
      </c>
      <c r="D31" s="1059">
        <v>45371</v>
      </c>
      <c r="E31" s="1059">
        <f t="shared" si="17"/>
        <v>45378</v>
      </c>
      <c r="F31" s="1059">
        <f t="shared" si="18"/>
        <v>45381</v>
      </c>
      <c r="G31" s="1059">
        <f t="shared" si="19"/>
        <v>45384</v>
      </c>
      <c r="H31" s="1059">
        <f t="shared" si="20"/>
        <v>45387</v>
      </c>
      <c r="J31" s="813" t="e">
        <f t="shared" si="5"/>
        <v>#REF!</v>
      </c>
    </row>
    <row r="32" spans="2:10" s="331" customFormat="1" ht="17.25" hidden="1" customHeight="1" x14ac:dyDescent="0.2">
      <c r="B32" s="735" t="s">
        <v>2822</v>
      </c>
      <c r="C32" s="1046" t="s">
        <v>2841</v>
      </c>
      <c r="D32" s="1059">
        <v>45377</v>
      </c>
      <c r="E32" s="1059">
        <f t="shared" si="17"/>
        <v>45384</v>
      </c>
      <c r="F32" s="1059">
        <f t="shared" si="18"/>
        <v>45387</v>
      </c>
      <c r="G32" s="1059">
        <f t="shared" si="19"/>
        <v>45390</v>
      </c>
      <c r="H32" s="1059">
        <f t="shared" si="20"/>
        <v>45393</v>
      </c>
      <c r="J32" s="813" t="e">
        <f t="shared" si="5"/>
        <v>#REF!</v>
      </c>
    </row>
    <row r="33" spans="2:10" s="331" customFormat="1" ht="17.25" hidden="1" customHeight="1" x14ac:dyDescent="0.2">
      <c r="B33" s="735" t="s">
        <v>2824</v>
      </c>
      <c r="C33" s="1046" t="s">
        <v>2842</v>
      </c>
      <c r="D33" s="1059">
        <v>45379</v>
      </c>
      <c r="E33" s="1059">
        <f t="shared" si="17"/>
        <v>45386</v>
      </c>
      <c r="F33" s="1059">
        <f t="shared" si="18"/>
        <v>45389</v>
      </c>
      <c r="G33" s="1059">
        <f t="shared" si="19"/>
        <v>45392</v>
      </c>
      <c r="H33" s="1059">
        <f t="shared" si="20"/>
        <v>45395</v>
      </c>
      <c r="J33" s="813" t="e">
        <f t="shared" si="5"/>
        <v>#REF!</v>
      </c>
    </row>
    <row r="34" spans="2:10" s="331" customFormat="1" ht="17.25" hidden="1" customHeight="1" x14ac:dyDescent="0.2">
      <c r="B34" s="735" t="s">
        <v>2826</v>
      </c>
      <c r="C34" s="1046" t="s">
        <v>2843</v>
      </c>
      <c r="D34" s="1059">
        <v>45388</v>
      </c>
      <c r="E34" s="1059">
        <f t="shared" si="17"/>
        <v>45395</v>
      </c>
      <c r="F34" s="1059">
        <f t="shared" si="18"/>
        <v>45398</v>
      </c>
      <c r="G34" s="1059">
        <f t="shared" si="19"/>
        <v>45401</v>
      </c>
      <c r="H34" s="1059">
        <f t="shared" si="20"/>
        <v>45404</v>
      </c>
      <c r="J34" s="813" t="e">
        <f t="shared" si="5"/>
        <v>#REF!</v>
      </c>
    </row>
    <row r="35" spans="2:10" s="331" customFormat="1" ht="17.25" hidden="1" customHeight="1" x14ac:dyDescent="0.2">
      <c r="B35" s="1035" t="s">
        <v>2828</v>
      </c>
      <c r="C35" s="1010" t="s">
        <v>2844</v>
      </c>
      <c r="D35" s="1064">
        <v>45404</v>
      </c>
      <c r="E35" s="1059">
        <f t="shared" si="17"/>
        <v>45411</v>
      </c>
      <c r="F35" s="1059">
        <f t="shared" si="18"/>
        <v>45414</v>
      </c>
      <c r="G35" s="1059">
        <f t="shared" si="19"/>
        <v>45417</v>
      </c>
      <c r="H35" s="1059">
        <f t="shared" si="20"/>
        <v>45420</v>
      </c>
      <c r="J35" s="775" t="e">
        <f t="shared" si="5"/>
        <v>#REF!</v>
      </c>
    </row>
    <row r="36" spans="2:10" s="331" customFormat="1" ht="17.25" hidden="1" customHeight="1" x14ac:dyDescent="0.2">
      <c r="B36" s="1035" t="s">
        <v>2818</v>
      </c>
      <c r="C36" s="1010" t="s">
        <v>2845</v>
      </c>
      <c r="D36" s="1064">
        <v>45411</v>
      </c>
      <c r="E36" s="1059">
        <f t="shared" si="17"/>
        <v>45418</v>
      </c>
      <c r="F36" s="1059">
        <f t="shared" si="18"/>
        <v>45421</v>
      </c>
      <c r="G36" s="1059">
        <f t="shared" si="19"/>
        <v>45424</v>
      </c>
      <c r="H36" s="1059">
        <f t="shared" si="20"/>
        <v>45427</v>
      </c>
      <c r="J36" s="775" t="e">
        <f t="shared" si="5"/>
        <v>#REF!</v>
      </c>
    </row>
    <row r="37" spans="2:10" s="331" customFormat="1" ht="17.25" hidden="1" customHeight="1" x14ac:dyDescent="0.2">
      <c r="B37" s="1035" t="s">
        <v>2802</v>
      </c>
      <c r="C37" s="1010" t="s">
        <v>2846</v>
      </c>
      <c r="D37" s="1064">
        <v>45417</v>
      </c>
      <c r="E37" s="1059">
        <f t="shared" si="17"/>
        <v>45424</v>
      </c>
      <c r="F37" s="1059">
        <f t="shared" si="18"/>
        <v>45427</v>
      </c>
      <c r="G37" s="1059">
        <f t="shared" si="19"/>
        <v>45430</v>
      </c>
      <c r="H37" s="1059">
        <f t="shared" si="20"/>
        <v>45433</v>
      </c>
      <c r="J37" s="775" t="e">
        <f t="shared" si="5"/>
        <v>#REF!</v>
      </c>
    </row>
    <row r="38" spans="2:10" s="331" customFormat="1" ht="20.100000000000001" customHeight="1" x14ac:dyDescent="0.2">
      <c r="B38" s="1035" t="s">
        <v>2804</v>
      </c>
      <c r="C38" s="1010" t="s">
        <v>2847</v>
      </c>
      <c r="D38" s="1064">
        <v>45424</v>
      </c>
      <c r="E38" s="1059">
        <f t="shared" si="17"/>
        <v>45431</v>
      </c>
      <c r="F38" s="1059">
        <f t="shared" si="18"/>
        <v>45434</v>
      </c>
      <c r="G38" s="1059">
        <f t="shared" si="19"/>
        <v>45437</v>
      </c>
      <c r="H38" s="1059">
        <f t="shared" si="20"/>
        <v>45440</v>
      </c>
      <c r="J38" s="775">
        <v>45411</v>
      </c>
    </row>
    <row r="39" spans="2:10" s="331" customFormat="1" ht="20.100000000000001" customHeight="1" x14ac:dyDescent="0.2">
      <c r="B39" s="1063" t="s">
        <v>389</v>
      </c>
      <c r="C39" s="1010" t="s">
        <v>2848</v>
      </c>
      <c r="D39" s="1061"/>
      <c r="E39" s="1061"/>
      <c r="F39" s="1061"/>
      <c r="G39" s="1061"/>
      <c r="H39" s="1061"/>
      <c r="J39" s="775">
        <f>J38+7</f>
        <v>45418</v>
      </c>
    </row>
    <row r="40" spans="2:10" s="331" customFormat="1" ht="20.100000000000001" customHeight="1" x14ac:dyDescent="0.2">
      <c r="B40" s="1035" t="s">
        <v>2806</v>
      </c>
      <c r="C40" s="1010" t="s">
        <v>2849</v>
      </c>
      <c r="D40" s="1064">
        <v>45432</v>
      </c>
      <c r="E40" s="1059">
        <f t="shared" ref="E40" si="21">D40+7</f>
        <v>45439</v>
      </c>
      <c r="F40" s="1059">
        <f t="shared" ref="F40" si="22">D40+10</f>
        <v>45442</v>
      </c>
      <c r="G40" s="1059">
        <f t="shared" ref="G40" si="23">D40+13</f>
        <v>45445</v>
      </c>
      <c r="H40" s="1059">
        <f t="shared" ref="H40" si="24">D40+16</f>
        <v>45448</v>
      </c>
      <c r="J40" s="775">
        <f t="shared" ref="J40:J42" si="25">J39+7</f>
        <v>45425</v>
      </c>
    </row>
    <row r="41" spans="2:10" s="331" customFormat="1" ht="20.100000000000001" customHeight="1" x14ac:dyDescent="0.2">
      <c r="B41" s="1035" t="s">
        <v>2850</v>
      </c>
      <c r="C41" s="1010" t="s">
        <v>2851</v>
      </c>
      <c r="D41" s="1064">
        <v>45439</v>
      </c>
      <c r="E41" s="1059">
        <f t="shared" ref="E41" si="26">D41+7</f>
        <v>45446</v>
      </c>
      <c r="F41" s="1059">
        <f t="shared" ref="F41" si="27">D41+10</f>
        <v>45449</v>
      </c>
      <c r="G41" s="1059">
        <f t="shared" ref="G41" si="28">D41+13</f>
        <v>45452</v>
      </c>
      <c r="H41" s="1059">
        <f t="shared" ref="H41" si="29">D41+16</f>
        <v>45455</v>
      </c>
      <c r="J41" s="775">
        <f t="shared" si="25"/>
        <v>45432</v>
      </c>
    </row>
    <row r="42" spans="2:10" s="331" customFormat="1" ht="20.100000000000001" customHeight="1" x14ac:dyDescent="0.2">
      <c r="B42" s="1035" t="s">
        <v>2808</v>
      </c>
      <c r="C42" s="1010" t="s">
        <v>2851</v>
      </c>
      <c r="D42" s="1064">
        <v>45446</v>
      </c>
      <c r="E42" s="1059">
        <f t="shared" ref="E42" si="30">D42+7</f>
        <v>45453</v>
      </c>
      <c r="F42" s="1059">
        <f t="shared" ref="F42" si="31">D42+10</f>
        <v>45456</v>
      </c>
      <c r="G42" s="1059">
        <f t="shared" ref="G42" si="32">D42+13</f>
        <v>45459</v>
      </c>
      <c r="H42" s="1059">
        <f t="shared" ref="H42" si="33">D42+16</f>
        <v>45462</v>
      </c>
      <c r="J42" s="775">
        <f t="shared" si="25"/>
        <v>45439</v>
      </c>
    </row>
    <row r="43" spans="2:10" s="331" customFormat="1" ht="17.25" customHeight="1" x14ac:dyDescent="0.2">
      <c r="B43" s="1056"/>
      <c r="C43" s="782"/>
      <c r="D43" s="781"/>
      <c r="E43" s="781"/>
      <c r="F43" s="781"/>
      <c r="G43" s="781"/>
      <c r="H43" s="781"/>
      <c r="J43" s="813"/>
    </row>
    <row r="44" spans="2:10" s="195" customFormat="1" ht="17.25" customHeight="1" x14ac:dyDescent="0.2">
      <c r="B44" s="147" t="s">
        <v>1244</v>
      </c>
      <c r="C44" s="781"/>
    </row>
    <row r="45" spans="2:10" s="331" customFormat="1" ht="17.25" customHeight="1" x14ac:dyDescent="0.2">
      <c r="B45" s="1062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918"/>
      <c r="C47" s="919"/>
      <c r="D47" s="920"/>
      <c r="E47" s="921"/>
      <c r="F47" s="922"/>
      <c r="G47" s="923"/>
      <c r="H47" s="924"/>
      <c r="J47" s="423"/>
    </row>
    <row r="48" spans="2:10" s="331" customFormat="1" ht="17.25" customHeight="1" x14ac:dyDescent="0.2">
      <c r="B48" s="795" t="s">
        <v>555</v>
      </c>
      <c r="C48" s="145"/>
      <c r="D48" s="147" t="s">
        <v>556</v>
      </c>
      <c r="E48" s="147"/>
      <c r="F48" s="147"/>
      <c r="G48" s="147" t="s">
        <v>557</v>
      </c>
      <c r="H48" s="796"/>
      <c r="J48" s="782"/>
    </row>
    <row r="49" spans="2:8" s="331" customFormat="1" ht="17.25" customHeight="1" x14ac:dyDescent="0.2">
      <c r="B49" s="797" t="s">
        <v>558</v>
      </c>
      <c r="C49" s="798" t="s">
        <v>559</v>
      </c>
      <c r="D49" s="133" t="s">
        <v>560</v>
      </c>
      <c r="E49" s="147"/>
      <c r="F49" s="798" t="s">
        <v>561</v>
      </c>
      <c r="G49" s="145" t="s">
        <v>562</v>
      </c>
      <c r="H49" s="799" t="s">
        <v>563</v>
      </c>
    </row>
    <row r="50" spans="2:8" s="331" customFormat="1" ht="17.25" customHeight="1" x14ac:dyDescent="0.2">
      <c r="B50" s="800" t="s">
        <v>564</v>
      </c>
      <c r="C50" s="801" t="s">
        <v>565</v>
      </c>
      <c r="D50" s="133" t="s">
        <v>566</v>
      </c>
      <c r="E50" s="148" t="s">
        <v>567</v>
      </c>
      <c r="F50" s="802" t="s">
        <v>568</v>
      </c>
      <c r="G50" s="602" t="s">
        <v>569</v>
      </c>
      <c r="H50" s="803" t="s">
        <v>570</v>
      </c>
    </row>
    <row r="51" spans="2:8" s="331" customFormat="1" ht="17.25" customHeight="1" x14ac:dyDescent="0.2">
      <c r="B51" s="800" t="s">
        <v>571</v>
      </c>
      <c r="C51" s="801" t="s">
        <v>572</v>
      </c>
      <c r="D51" s="133" t="s">
        <v>573</v>
      </c>
      <c r="E51" s="148" t="s">
        <v>574</v>
      </c>
      <c r="F51" s="802" t="s">
        <v>575</v>
      </c>
      <c r="G51" s="602" t="s">
        <v>576</v>
      </c>
      <c r="H51" s="803" t="s">
        <v>577</v>
      </c>
    </row>
    <row r="52" spans="2:8" s="331" customFormat="1" ht="17.25" customHeight="1" x14ac:dyDescent="0.2">
      <c r="B52" s="800" t="s">
        <v>578</v>
      </c>
      <c r="C52" s="801" t="s">
        <v>579</v>
      </c>
      <c r="D52" s="133" t="s">
        <v>580</v>
      </c>
      <c r="E52" s="148" t="s">
        <v>581</v>
      </c>
      <c r="F52" s="802" t="s">
        <v>582</v>
      </c>
      <c r="G52" s="602" t="s">
        <v>583</v>
      </c>
      <c r="H52" s="803" t="s">
        <v>584</v>
      </c>
    </row>
    <row r="53" spans="2:8" s="331" customFormat="1" ht="17.25" customHeight="1" x14ac:dyDescent="0.2">
      <c r="B53" s="800" t="s">
        <v>585</v>
      </c>
      <c r="C53" s="801" t="s">
        <v>586</v>
      </c>
      <c r="D53" s="133" t="s">
        <v>587</v>
      </c>
      <c r="E53" s="148" t="s">
        <v>588</v>
      </c>
      <c r="F53" s="802" t="s">
        <v>589</v>
      </c>
      <c r="G53" s="602" t="s">
        <v>590</v>
      </c>
      <c r="H53" s="803" t="s">
        <v>591</v>
      </c>
    </row>
    <row r="54" spans="2:8" s="331" customFormat="1" ht="17.25" customHeight="1" x14ac:dyDescent="0.2">
      <c r="B54" s="800" t="s">
        <v>592</v>
      </c>
      <c r="C54" s="801" t="s">
        <v>593</v>
      </c>
      <c r="D54" s="133" t="s">
        <v>594</v>
      </c>
      <c r="E54" s="148" t="s">
        <v>595</v>
      </c>
      <c r="F54" s="802" t="s">
        <v>596</v>
      </c>
      <c r="G54" s="602" t="s">
        <v>597</v>
      </c>
      <c r="H54" s="803" t="s">
        <v>598</v>
      </c>
    </row>
    <row r="55" spans="2:8" s="331" customFormat="1" ht="17.25" customHeight="1" x14ac:dyDescent="0.2">
      <c r="B55" s="800" t="s">
        <v>1274</v>
      </c>
      <c r="C55" s="801" t="s">
        <v>1275</v>
      </c>
      <c r="D55" s="133" t="s">
        <v>601</v>
      </c>
      <c r="E55" s="148" t="s">
        <v>602</v>
      </c>
      <c r="F55" s="756" t="s">
        <v>603</v>
      </c>
      <c r="G55" s="602" t="s">
        <v>1276</v>
      </c>
      <c r="H55" s="803" t="s">
        <v>1278</v>
      </c>
    </row>
    <row r="56" spans="2:8" s="331" customFormat="1" ht="17.25" customHeight="1" x14ac:dyDescent="0.2">
      <c r="B56" s="800" t="s">
        <v>599</v>
      </c>
      <c r="C56" s="801" t="s">
        <v>600</v>
      </c>
      <c r="D56" s="133"/>
      <c r="E56" s="145"/>
      <c r="F56" s="602"/>
      <c r="G56" s="602" t="s">
        <v>604</v>
      </c>
      <c r="H56" s="804" t="s">
        <v>605</v>
      </c>
    </row>
    <row r="57" spans="2:8" s="331" customFormat="1" ht="17.25" customHeight="1" x14ac:dyDescent="0.2">
      <c r="B57" s="800" t="s">
        <v>606</v>
      </c>
      <c r="C57" s="801" t="s">
        <v>607</v>
      </c>
      <c r="D57" s="145"/>
      <c r="E57" s="145"/>
      <c r="F57" s="145"/>
      <c r="G57" s="145"/>
      <c r="H57" s="805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56" orientation="landscape" r:id="rId37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I84"/>
  <sheetViews>
    <sheetView showGridLines="0" zoomScale="130" zoomScaleNormal="130" workbookViewId="0">
      <selection activeCell="D59" sqref="D59"/>
    </sheetView>
  </sheetViews>
  <sheetFormatPr defaultColWidth="9.140625" defaultRowHeight="13.5" x14ac:dyDescent="0.2"/>
  <cols>
    <col min="1" max="1" width="22.28515625" style="903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6" t="s">
        <v>116</v>
      </c>
      <c r="C2" s="1146"/>
      <c r="D2" s="1146"/>
      <c r="E2" s="1146"/>
      <c r="F2" s="1146"/>
      <c r="H2" s="990" t="s">
        <v>378</v>
      </c>
    </row>
    <row r="3" spans="1:9" ht="17.25" customHeight="1" x14ac:dyDescent="0.2">
      <c r="B3" s="1"/>
      <c r="C3" s="770"/>
      <c r="D3" s="770"/>
      <c r="E3" s="770"/>
      <c r="F3" s="122"/>
      <c r="G3" s="169"/>
      <c r="H3" s="122"/>
    </row>
    <row r="4" spans="1:9" ht="30" customHeight="1" x14ac:dyDescent="0.2">
      <c r="B4" s="1203" t="s">
        <v>129</v>
      </c>
      <c r="C4" s="1204"/>
      <c r="D4" s="1204"/>
      <c r="E4" s="1204"/>
      <c r="F4" s="1205"/>
      <c r="G4" s="313"/>
      <c r="H4" s="313"/>
      <c r="I4" s="147"/>
    </row>
    <row r="5" spans="1:9" ht="17.25" customHeight="1" x14ac:dyDescent="0.2">
      <c r="B5" s="771"/>
      <c r="C5" s="771"/>
      <c r="D5" s="771"/>
      <c r="E5" s="771"/>
      <c r="F5" s="772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72"/>
      <c r="B7" s="1152" t="s">
        <v>129</v>
      </c>
      <c r="C7" s="1153"/>
      <c r="D7" s="1206" t="s">
        <v>2852</v>
      </c>
      <c r="E7" s="974" t="s">
        <v>2853</v>
      </c>
      <c r="F7" s="974" t="s">
        <v>367</v>
      </c>
      <c r="G7" s="856"/>
      <c r="H7" s="904" t="s">
        <v>1355</v>
      </c>
      <c r="I7" s="906"/>
    </row>
    <row r="8" spans="1:9" s="331" customFormat="1" ht="17.25" customHeight="1" x14ac:dyDescent="0.2">
      <c r="A8" s="1072"/>
      <c r="B8" s="1020" t="s">
        <v>381</v>
      </c>
      <c r="C8" s="1020" t="s">
        <v>382</v>
      </c>
      <c r="D8" s="1207"/>
      <c r="E8" s="1042" t="s">
        <v>157</v>
      </c>
      <c r="F8" s="1042" t="s">
        <v>214</v>
      </c>
      <c r="G8" s="631"/>
      <c r="H8" s="1090" t="s">
        <v>383</v>
      </c>
      <c r="I8" s="906"/>
    </row>
    <row r="9" spans="1:9" s="331" customFormat="1" ht="15" hidden="1" customHeight="1" x14ac:dyDescent="0.2">
      <c r="A9" s="1072"/>
      <c r="B9" s="914" t="s">
        <v>2854</v>
      </c>
      <c r="C9" s="913" t="s">
        <v>2855</v>
      </c>
      <c r="D9" s="911">
        <v>45288</v>
      </c>
      <c r="E9" s="777">
        <f t="shared" ref="E9:E10" si="0">D9+6</f>
        <v>45294</v>
      </c>
      <c r="F9" s="777">
        <f t="shared" ref="F9:F10" si="1">D9+8</f>
        <v>45296</v>
      </c>
      <c r="G9" s="835"/>
      <c r="H9" s="910" t="e">
        <f>#REF!+7</f>
        <v>#REF!</v>
      </c>
      <c r="I9" s="906"/>
    </row>
    <row r="10" spans="1:9" s="331" customFormat="1" ht="15" hidden="1" customHeight="1" x14ac:dyDescent="0.2">
      <c r="A10" s="1072"/>
      <c r="B10" s="908" t="s">
        <v>2856</v>
      </c>
      <c r="C10" s="909" t="s">
        <v>2857</v>
      </c>
      <c r="D10" s="909">
        <v>45302</v>
      </c>
      <c r="E10" s="775">
        <f t="shared" si="0"/>
        <v>45308</v>
      </c>
      <c r="F10" s="775">
        <f t="shared" si="1"/>
        <v>45310</v>
      </c>
      <c r="G10" s="781"/>
      <c r="H10" s="905" t="e">
        <f t="shared" ref="H10:H26" si="2">H9+7</f>
        <v>#REF!</v>
      </c>
      <c r="I10" s="906"/>
    </row>
    <row r="11" spans="1:9" s="331" customFormat="1" ht="15" hidden="1" customHeight="1" x14ac:dyDescent="0.2">
      <c r="A11" s="1072"/>
      <c r="B11" s="908" t="s">
        <v>2858</v>
      </c>
      <c r="C11" s="909" t="s">
        <v>2859</v>
      </c>
      <c r="D11" s="909">
        <v>45304</v>
      </c>
      <c r="E11" s="775">
        <f t="shared" ref="E11:E13" si="3">D11+6</f>
        <v>45310</v>
      </c>
      <c r="F11" s="775">
        <f t="shared" ref="F11:F12" si="4">D11+8</f>
        <v>45312</v>
      </c>
      <c r="G11" s="781"/>
      <c r="H11" s="905" t="e">
        <f t="shared" si="2"/>
        <v>#REF!</v>
      </c>
      <c r="I11" s="906"/>
    </row>
    <row r="12" spans="1:9" s="331" customFormat="1" ht="15" hidden="1" customHeight="1" x14ac:dyDescent="0.2">
      <c r="A12" s="1072"/>
      <c r="B12" s="908" t="s">
        <v>2860</v>
      </c>
      <c r="C12" s="909" t="s">
        <v>2861</v>
      </c>
      <c r="D12" s="909">
        <v>45319</v>
      </c>
      <c r="E12" s="775">
        <f t="shared" si="3"/>
        <v>45325</v>
      </c>
      <c r="F12" s="775">
        <f t="shared" si="4"/>
        <v>45327</v>
      </c>
      <c r="G12" s="781"/>
      <c r="H12" s="905" t="e">
        <f t="shared" si="2"/>
        <v>#REF!</v>
      </c>
      <c r="I12" s="906"/>
    </row>
    <row r="13" spans="1:9" s="331" customFormat="1" ht="15" hidden="1" customHeight="1" x14ac:dyDescent="0.2">
      <c r="A13" s="1072"/>
      <c r="B13" s="908" t="s">
        <v>2862</v>
      </c>
      <c r="C13" s="909" t="s">
        <v>2863</v>
      </c>
      <c r="D13" s="909">
        <v>45323</v>
      </c>
      <c r="E13" s="775">
        <f t="shared" si="3"/>
        <v>45329</v>
      </c>
      <c r="F13" s="775">
        <f>D13+10</f>
        <v>45333</v>
      </c>
      <c r="G13" s="781"/>
      <c r="H13" s="905" t="e">
        <f t="shared" si="2"/>
        <v>#REF!</v>
      </c>
      <c r="I13" s="906"/>
    </row>
    <row r="14" spans="1:9" s="331" customFormat="1" ht="15" hidden="1" customHeight="1" x14ac:dyDescent="0.2">
      <c r="A14" s="1072"/>
      <c r="B14" s="908" t="s">
        <v>2864</v>
      </c>
      <c r="C14" s="909" t="s">
        <v>2865</v>
      </c>
      <c r="D14" s="909">
        <v>45331</v>
      </c>
      <c r="E14" s="775">
        <f t="shared" ref="E14" si="5">D14+6</f>
        <v>45337</v>
      </c>
      <c r="F14" s="775">
        <f>D14+10</f>
        <v>45341</v>
      </c>
      <c r="G14" s="781"/>
      <c r="H14" s="905" t="e">
        <f t="shared" si="2"/>
        <v>#REF!</v>
      </c>
      <c r="I14" s="906"/>
    </row>
    <row r="15" spans="1:9" s="331" customFormat="1" ht="15" hidden="1" customHeight="1" x14ac:dyDescent="0.2">
      <c r="A15" s="1072"/>
      <c r="B15" s="908" t="s">
        <v>2866</v>
      </c>
      <c r="C15" s="909" t="s">
        <v>2867</v>
      </c>
      <c r="D15" s="909">
        <v>45330</v>
      </c>
      <c r="E15" s="775">
        <f t="shared" ref="E15" si="6">D15+6</f>
        <v>45336</v>
      </c>
      <c r="F15" s="775">
        <f>D15+10</f>
        <v>45340</v>
      </c>
      <c r="G15" s="781"/>
      <c r="H15" s="905" t="e">
        <f t="shared" si="2"/>
        <v>#REF!</v>
      </c>
      <c r="I15" s="906"/>
    </row>
    <row r="16" spans="1:9" s="331" customFormat="1" ht="15" hidden="1" customHeight="1" x14ac:dyDescent="0.2">
      <c r="A16" s="1072"/>
      <c r="B16" s="908" t="s">
        <v>2868</v>
      </c>
      <c r="C16" s="909" t="s">
        <v>2869</v>
      </c>
      <c r="D16" s="909">
        <f t="shared" ref="D16:D17" si="7">D15+7</f>
        <v>45337</v>
      </c>
      <c r="E16" s="775">
        <f t="shared" ref="E16:E18" si="8">D16+6</f>
        <v>45343</v>
      </c>
      <c r="F16" s="775">
        <f>D16+10</f>
        <v>45347</v>
      </c>
      <c r="G16" s="781"/>
      <c r="H16" s="905" t="e">
        <f t="shared" si="2"/>
        <v>#REF!</v>
      </c>
      <c r="I16" s="906"/>
    </row>
    <row r="17" spans="1:9" s="331" customFormat="1" ht="15" hidden="1" customHeight="1" x14ac:dyDescent="0.2">
      <c r="A17" s="1072"/>
      <c r="B17" s="908" t="s">
        <v>2870</v>
      </c>
      <c r="C17" s="909" t="s">
        <v>2871</v>
      </c>
      <c r="D17" s="909">
        <f t="shared" si="7"/>
        <v>45344</v>
      </c>
      <c r="E17" s="775">
        <f t="shared" si="8"/>
        <v>45350</v>
      </c>
      <c r="F17" s="777">
        <f t="shared" ref="F17" si="9">D17+8</f>
        <v>45352</v>
      </c>
      <c r="G17" s="835"/>
      <c r="H17" s="905" t="e">
        <f t="shared" si="2"/>
        <v>#REF!</v>
      </c>
      <c r="I17" s="906"/>
    </row>
    <row r="18" spans="1:9" s="331" customFormat="1" ht="15" hidden="1" customHeight="1" x14ac:dyDescent="0.2">
      <c r="A18" s="1072"/>
      <c r="B18" s="908" t="s">
        <v>2872</v>
      </c>
      <c r="C18" s="909" t="s">
        <v>2873</v>
      </c>
      <c r="D18" s="909">
        <v>45360</v>
      </c>
      <c r="E18" s="775">
        <f t="shared" si="8"/>
        <v>45366</v>
      </c>
      <c r="F18" s="775">
        <f>D18+10</f>
        <v>45370</v>
      </c>
      <c r="G18" s="781"/>
      <c r="H18" s="905" t="e">
        <f t="shared" si="2"/>
        <v>#REF!</v>
      </c>
      <c r="I18" s="906"/>
    </row>
    <row r="19" spans="1:9" s="331" customFormat="1" ht="15" hidden="1" customHeight="1" x14ac:dyDescent="0.2">
      <c r="A19" s="1072"/>
      <c r="B19" s="908" t="s">
        <v>2874</v>
      </c>
      <c r="C19" s="909" t="s">
        <v>2875</v>
      </c>
      <c r="D19" s="909">
        <v>45364</v>
      </c>
      <c r="E19" s="775">
        <f t="shared" ref="E19:E22" si="10">D19+6</f>
        <v>45370</v>
      </c>
      <c r="F19" s="817"/>
      <c r="G19" s="781"/>
      <c r="H19" s="905" t="e">
        <f t="shared" si="2"/>
        <v>#REF!</v>
      </c>
      <c r="I19" s="906"/>
    </row>
    <row r="20" spans="1:9" s="331" customFormat="1" ht="17.25" hidden="1" customHeight="1" x14ac:dyDescent="0.2">
      <c r="A20" s="1072"/>
      <c r="B20" s="908" t="s">
        <v>2876</v>
      </c>
      <c r="C20" s="909" t="s">
        <v>2877</v>
      </c>
      <c r="D20" s="909">
        <v>45374</v>
      </c>
      <c r="E20" s="775">
        <f t="shared" si="10"/>
        <v>45380</v>
      </c>
      <c r="F20" s="775">
        <f t="shared" ref="F20:F25" si="11">D20+10</f>
        <v>45384</v>
      </c>
      <c r="G20" s="781"/>
      <c r="H20" s="775" t="e">
        <f t="shared" si="2"/>
        <v>#REF!</v>
      </c>
      <c r="I20" s="906"/>
    </row>
    <row r="21" spans="1:9" s="331" customFormat="1" ht="17.25" hidden="1" customHeight="1" x14ac:dyDescent="0.2">
      <c r="A21" s="1072"/>
      <c r="B21" s="908" t="s">
        <v>2878</v>
      </c>
      <c r="C21" s="909" t="s">
        <v>2879</v>
      </c>
      <c r="D21" s="909">
        <v>45379</v>
      </c>
      <c r="E21" s="775">
        <f t="shared" si="10"/>
        <v>45385</v>
      </c>
      <c r="F21" s="775">
        <f t="shared" si="11"/>
        <v>45389</v>
      </c>
      <c r="G21" s="781"/>
      <c r="H21" s="775" t="e">
        <f t="shared" si="2"/>
        <v>#REF!</v>
      </c>
      <c r="I21" s="906"/>
    </row>
    <row r="22" spans="1:9" s="331" customFormat="1" ht="17.25" hidden="1" customHeight="1" x14ac:dyDescent="0.2">
      <c r="A22" s="1072"/>
      <c r="B22" s="908" t="s">
        <v>2856</v>
      </c>
      <c r="C22" s="909" t="s">
        <v>2880</v>
      </c>
      <c r="D22" s="909">
        <v>45383</v>
      </c>
      <c r="E22" s="775">
        <f t="shared" si="10"/>
        <v>45389</v>
      </c>
      <c r="F22" s="775">
        <f t="shared" si="11"/>
        <v>45393</v>
      </c>
      <c r="G22" s="781"/>
      <c r="H22" s="775" t="e">
        <f t="shared" si="2"/>
        <v>#REF!</v>
      </c>
      <c r="I22" s="906"/>
    </row>
    <row r="23" spans="1:9" s="331" customFormat="1" ht="17.25" hidden="1" customHeight="1" x14ac:dyDescent="0.2">
      <c r="A23" s="1072"/>
      <c r="B23" s="1043" t="s">
        <v>2858</v>
      </c>
      <c r="C23" s="1044" t="s">
        <v>2881</v>
      </c>
      <c r="D23" s="1044">
        <v>45397</v>
      </c>
      <c r="E23" s="775">
        <f t="shared" ref="E23:E25" si="12">D23+6</f>
        <v>45403</v>
      </c>
      <c r="F23" s="775">
        <f t="shared" si="11"/>
        <v>45407</v>
      </c>
      <c r="G23" s="781"/>
      <c r="H23" s="775" t="e">
        <f t="shared" si="2"/>
        <v>#REF!</v>
      </c>
      <c r="I23" s="906"/>
    </row>
    <row r="24" spans="1:9" s="331" customFormat="1" ht="17.25" hidden="1" customHeight="1" x14ac:dyDescent="0.2">
      <c r="A24" s="1072" t="s">
        <v>2882</v>
      </c>
      <c r="B24" s="1043" t="s">
        <v>2860</v>
      </c>
      <c r="C24" s="1044" t="s">
        <v>2883</v>
      </c>
      <c r="D24" s="1044">
        <v>45412</v>
      </c>
      <c r="E24" s="775">
        <f t="shared" si="12"/>
        <v>45418</v>
      </c>
      <c r="F24" s="775">
        <f t="shared" si="11"/>
        <v>45422</v>
      </c>
      <c r="G24" s="781"/>
      <c r="H24" s="775" t="e">
        <f t="shared" si="2"/>
        <v>#REF!</v>
      </c>
      <c r="I24" s="906"/>
    </row>
    <row r="25" spans="1:9" s="331" customFormat="1" ht="17.25" hidden="1" customHeight="1" x14ac:dyDescent="0.2">
      <c r="A25" s="1072"/>
      <c r="B25" s="1043" t="s">
        <v>2862</v>
      </c>
      <c r="C25" s="1044" t="s">
        <v>2884</v>
      </c>
      <c r="D25" s="1044">
        <v>45410</v>
      </c>
      <c r="E25" s="775">
        <f t="shared" si="12"/>
        <v>45416</v>
      </c>
      <c r="F25" s="775">
        <f t="shared" si="11"/>
        <v>45420</v>
      </c>
      <c r="G25" s="781"/>
      <c r="H25" s="775" t="e">
        <f t="shared" si="2"/>
        <v>#REF!</v>
      </c>
      <c r="I25" s="906"/>
    </row>
    <row r="26" spans="1:9" s="331" customFormat="1" ht="17.25" hidden="1" customHeight="1" x14ac:dyDescent="0.2">
      <c r="A26" s="1072"/>
      <c r="B26" s="942" t="s">
        <v>389</v>
      </c>
      <c r="C26" s="1044" t="s">
        <v>2885</v>
      </c>
      <c r="D26" s="817">
        <v>45410</v>
      </c>
      <c r="E26" s="817">
        <v>45414</v>
      </c>
      <c r="F26" s="817">
        <f t="shared" ref="F26:F27" si="13">D26+10</f>
        <v>45420</v>
      </c>
      <c r="G26" s="781"/>
      <c r="H26" s="775" t="e">
        <f t="shared" si="2"/>
        <v>#REF!</v>
      </c>
      <c r="I26" s="906"/>
    </row>
    <row r="27" spans="1:9" s="331" customFormat="1" ht="17.25" hidden="1" customHeight="1" x14ac:dyDescent="0.2">
      <c r="A27" s="1072"/>
      <c r="B27" s="1043" t="s">
        <v>2866</v>
      </c>
      <c r="C27" s="1044" t="s">
        <v>2886</v>
      </c>
      <c r="D27" s="1044">
        <v>45424</v>
      </c>
      <c r="E27" s="775">
        <f>D27+6</f>
        <v>45430</v>
      </c>
      <c r="F27" s="775">
        <f t="shared" si="13"/>
        <v>45434</v>
      </c>
      <c r="G27" s="781"/>
      <c r="H27" s="775">
        <v>45416</v>
      </c>
      <c r="I27" s="906"/>
    </row>
    <row r="28" spans="1:9" s="331" customFormat="1" ht="17.25" hidden="1" customHeight="1" x14ac:dyDescent="0.2">
      <c r="A28" s="1072"/>
      <c r="B28" s="942" t="s">
        <v>389</v>
      </c>
      <c r="C28" s="1044" t="s">
        <v>2887</v>
      </c>
      <c r="D28" s="817">
        <v>45410</v>
      </c>
      <c r="E28" s="817">
        <v>45414</v>
      </c>
      <c r="F28" s="817">
        <f t="shared" ref="F28:F31" si="14">D28+10</f>
        <v>45420</v>
      </c>
      <c r="G28" s="781"/>
      <c r="H28" s="775">
        <f>H27+7</f>
        <v>45423</v>
      </c>
      <c r="I28" s="906"/>
    </row>
    <row r="29" spans="1:9" s="331" customFormat="1" ht="17.25" hidden="1" customHeight="1" x14ac:dyDescent="0.2">
      <c r="A29" s="1072"/>
      <c r="B29" s="1044" t="s">
        <v>2868</v>
      </c>
      <c r="C29" s="1044" t="s">
        <v>2888</v>
      </c>
      <c r="D29" s="1044">
        <v>45431</v>
      </c>
      <c r="E29" s="775">
        <f t="shared" ref="E29:E31" si="15">D29+6</f>
        <v>45437</v>
      </c>
      <c r="F29" s="901" t="s">
        <v>495</v>
      </c>
      <c r="G29" s="781"/>
      <c r="H29" s="775">
        <f t="shared" ref="H29:H66" si="16">H28+7</f>
        <v>45430</v>
      </c>
      <c r="I29" s="906"/>
    </row>
    <row r="30" spans="1:9" s="331" customFormat="1" ht="17.25" hidden="1" customHeight="1" x14ac:dyDescent="0.2">
      <c r="A30" s="1072"/>
      <c r="B30" s="901" t="s">
        <v>495</v>
      </c>
      <c r="C30" s="1044" t="s">
        <v>2889</v>
      </c>
      <c r="D30" s="907">
        <v>45441</v>
      </c>
      <c r="E30" s="817">
        <f t="shared" si="15"/>
        <v>45447</v>
      </c>
      <c r="F30" s="817">
        <f t="shared" si="14"/>
        <v>45451</v>
      </c>
      <c r="G30" s="781"/>
      <c r="H30" s="775">
        <f t="shared" si="16"/>
        <v>45437</v>
      </c>
      <c r="I30" s="906"/>
    </row>
    <row r="31" spans="1:9" s="331" customFormat="1" ht="17.25" hidden="1" customHeight="1" x14ac:dyDescent="0.2">
      <c r="A31" s="1072"/>
      <c r="B31" s="1044" t="s">
        <v>2872</v>
      </c>
      <c r="C31" s="1044" t="s">
        <v>2890</v>
      </c>
      <c r="D31" s="1044">
        <v>45449</v>
      </c>
      <c r="E31" s="775">
        <f t="shared" si="15"/>
        <v>45455</v>
      </c>
      <c r="F31" s="817">
        <f t="shared" si="14"/>
        <v>45459</v>
      </c>
      <c r="G31" s="781"/>
      <c r="H31" s="775">
        <f t="shared" si="16"/>
        <v>45444</v>
      </c>
      <c r="I31" s="906"/>
    </row>
    <row r="32" spans="1:9" s="331" customFormat="1" ht="17.25" hidden="1" customHeight="1" x14ac:dyDescent="0.2">
      <c r="A32" s="1072" t="s">
        <v>2891</v>
      </c>
      <c r="B32" s="901" t="s">
        <v>495</v>
      </c>
      <c r="C32" s="1044" t="s">
        <v>2892</v>
      </c>
      <c r="D32" s="907">
        <v>45450</v>
      </c>
      <c r="E32" s="817">
        <f t="shared" ref="E32:E34" si="17">D32+6</f>
        <v>45456</v>
      </c>
      <c r="F32" s="817">
        <f t="shared" ref="F32:F34" si="18">D32+10</f>
        <v>45460</v>
      </c>
      <c r="G32" s="781"/>
      <c r="H32" s="775">
        <f t="shared" si="16"/>
        <v>45451</v>
      </c>
      <c r="I32" s="906"/>
    </row>
    <row r="33" spans="1:9" s="331" customFormat="1" ht="17.25" hidden="1" customHeight="1" x14ac:dyDescent="0.2">
      <c r="A33" s="1072"/>
      <c r="B33" s="1044" t="s">
        <v>2893</v>
      </c>
      <c r="C33" s="1044" t="s">
        <v>2894</v>
      </c>
      <c r="D33" s="1044">
        <v>45473</v>
      </c>
      <c r="E33" s="775">
        <f t="shared" si="17"/>
        <v>45479</v>
      </c>
      <c r="F33" s="901" t="s">
        <v>495</v>
      </c>
      <c r="G33" s="781"/>
      <c r="H33" s="775">
        <f t="shared" si="16"/>
        <v>45458</v>
      </c>
      <c r="I33" s="906"/>
    </row>
    <row r="34" spans="1:9" s="331" customFormat="1" ht="17.25" hidden="1" customHeight="1" x14ac:dyDescent="0.2">
      <c r="A34" s="1072"/>
      <c r="B34" s="1044" t="s">
        <v>2856</v>
      </c>
      <c r="C34" s="1044" t="s">
        <v>2895</v>
      </c>
      <c r="D34" s="1044">
        <v>45469</v>
      </c>
      <c r="E34" s="775">
        <f t="shared" si="17"/>
        <v>45475</v>
      </c>
      <c r="F34" s="775">
        <f t="shared" si="18"/>
        <v>45479</v>
      </c>
      <c r="G34" s="781"/>
      <c r="H34" s="775">
        <f t="shared" si="16"/>
        <v>45465</v>
      </c>
      <c r="I34" s="906"/>
    </row>
    <row r="35" spans="1:9" s="331" customFormat="1" ht="17.25" hidden="1" customHeight="1" x14ac:dyDescent="0.2">
      <c r="A35" s="1072"/>
      <c r="B35" s="1044" t="s">
        <v>2896</v>
      </c>
      <c r="C35" s="1044" t="s">
        <v>2897</v>
      </c>
      <c r="D35" s="1044">
        <v>45479</v>
      </c>
      <c r="E35" s="775">
        <f t="shared" ref="E35:E36" si="19">D35+6</f>
        <v>45485</v>
      </c>
      <c r="F35" s="775">
        <f t="shared" ref="F35:F36" si="20">D35+10</f>
        <v>45489</v>
      </c>
      <c r="G35" s="781"/>
      <c r="H35" s="775">
        <f t="shared" si="16"/>
        <v>45472</v>
      </c>
      <c r="I35" s="906"/>
    </row>
    <row r="36" spans="1:9" s="331" customFormat="1" ht="17.25" hidden="1" customHeight="1" x14ac:dyDescent="0.2">
      <c r="A36" s="1072" t="s">
        <v>2898</v>
      </c>
      <c r="B36" s="1044" t="s">
        <v>2858</v>
      </c>
      <c r="C36" s="1044" t="s">
        <v>2899</v>
      </c>
      <c r="D36" s="1044">
        <v>45489</v>
      </c>
      <c r="E36" s="775">
        <f t="shared" si="19"/>
        <v>45495</v>
      </c>
      <c r="F36" s="775">
        <f t="shared" si="20"/>
        <v>45499</v>
      </c>
      <c r="G36" s="781"/>
      <c r="H36" s="775">
        <f t="shared" si="16"/>
        <v>45479</v>
      </c>
      <c r="I36" s="906"/>
    </row>
    <row r="37" spans="1:9" s="331" customFormat="1" ht="17.25" hidden="1" customHeight="1" x14ac:dyDescent="0.2">
      <c r="A37" s="1072"/>
      <c r="B37" s="901" t="s">
        <v>389</v>
      </c>
      <c r="C37" s="1044" t="s">
        <v>2900</v>
      </c>
      <c r="D37" s="907">
        <v>45471</v>
      </c>
      <c r="E37" s="817">
        <f t="shared" ref="E37:E40" si="21">D37+6</f>
        <v>45477</v>
      </c>
      <c r="F37" s="817">
        <f t="shared" ref="F37:F40" si="22">D37+10</f>
        <v>45481</v>
      </c>
      <c r="G37" s="781"/>
      <c r="H37" s="775">
        <f t="shared" si="16"/>
        <v>45486</v>
      </c>
      <c r="I37" s="906"/>
    </row>
    <row r="38" spans="1:9" s="331" customFormat="1" ht="17.25" hidden="1" customHeight="1" x14ac:dyDescent="0.2">
      <c r="A38" s="1072"/>
      <c r="B38" s="1044" t="s">
        <v>2860</v>
      </c>
      <c r="C38" s="1044" t="s">
        <v>2901</v>
      </c>
      <c r="D38" s="1044">
        <v>45498</v>
      </c>
      <c r="E38" s="901" t="s">
        <v>495</v>
      </c>
      <c r="F38" s="775">
        <f t="shared" si="22"/>
        <v>45508</v>
      </c>
      <c r="G38" s="781"/>
      <c r="H38" s="775">
        <f t="shared" si="16"/>
        <v>45493</v>
      </c>
      <c r="I38" s="906"/>
    </row>
    <row r="39" spans="1:9" s="331" customFormat="1" ht="17.25" hidden="1" customHeight="1" x14ac:dyDescent="0.2">
      <c r="A39" s="1072"/>
      <c r="B39" s="1044" t="s">
        <v>2862</v>
      </c>
      <c r="C39" s="1044" t="s">
        <v>2902</v>
      </c>
      <c r="D39" s="1044">
        <v>45506</v>
      </c>
      <c r="E39" s="901" t="s">
        <v>495</v>
      </c>
      <c r="F39" s="775">
        <f t="shared" si="22"/>
        <v>45516</v>
      </c>
      <c r="G39" s="781"/>
      <c r="H39" s="775">
        <f t="shared" si="16"/>
        <v>45500</v>
      </c>
      <c r="I39" s="906"/>
    </row>
    <row r="40" spans="1:9" s="331" customFormat="1" ht="17.25" hidden="1" customHeight="1" x14ac:dyDescent="0.2">
      <c r="A40" s="1072"/>
      <c r="B40" s="1044" t="s">
        <v>2866</v>
      </c>
      <c r="C40" s="1044" t="s">
        <v>2903</v>
      </c>
      <c r="D40" s="1044">
        <v>45516</v>
      </c>
      <c r="E40" s="775">
        <f t="shared" si="21"/>
        <v>45522</v>
      </c>
      <c r="F40" s="775">
        <f t="shared" si="22"/>
        <v>45526</v>
      </c>
      <c r="G40" s="781"/>
      <c r="H40" s="775">
        <f t="shared" si="16"/>
        <v>45507</v>
      </c>
      <c r="I40" s="906"/>
    </row>
    <row r="41" spans="1:9" s="331" customFormat="1" ht="17.25" hidden="1" customHeight="1" x14ac:dyDescent="0.2">
      <c r="A41" s="1072"/>
      <c r="B41" s="1044" t="s">
        <v>2868</v>
      </c>
      <c r="C41" s="1044" t="s">
        <v>2904</v>
      </c>
      <c r="D41" s="1044">
        <v>45517</v>
      </c>
      <c r="E41" s="775">
        <f t="shared" ref="E41:E43" si="23">D41+6</f>
        <v>45523</v>
      </c>
      <c r="F41" s="775">
        <f t="shared" ref="F41:F43" si="24">D41+10</f>
        <v>45527</v>
      </c>
      <c r="G41" s="781"/>
      <c r="H41" s="775">
        <f t="shared" si="16"/>
        <v>45514</v>
      </c>
      <c r="I41" s="906"/>
    </row>
    <row r="42" spans="1:9" s="331" customFormat="1" ht="17.25" hidden="1" customHeight="1" x14ac:dyDescent="0.2">
      <c r="A42" s="1072"/>
      <c r="B42" s="1044" t="s">
        <v>2864</v>
      </c>
      <c r="C42" s="1044" t="s">
        <v>2905</v>
      </c>
      <c r="D42" s="901" t="s">
        <v>495</v>
      </c>
      <c r="E42" s="817" t="e">
        <f t="shared" si="23"/>
        <v>#VALUE!</v>
      </c>
      <c r="F42" s="817" t="e">
        <f t="shared" si="24"/>
        <v>#VALUE!</v>
      </c>
      <c r="G42" s="781"/>
      <c r="H42" s="775">
        <f t="shared" si="16"/>
        <v>45521</v>
      </c>
      <c r="I42" s="906"/>
    </row>
    <row r="43" spans="1:9" s="331" customFormat="1" ht="17.25" hidden="1" customHeight="1" x14ac:dyDescent="0.2">
      <c r="A43" s="1072"/>
      <c r="B43" s="1067" t="s">
        <v>389</v>
      </c>
      <c r="C43" s="1044" t="s">
        <v>2906</v>
      </c>
      <c r="D43" s="907">
        <v>45509</v>
      </c>
      <c r="E43" s="817">
        <f t="shared" si="23"/>
        <v>45515</v>
      </c>
      <c r="F43" s="817">
        <f t="shared" si="24"/>
        <v>45519</v>
      </c>
      <c r="G43" s="781"/>
      <c r="H43" s="775">
        <f t="shared" si="16"/>
        <v>45528</v>
      </c>
      <c r="I43" s="906"/>
    </row>
    <row r="44" spans="1:9" s="331" customFormat="1" ht="17.25" hidden="1" customHeight="1" x14ac:dyDescent="0.2">
      <c r="A44" s="1072"/>
      <c r="B44" s="1044" t="s">
        <v>2891</v>
      </c>
      <c r="C44" s="1044" t="s">
        <v>2907</v>
      </c>
      <c r="D44" s="1044">
        <v>45543</v>
      </c>
      <c r="E44" s="775">
        <f t="shared" ref="E44:E46" si="25">D44+6</f>
        <v>45549</v>
      </c>
      <c r="F44" s="775">
        <f t="shared" ref="F44:F46" si="26">D44+10</f>
        <v>45553</v>
      </c>
      <c r="G44" s="781"/>
      <c r="H44" s="775">
        <f t="shared" si="16"/>
        <v>45535</v>
      </c>
      <c r="I44" s="906"/>
    </row>
    <row r="45" spans="1:9" s="331" customFormat="1" ht="17.25" hidden="1" customHeight="1" x14ac:dyDescent="0.2">
      <c r="A45" s="1072"/>
      <c r="B45" s="1044" t="s">
        <v>2908</v>
      </c>
      <c r="C45" s="1044" t="s">
        <v>2909</v>
      </c>
      <c r="D45" s="1044">
        <v>45551</v>
      </c>
      <c r="E45" s="775">
        <f t="shared" si="25"/>
        <v>45557</v>
      </c>
      <c r="F45" s="775">
        <f t="shared" si="26"/>
        <v>45561</v>
      </c>
      <c r="G45" s="781"/>
      <c r="H45" s="775">
        <f t="shared" si="16"/>
        <v>45542</v>
      </c>
      <c r="I45" s="906"/>
    </row>
    <row r="46" spans="1:9" s="331" customFormat="1" ht="17.25" hidden="1" customHeight="1" x14ac:dyDescent="0.2">
      <c r="A46" s="1072"/>
      <c r="B46" s="1067" t="s">
        <v>389</v>
      </c>
      <c r="C46" s="1044" t="s">
        <v>2910</v>
      </c>
      <c r="D46" s="907">
        <v>45509</v>
      </c>
      <c r="E46" s="817">
        <f t="shared" si="25"/>
        <v>45515</v>
      </c>
      <c r="F46" s="817">
        <f t="shared" si="26"/>
        <v>45519</v>
      </c>
      <c r="G46" s="781"/>
      <c r="H46" s="775">
        <f t="shared" si="16"/>
        <v>45549</v>
      </c>
      <c r="I46" s="906"/>
    </row>
    <row r="47" spans="1:9" s="331" customFormat="1" ht="17.25" hidden="1" customHeight="1" x14ac:dyDescent="0.2">
      <c r="A47" s="1072"/>
      <c r="B47" s="1044" t="s">
        <v>2856</v>
      </c>
      <c r="C47" s="1044" t="s">
        <v>2911</v>
      </c>
      <c r="D47" s="1044">
        <v>45560</v>
      </c>
      <c r="E47" s="775">
        <f t="shared" ref="E47" si="27">D47+6</f>
        <v>45566</v>
      </c>
      <c r="F47" s="775">
        <f t="shared" ref="F47:F48" si="28">D47+10</f>
        <v>45570</v>
      </c>
      <c r="G47" s="781"/>
      <c r="H47" s="775">
        <f t="shared" si="16"/>
        <v>45556</v>
      </c>
      <c r="I47" s="906"/>
    </row>
    <row r="48" spans="1:9" s="331" customFormat="1" ht="17.25" hidden="1" customHeight="1" x14ac:dyDescent="0.2">
      <c r="A48" s="1072"/>
      <c r="B48" s="1044" t="s">
        <v>2896</v>
      </c>
      <c r="C48" s="1044" t="s">
        <v>2912</v>
      </c>
      <c r="D48" s="1044">
        <v>45566</v>
      </c>
      <c r="E48" s="901" t="s">
        <v>495</v>
      </c>
      <c r="F48" s="775">
        <f t="shared" si="28"/>
        <v>45576</v>
      </c>
      <c r="G48" s="781"/>
      <c r="H48" s="775">
        <f t="shared" si="16"/>
        <v>45563</v>
      </c>
      <c r="I48" s="906"/>
    </row>
    <row r="49" spans="1:9" s="331" customFormat="1" ht="17.25" hidden="1" customHeight="1" x14ac:dyDescent="0.2">
      <c r="A49" s="1072"/>
      <c r="B49" s="1044" t="s">
        <v>2858</v>
      </c>
      <c r="C49" s="1044" t="s">
        <v>2913</v>
      </c>
      <c r="D49" s="1044">
        <v>45619</v>
      </c>
      <c r="E49" s="901" t="s">
        <v>495</v>
      </c>
      <c r="F49" s="775">
        <f t="shared" ref="F49:F50" si="29">D49+10</f>
        <v>45629</v>
      </c>
      <c r="G49" s="781"/>
      <c r="H49" s="775">
        <f t="shared" si="16"/>
        <v>45570</v>
      </c>
      <c r="I49" s="906"/>
    </row>
    <row r="50" spans="1:9" s="331" customFormat="1" ht="17.25" hidden="1" customHeight="1" x14ac:dyDescent="0.2">
      <c r="A50" s="1072"/>
      <c r="B50" s="1044" t="s">
        <v>2860</v>
      </c>
      <c r="C50" s="1044" t="s">
        <v>2914</v>
      </c>
      <c r="D50" s="1044">
        <v>45588</v>
      </c>
      <c r="E50" s="775">
        <f t="shared" ref="E50" si="30">D50+6</f>
        <v>45594</v>
      </c>
      <c r="F50" s="775">
        <f t="shared" si="29"/>
        <v>45598</v>
      </c>
      <c r="G50" s="781"/>
      <c r="H50" s="775">
        <f t="shared" si="16"/>
        <v>45577</v>
      </c>
      <c r="I50" s="906"/>
    </row>
    <row r="51" spans="1:9" s="331" customFormat="1" ht="17.25" hidden="1" customHeight="1" x14ac:dyDescent="0.2">
      <c r="A51" s="1072" t="s">
        <v>2915</v>
      </c>
      <c r="B51" s="1044" t="s">
        <v>2862</v>
      </c>
      <c r="C51" s="1044" t="s">
        <v>2916</v>
      </c>
      <c r="D51" s="1044">
        <v>45615</v>
      </c>
      <c r="E51" s="775">
        <v>45622</v>
      </c>
      <c r="F51" s="775">
        <v>45620</v>
      </c>
      <c r="G51" s="781"/>
      <c r="H51" s="775">
        <f t="shared" si="16"/>
        <v>45584</v>
      </c>
      <c r="I51" s="906"/>
    </row>
    <row r="52" spans="1:9" s="331" customFormat="1" ht="17.25" hidden="1" customHeight="1" x14ac:dyDescent="0.2">
      <c r="A52" s="1072"/>
      <c r="B52" s="1044" t="s">
        <v>2866</v>
      </c>
      <c r="C52" s="1044" t="s">
        <v>2917</v>
      </c>
      <c r="D52" s="901" t="s">
        <v>495</v>
      </c>
      <c r="E52" s="817"/>
      <c r="F52" s="817"/>
      <c r="G52" s="781"/>
      <c r="H52" s="775">
        <f t="shared" si="16"/>
        <v>45591</v>
      </c>
      <c r="I52" s="906"/>
    </row>
    <row r="53" spans="1:9" s="331" customFormat="1" ht="17.25" hidden="1" customHeight="1" x14ac:dyDescent="0.2">
      <c r="A53" s="1072"/>
      <c r="B53" s="1044" t="s">
        <v>2868</v>
      </c>
      <c r="C53" s="1044" t="s">
        <v>2918</v>
      </c>
      <c r="D53" s="1044">
        <v>45623</v>
      </c>
      <c r="E53" s="775">
        <f t="shared" ref="E53" si="31">D53+6</f>
        <v>45629</v>
      </c>
      <c r="F53" s="775">
        <f t="shared" ref="F53" si="32">D53+10</f>
        <v>45633</v>
      </c>
      <c r="G53" s="781"/>
      <c r="H53" s="775">
        <f t="shared" si="16"/>
        <v>45598</v>
      </c>
      <c r="I53" s="906"/>
    </row>
    <row r="54" spans="1:9" s="331" customFormat="1" ht="17.25" hidden="1" customHeight="1" x14ac:dyDescent="0.2">
      <c r="A54" s="1072"/>
      <c r="B54" s="989" t="s">
        <v>2864</v>
      </c>
      <c r="C54" s="1044" t="s">
        <v>2919</v>
      </c>
      <c r="D54" s="1044">
        <v>45621</v>
      </c>
      <c r="E54" s="775">
        <f t="shared" ref="E54" si="33">D54+6</f>
        <v>45627</v>
      </c>
      <c r="F54" s="901" t="s">
        <v>495</v>
      </c>
      <c r="G54" s="781"/>
      <c r="H54" s="775">
        <f t="shared" si="16"/>
        <v>45605</v>
      </c>
      <c r="I54" s="906"/>
    </row>
    <row r="55" spans="1:9" s="331" customFormat="1" ht="17.25" hidden="1" customHeight="1" x14ac:dyDescent="0.2">
      <c r="A55" s="1072"/>
      <c r="B55" s="1044" t="s">
        <v>2920</v>
      </c>
      <c r="C55" s="1044" t="s">
        <v>2921</v>
      </c>
      <c r="D55" s="1044">
        <v>45627</v>
      </c>
      <c r="E55" s="775">
        <f t="shared" ref="E55" si="34">D55+6</f>
        <v>45633</v>
      </c>
      <c r="F55" s="775">
        <f t="shared" ref="F55" si="35">D55+10</f>
        <v>45637</v>
      </c>
      <c r="G55" s="781"/>
      <c r="H55" s="775">
        <f t="shared" si="16"/>
        <v>45612</v>
      </c>
      <c r="I55" s="906"/>
    </row>
    <row r="56" spans="1:9" s="331" customFormat="1" ht="17.25" hidden="1" customHeight="1" x14ac:dyDescent="0.2">
      <c r="A56" s="1072"/>
      <c r="B56" s="1067" t="s">
        <v>389</v>
      </c>
      <c r="C56" s="1044" t="s">
        <v>2922</v>
      </c>
      <c r="D56" s="907"/>
      <c r="E56" s="817"/>
      <c r="F56" s="817"/>
      <c r="G56" s="781"/>
      <c r="H56" s="775">
        <f t="shared" si="16"/>
        <v>45619</v>
      </c>
      <c r="I56" s="906"/>
    </row>
    <row r="57" spans="1:9" s="331" customFormat="1" ht="17.25" hidden="1" customHeight="1" x14ac:dyDescent="0.2">
      <c r="A57" s="1072"/>
      <c r="B57" s="1044" t="s">
        <v>2891</v>
      </c>
      <c r="C57" s="1044" t="s">
        <v>2923</v>
      </c>
      <c r="D57" s="1044">
        <v>45634</v>
      </c>
      <c r="E57" s="775">
        <f t="shared" ref="E57" si="36">D57+6</f>
        <v>45640</v>
      </c>
      <c r="F57" s="775">
        <f t="shared" ref="F57" si="37">D57+10</f>
        <v>45644</v>
      </c>
      <c r="G57" s="781"/>
      <c r="H57" s="775">
        <f t="shared" si="16"/>
        <v>45626</v>
      </c>
      <c r="I57" s="906"/>
    </row>
    <row r="58" spans="1:9" s="331" customFormat="1" ht="17.25" customHeight="1" x14ac:dyDescent="0.2">
      <c r="A58" s="1072"/>
      <c r="B58" s="1044" t="s">
        <v>2924</v>
      </c>
      <c r="C58" s="1044" t="s">
        <v>2925</v>
      </c>
      <c r="D58" s="1044">
        <v>45650</v>
      </c>
      <c r="E58" s="775">
        <f t="shared" ref="E58" si="38">D58+6</f>
        <v>45656</v>
      </c>
      <c r="F58" s="775">
        <f t="shared" ref="F58:F59" si="39">D58+10</f>
        <v>45660</v>
      </c>
      <c r="G58" s="781"/>
      <c r="H58" s="775">
        <f t="shared" si="16"/>
        <v>45633</v>
      </c>
      <c r="I58" s="906"/>
    </row>
    <row r="59" spans="1:9" s="331" customFormat="1" ht="17.25" customHeight="1" x14ac:dyDescent="0.2">
      <c r="A59" s="1072"/>
      <c r="B59" s="1044" t="s">
        <v>2856</v>
      </c>
      <c r="C59" s="1044" t="s">
        <v>2926</v>
      </c>
      <c r="D59" s="1044">
        <v>45656</v>
      </c>
      <c r="E59" s="901" t="s">
        <v>495</v>
      </c>
      <c r="F59" s="775">
        <f t="shared" si="39"/>
        <v>45666</v>
      </c>
      <c r="G59" s="781"/>
      <c r="H59" s="775">
        <f t="shared" si="16"/>
        <v>45640</v>
      </c>
      <c r="I59" s="906"/>
    </row>
    <row r="60" spans="1:9" s="331" customFormat="1" ht="17.25" customHeight="1" x14ac:dyDescent="0.2">
      <c r="A60" s="1072"/>
      <c r="B60" s="1044" t="s">
        <v>2896</v>
      </c>
      <c r="C60" s="1044" t="s">
        <v>2927</v>
      </c>
      <c r="D60" s="1044">
        <v>45294</v>
      </c>
      <c r="E60" s="775">
        <f t="shared" ref="E60" si="40">D60+6</f>
        <v>45300</v>
      </c>
      <c r="F60" s="775">
        <f t="shared" ref="F60" si="41">D60+10</f>
        <v>45304</v>
      </c>
      <c r="G60" s="781"/>
      <c r="H60" s="775">
        <f t="shared" si="16"/>
        <v>45647</v>
      </c>
      <c r="I60" s="906"/>
    </row>
    <row r="61" spans="1:9" s="331" customFormat="1" ht="17.25" customHeight="1" x14ac:dyDescent="0.2">
      <c r="A61" s="1072"/>
      <c r="B61" s="1067" t="s">
        <v>389</v>
      </c>
      <c r="C61" s="1044" t="s">
        <v>2928</v>
      </c>
      <c r="D61" s="907"/>
      <c r="E61" s="817"/>
      <c r="F61" s="817"/>
      <c r="G61" s="781"/>
      <c r="H61" s="775">
        <f t="shared" si="16"/>
        <v>45654</v>
      </c>
      <c r="I61" s="906"/>
    </row>
    <row r="62" spans="1:9" s="331" customFormat="1" ht="17.25" customHeight="1" x14ac:dyDescent="0.2">
      <c r="A62" s="1072"/>
      <c r="B62" s="1044" t="s">
        <v>2929</v>
      </c>
      <c r="C62" s="1044" t="s">
        <v>2930</v>
      </c>
      <c r="D62" s="1044">
        <v>45292</v>
      </c>
      <c r="E62" s="775">
        <f t="shared" ref="E62:E65" si="42">D62+6</f>
        <v>45298</v>
      </c>
      <c r="F62" s="775">
        <f t="shared" ref="F62:F65" si="43">D62+10</f>
        <v>45302</v>
      </c>
      <c r="G62" s="781"/>
      <c r="H62" s="775">
        <f t="shared" si="16"/>
        <v>45661</v>
      </c>
      <c r="I62" s="906"/>
    </row>
    <row r="63" spans="1:9" s="331" customFormat="1" ht="17.25" customHeight="1" x14ac:dyDescent="0.2">
      <c r="A63" s="1072"/>
      <c r="B63" s="1044" t="s">
        <v>2860</v>
      </c>
      <c r="C63" s="1044" t="s">
        <v>2931</v>
      </c>
      <c r="D63" s="1044">
        <v>45308</v>
      </c>
      <c r="E63" s="775">
        <f t="shared" si="42"/>
        <v>45314</v>
      </c>
      <c r="F63" s="775">
        <f t="shared" si="43"/>
        <v>45318</v>
      </c>
      <c r="G63" s="781"/>
      <c r="H63" s="775">
        <f t="shared" si="16"/>
        <v>45668</v>
      </c>
      <c r="I63" s="906"/>
    </row>
    <row r="64" spans="1:9" s="331" customFormat="1" ht="17.25" customHeight="1" x14ac:dyDescent="0.2">
      <c r="A64" s="1072"/>
      <c r="B64" s="1067" t="s">
        <v>389</v>
      </c>
      <c r="C64" s="1044" t="s">
        <v>2932</v>
      </c>
      <c r="D64" s="907">
        <v>45652</v>
      </c>
      <c r="E64" s="817">
        <f t="shared" si="42"/>
        <v>45658</v>
      </c>
      <c r="F64" s="817">
        <f t="shared" si="43"/>
        <v>45662</v>
      </c>
      <c r="G64" s="781"/>
      <c r="H64" s="775">
        <f t="shared" si="16"/>
        <v>45675</v>
      </c>
      <c r="I64" s="906"/>
    </row>
    <row r="65" spans="1:9" s="331" customFormat="1" ht="17.25" customHeight="1" x14ac:dyDescent="0.2">
      <c r="A65" s="1072"/>
      <c r="B65" s="1044" t="s">
        <v>2933</v>
      </c>
      <c r="C65" s="1044" t="s">
        <v>2934</v>
      </c>
      <c r="D65" s="1044">
        <v>45315</v>
      </c>
      <c r="E65" s="775">
        <f t="shared" si="42"/>
        <v>45321</v>
      </c>
      <c r="F65" s="775">
        <f t="shared" si="43"/>
        <v>45325</v>
      </c>
      <c r="G65" s="781"/>
      <c r="H65" s="775">
        <f t="shared" si="16"/>
        <v>45682</v>
      </c>
      <c r="I65" s="906"/>
    </row>
    <row r="66" spans="1:9" s="331" customFormat="1" ht="17.25" customHeight="1" x14ac:dyDescent="0.2">
      <c r="A66" s="1072"/>
      <c r="B66" s="1044" t="s">
        <v>2935</v>
      </c>
      <c r="C66" s="1044" t="s">
        <v>2936</v>
      </c>
      <c r="D66" s="1044">
        <v>45322</v>
      </c>
      <c r="E66" s="775">
        <f t="shared" ref="E66" si="44">D66+6</f>
        <v>45328</v>
      </c>
      <c r="F66" s="775">
        <f t="shared" ref="F66" si="45">D66+10</f>
        <v>45332</v>
      </c>
      <c r="G66" s="781"/>
      <c r="H66" s="775">
        <f t="shared" si="16"/>
        <v>45689</v>
      </c>
      <c r="I66" s="906"/>
    </row>
    <row r="67" spans="1:9" s="331" customFormat="1" ht="17.25" customHeight="1" x14ac:dyDescent="0.2">
      <c r="A67" s="1072"/>
      <c r="B67" s="915"/>
      <c r="C67" s="916"/>
      <c r="D67" s="916"/>
      <c r="E67" s="781"/>
      <c r="F67" s="781"/>
      <c r="G67" s="786"/>
      <c r="H67" s="435"/>
      <c r="I67" s="768"/>
    </row>
    <row r="68" spans="1:9" s="331" customFormat="1" ht="17.25" customHeight="1" x14ac:dyDescent="0.2">
      <c r="A68" s="1072"/>
      <c r="B68" s="1099" t="s">
        <v>2937</v>
      </c>
      <c r="C68" s="916"/>
      <c r="D68" s="916"/>
      <c r="E68" s="781"/>
      <c r="F68" s="781"/>
      <c r="H68" s="813"/>
      <c r="I68" s="785"/>
    </row>
    <row r="69" spans="1:9" s="331" customFormat="1" ht="16.899999999999999" customHeight="1" x14ac:dyDescent="0.2">
      <c r="A69" s="859"/>
      <c r="B69" s="195"/>
      <c r="C69" s="781"/>
      <c r="D69" s="781"/>
      <c r="E69" s="781"/>
      <c r="F69" s="195"/>
      <c r="G69" s="195"/>
      <c r="H69" s="917"/>
      <c r="I69" s="917"/>
    </row>
    <row r="70" spans="1:9" s="331" customFormat="1" ht="17.25" customHeight="1" x14ac:dyDescent="0.2">
      <c r="A70" s="859"/>
      <c r="B70" s="693" t="s">
        <v>1244</v>
      </c>
      <c r="C70" s="694"/>
      <c r="D70" s="694"/>
      <c r="E70" s="694"/>
      <c r="F70" s="694"/>
      <c r="G70" s="694"/>
      <c r="H70" s="694"/>
    </row>
    <row r="71" spans="1:9" s="331" customFormat="1" ht="17.25" customHeight="1" x14ac:dyDescent="0.2">
      <c r="A71" s="859"/>
      <c r="B71" s="693"/>
      <c r="C71" s="694"/>
      <c r="D71" s="694"/>
      <c r="E71" s="694"/>
      <c r="F71" s="694"/>
      <c r="G71" s="694"/>
      <c r="H71" s="694"/>
    </row>
    <row r="72" spans="1:9" s="331" customFormat="1" ht="17.25" customHeight="1" x14ac:dyDescent="0.2">
      <c r="A72" s="1073"/>
      <c r="B72" s="693"/>
      <c r="C72" s="694"/>
      <c r="D72" s="694"/>
      <c r="E72" s="694"/>
      <c r="F72" s="693"/>
      <c r="G72" s="693"/>
      <c r="H72" s="693"/>
      <c r="I72" s="424"/>
    </row>
    <row r="73" spans="1:9" s="331" customFormat="1" ht="17.25" customHeight="1" thickBot="1" x14ac:dyDescent="0.25">
      <c r="A73" s="859"/>
      <c r="B73" s="695"/>
      <c r="C73" s="693"/>
      <c r="D73" s="693"/>
      <c r="E73" s="693"/>
      <c r="F73" s="693"/>
      <c r="G73" s="693"/>
      <c r="H73" s="693"/>
      <c r="I73" s="424"/>
    </row>
    <row r="74" spans="1:9" s="147" customFormat="1" ht="18.75" customHeight="1" x14ac:dyDescent="0.2">
      <c r="A74" s="884"/>
      <c r="B74" s="788"/>
      <c r="C74" s="789"/>
      <c r="D74" s="790"/>
      <c r="E74" s="791"/>
      <c r="F74" s="792"/>
      <c r="G74" s="793"/>
      <c r="H74" s="794"/>
      <c r="I74" s="769"/>
    </row>
    <row r="75" spans="1:9" s="147" customFormat="1" ht="18.75" customHeight="1" x14ac:dyDescent="0.2">
      <c r="A75" s="884"/>
      <c r="B75" s="795" t="s">
        <v>555</v>
      </c>
      <c r="C75" s="145"/>
      <c r="D75" s="147" t="s">
        <v>556</v>
      </c>
      <c r="G75" s="147" t="s">
        <v>557</v>
      </c>
      <c r="H75" s="796"/>
    </row>
    <row r="76" spans="1:9" s="147" customFormat="1" ht="18.75" customHeight="1" x14ac:dyDescent="0.2">
      <c r="A76" s="884"/>
      <c r="B76" s="797" t="s">
        <v>558</v>
      </c>
      <c r="C76" s="798" t="s">
        <v>559</v>
      </c>
      <c r="D76" s="133" t="s">
        <v>560</v>
      </c>
      <c r="F76" s="798" t="s">
        <v>561</v>
      </c>
      <c r="G76" s="145" t="s">
        <v>562</v>
      </c>
      <c r="H76" s="799" t="s">
        <v>563</v>
      </c>
    </row>
    <row r="77" spans="1:9" s="147" customFormat="1" ht="18.75" customHeight="1" x14ac:dyDescent="0.2">
      <c r="A77" s="884"/>
      <c r="B77" s="797" t="s">
        <v>564</v>
      </c>
      <c r="C77" s="798" t="s">
        <v>565</v>
      </c>
      <c r="D77" s="133" t="s">
        <v>566</v>
      </c>
      <c r="E77" s="148" t="s">
        <v>567</v>
      </c>
      <c r="F77" s="802" t="s">
        <v>568</v>
      </c>
      <c r="G77" s="145" t="s">
        <v>569</v>
      </c>
      <c r="H77" s="799" t="s">
        <v>570</v>
      </c>
    </row>
    <row r="78" spans="1:9" s="147" customFormat="1" ht="18.75" customHeight="1" x14ac:dyDescent="0.2">
      <c r="A78" s="884"/>
      <c r="B78" s="800" t="s">
        <v>571</v>
      </c>
      <c r="C78" s="801" t="s">
        <v>572</v>
      </c>
      <c r="D78" s="133" t="s">
        <v>573</v>
      </c>
      <c r="E78" s="148" t="s">
        <v>574</v>
      </c>
      <c r="F78" s="802" t="s">
        <v>575</v>
      </c>
      <c r="G78" s="602" t="s">
        <v>576</v>
      </c>
      <c r="H78" s="803" t="s">
        <v>577</v>
      </c>
    </row>
    <row r="79" spans="1:9" s="147" customFormat="1" ht="18.75" customHeight="1" x14ac:dyDescent="0.2">
      <c r="A79" s="884"/>
      <c r="B79" s="800" t="s">
        <v>578</v>
      </c>
      <c r="C79" s="801" t="s">
        <v>579</v>
      </c>
      <c r="D79" s="133" t="s">
        <v>580</v>
      </c>
      <c r="E79" s="148" t="s">
        <v>581</v>
      </c>
      <c r="F79" s="802" t="s">
        <v>582</v>
      </c>
      <c r="G79" s="602" t="s">
        <v>583</v>
      </c>
      <c r="H79" s="803" t="s">
        <v>584</v>
      </c>
    </row>
    <row r="80" spans="1:9" s="147" customFormat="1" ht="18.75" customHeight="1" x14ac:dyDescent="0.2">
      <c r="A80" s="884"/>
      <c r="B80" s="800" t="s">
        <v>585</v>
      </c>
      <c r="C80" s="801" t="s">
        <v>586</v>
      </c>
      <c r="D80" s="133" t="s">
        <v>587</v>
      </c>
      <c r="E80" s="148" t="s">
        <v>588</v>
      </c>
      <c r="F80" s="802" t="s">
        <v>589</v>
      </c>
      <c r="G80" s="602" t="s">
        <v>590</v>
      </c>
      <c r="H80" s="803" t="s">
        <v>591</v>
      </c>
    </row>
    <row r="81" spans="2:8" s="147" customFormat="1" ht="18.75" customHeight="1" x14ac:dyDescent="0.2">
      <c r="B81" s="800" t="s">
        <v>592</v>
      </c>
      <c r="C81" s="801" t="s">
        <v>593</v>
      </c>
      <c r="D81" s="133" t="s">
        <v>594</v>
      </c>
      <c r="E81" s="148" t="s">
        <v>595</v>
      </c>
      <c r="F81" s="802" t="s">
        <v>596</v>
      </c>
      <c r="G81" s="602" t="s">
        <v>597</v>
      </c>
      <c r="H81" s="803" t="s">
        <v>598</v>
      </c>
    </row>
    <row r="82" spans="2:8" s="147" customFormat="1" ht="18.75" customHeight="1" x14ac:dyDescent="0.2">
      <c r="B82" s="800" t="s">
        <v>599</v>
      </c>
      <c r="C82" s="801" t="s">
        <v>600</v>
      </c>
      <c r="D82" s="133" t="s">
        <v>601</v>
      </c>
      <c r="E82" s="148" t="s">
        <v>602</v>
      </c>
      <c r="F82" s="756" t="s">
        <v>603</v>
      </c>
      <c r="G82" s="602" t="s">
        <v>604</v>
      </c>
      <c r="H82" s="804" t="s">
        <v>605</v>
      </c>
    </row>
    <row r="83" spans="2:8" s="147" customFormat="1" ht="18.75" customHeight="1" x14ac:dyDescent="0.2">
      <c r="B83" s="800" t="s">
        <v>606</v>
      </c>
      <c r="C83" s="801" t="s">
        <v>607</v>
      </c>
      <c r="D83" s="133"/>
      <c r="E83" s="145"/>
      <c r="F83" s="602"/>
      <c r="H83" s="805"/>
    </row>
    <row r="84" spans="2:8" ht="15" thickBot="1" x14ac:dyDescent="0.25">
      <c r="B84" s="806"/>
      <c r="C84" s="807"/>
      <c r="D84" s="807"/>
      <c r="E84" s="808"/>
      <c r="F84" s="808"/>
      <c r="G84" s="808"/>
      <c r="H84" s="809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76" r:id="rId8" xr:uid="{B5CDCF74-0109-49CC-A9B4-6B67F83131CC}"/>
    <hyperlink ref="C76" r:id="rId9" xr:uid="{7318B5CC-7054-4634-8271-D0C416D8E7BB}"/>
    <hyperlink ref="H81" r:id="rId10" xr:uid="{FEFC3669-2738-444B-B5A2-2EBBB3790840}"/>
    <hyperlink ref="H80" r:id="rId11" xr:uid="{93101E93-7934-4C29-A6A9-E34645924AE6}"/>
    <hyperlink ref="C80" r:id="rId12" xr:uid="{76F600DA-CBE6-4917-A7ED-199CA325100F}"/>
    <hyperlink ref="C81" r:id="rId13" xr:uid="{DE21A878-C695-4CF0-ABBD-531B7C3010C2}"/>
    <hyperlink ref="C78" r:id="rId14" xr:uid="{F4E018A9-F070-453F-9B18-D2FB1D5ADEB4}"/>
    <hyperlink ref="C77" r:id="rId15" xr:uid="{738ADD15-CB63-4EBC-8981-14E70E1FABB1}"/>
    <hyperlink ref="C83" r:id="rId16" xr:uid="{CB66164A-89F4-4E2D-9586-C56DB6369325}"/>
    <hyperlink ref="H79" r:id="rId17" xr:uid="{2D5E2FF7-2267-4A98-B27E-25300B74D4A8}"/>
    <hyperlink ref="H82" r:id="rId18" xr:uid="{B460E641-576C-4E8E-8446-BE1F25B5C914}"/>
    <hyperlink ref="C79" r:id="rId19" xr:uid="{19541A9A-4499-4C5B-80B4-939351B93492}"/>
    <hyperlink ref="F76" r:id="rId20" xr:uid="{67951A78-1294-4EF5-A5A8-B64EC9B55076}"/>
    <hyperlink ref="F81" r:id="rId21" xr:uid="{0D45042A-2FEA-4EC1-A48A-82E6A12E44CA}"/>
    <hyperlink ref="F77" r:id="rId22" xr:uid="{F4BC4373-B96E-4571-A174-C32B3AC6B047}"/>
    <hyperlink ref="F78" r:id="rId23" xr:uid="{B17DA251-56F3-4524-A666-65F7D82B3BBA}"/>
    <hyperlink ref="F79" r:id="rId24" xr:uid="{E1B09F2E-7037-4AD5-9A43-A10CAEA229D2}"/>
    <hyperlink ref="F80" r:id="rId25" xr:uid="{20AB986C-804D-4456-BFC8-BC4D15B236B3}"/>
    <hyperlink ref="H77" r:id="rId26" xr:uid="{00168C36-F6F7-4E84-B90E-3EA5DE573FB5}"/>
    <hyperlink ref="H78" r:id="rId27" xr:uid="{BE1D24FA-F859-4B18-8DFD-1F44B3D63000}"/>
    <hyperlink ref="F82" r:id="rId28" xr:uid="{57B3EA86-58F6-428A-A4C7-60A19528583E}"/>
  </hyperlinks>
  <pageMargins left="0.7" right="0.7" top="0.75" bottom="0.75" header="0.3" footer="0.3"/>
  <pageSetup paperSize="9" scale="59" orientation="landscape" r:id="rId29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4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3"/>
      <c r="B2" s="1146" t="s">
        <v>116</v>
      </c>
      <c r="C2" s="1146"/>
      <c r="D2" s="1146"/>
      <c r="E2" s="1146"/>
      <c r="F2" s="1146"/>
      <c r="G2" s="1146"/>
      <c r="I2" s="990" t="s">
        <v>378</v>
      </c>
    </row>
    <row r="3" spans="1:9" ht="17.25" customHeight="1" thickBot="1" x14ac:dyDescent="0.25">
      <c r="B3" s="165"/>
    </row>
    <row r="4" spans="1:9" ht="30" customHeight="1" thickBot="1" x14ac:dyDescent="0.25">
      <c r="B4" s="1147" t="s">
        <v>2938</v>
      </c>
      <c r="C4" s="1148"/>
      <c r="D4" s="1148"/>
      <c r="E4" s="1148"/>
      <c r="F4" s="1148"/>
      <c r="G4" s="1149"/>
    </row>
    <row r="5" spans="1:9" ht="17.25" customHeight="1" x14ac:dyDescent="0.2">
      <c r="B5" s="354"/>
      <c r="C5" s="148"/>
      <c r="D5" s="148"/>
      <c r="E5" s="148"/>
      <c r="F5" s="148"/>
      <c r="G5" s="148"/>
    </row>
    <row r="6" spans="1:9" ht="56.25" customHeight="1" x14ac:dyDescent="0.2">
      <c r="A6" s="345"/>
      <c r="C6" s="631"/>
      <c r="D6" s="1211" t="s">
        <v>379</v>
      </c>
      <c r="E6" s="974" t="s">
        <v>2939</v>
      </c>
      <c r="F6" s="974" t="s">
        <v>2940</v>
      </c>
      <c r="G6" s="974" t="s">
        <v>360</v>
      </c>
      <c r="H6" s="856"/>
      <c r="I6" s="902" t="s">
        <v>2941</v>
      </c>
    </row>
    <row r="7" spans="1:9" ht="17.25" customHeight="1" x14ac:dyDescent="0.2">
      <c r="A7" s="345"/>
      <c r="B7" s="977" t="s">
        <v>381</v>
      </c>
      <c r="C7" s="977" t="s">
        <v>382</v>
      </c>
      <c r="D7" s="1211"/>
      <c r="E7" s="973" t="s">
        <v>160</v>
      </c>
      <c r="F7" s="973" t="s">
        <v>351</v>
      </c>
      <c r="G7" s="973" t="s">
        <v>2942</v>
      </c>
      <c r="H7" s="1045"/>
      <c r="I7" s="1089" t="s">
        <v>383</v>
      </c>
    </row>
    <row r="8" spans="1:9" ht="17.25" hidden="1" customHeight="1" x14ac:dyDescent="0.2">
      <c r="B8" s="1046" t="s">
        <v>2943</v>
      </c>
      <c r="C8" s="1046" t="s">
        <v>2944</v>
      </c>
      <c r="D8" s="775">
        <v>44470</v>
      </c>
      <c r="E8" s="775">
        <f>D8+7</f>
        <v>44477</v>
      </c>
      <c r="F8" s="775">
        <f>D8+9</f>
        <v>44479</v>
      </c>
      <c r="G8" s="775">
        <f>D8+13</f>
        <v>44483</v>
      </c>
      <c r="H8" s="781"/>
      <c r="I8" s="811"/>
    </row>
    <row r="9" spans="1:9" ht="17.25" hidden="1" customHeight="1" x14ac:dyDescent="0.2">
      <c r="B9" s="1046" t="s">
        <v>2945</v>
      </c>
      <c r="C9" s="1046" t="s">
        <v>2946</v>
      </c>
      <c r="D9" s="775">
        <v>44479</v>
      </c>
      <c r="E9" s="775">
        <f t="shared" ref="E9:E20" si="0">D9+7</f>
        <v>44486</v>
      </c>
      <c r="F9" s="775">
        <f t="shared" ref="F9:F20" si="1">D9+9</f>
        <v>44488</v>
      </c>
      <c r="G9" s="775">
        <f t="shared" ref="G9:G20" si="2">D9+13</f>
        <v>44492</v>
      </c>
      <c r="H9" s="781"/>
      <c r="I9" s="811"/>
    </row>
    <row r="10" spans="1:9" ht="17.25" hidden="1" customHeight="1" x14ac:dyDescent="0.2">
      <c r="B10" s="632" t="s">
        <v>2947</v>
      </c>
      <c r="C10" s="632" t="s">
        <v>2948</v>
      </c>
      <c r="D10" s="775">
        <v>44488</v>
      </c>
      <c r="E10" s="775">
        <f t="shared" si="0"/>
        <v>44495</v>
      </c>
      <c r="F10" s="775">
        <f t="shared" si="1"/>
        <v>44497</v>
      </c>
      <c r="G10" s="775">
        <f t="shared" si="2"/>
        <v>44501</v>
      </c>
      <c r="H10" s="781"/>
      <c r="I10" s="811"/>
    </row>
    <row r="11" spans="1:9" ht="17.25" hidden="1" customHeight="1" x14ac:dyDescent="0.2">
      <c r="B11" s="1047" t="s">
        <v>389</v>
      </c>
      <c r="C11" s="1046" t="s">
        <v>2949</v>
      </c>
      <c r="D11" s="1048">
        <f t="shared" ref="D11:D12" si="3">D10+7</f>
        <v>44495</v>
      </c>
      <c r="E11" s="1049">
        <f t="shared" si="0"/>
        <v>44502</v>
      </c>
      <c r="F11" s="1049">
        <f t="shared" si="1"/>
        <v>44504</v>
      </c>
      <c r="G11" s="1049">
        <f t="shared" si="2"/>
        <v>44508</v>
      </c>
      <c r="H11" s="781"/>
      <c r="I11" s="1050"/>
    </row>
    <row r="12" spans="1:9" ht="17.25" hidden="1" customHeight="1" x14ac:dyDescent="0.2">
      <c r="B12" s="1047" t="s">
        <v>389</v>
      </c>
      <c r="C12" s="1046" t="s">
        <v>2950</v>
      </c>
      <c r="D12" s="1048">
        <f t="shared" si="3"/>
        <v>44502</v>
      </c>
      <c r="E12" s="1049">
        <f t="shared" si="0"/>
        <v>44509</v>
      </c>
      <c r="F12" s="1049">
        <f t="shared" si="1"/>
        <v>44511</v>
      </c>
      <c r="G12" s="1049">
        <f t="shared" si="2"/>
        <v>44515</v>
      </c>
      <c r="H12" s="781"/>
      <c r="I12" s="1050"/>
    </row>
    <row r="13" spans="1:9" ht="17.25" hidden="1" customHeight="1" x14ac:dyDescent="0.2">
      <c r="B13" s="1046" t="s">
        <v>2951</v>
      </c>
      <c r="C13" s="1046" t="s">
        <v>2952</v>
      </c>
      <c r="D13" s="775">
        <v>44502</v>
      </c>
      <c r="E13" s="775">
        <f t="shared" si="0"/>
        <v>44509</v>
      </c>
      <c r="F13" s="775">
        <f t="shared" si="1"/>
        <v>44511</v>
      </c>
      <c r="G13" s="775">
        <f t="shared" si="2"/>
        <v>44515</v>
      </c>
      <c r="H13" s="781"/>
      <c r="I13" s="759"/>
    </row>
    <row r="14" spans="1:9" ht="17.25" hidden="1" customHeight="1" x14ac:dyDescent="0.2">
      <c r="B14" s="1046" t="s">
        <v>2953</v>
      </c>
      <c r="C14" s="1046" t="s">
        <v>2954</v>
      </c>
      <c r="D14" s="775">
        <v>44515</v>
      </c>
      <c r="E14" s="775">
        <f t="shared" si="0"/>
        <v>44522</v>
      </c>
      <c r="F14" s="775">
        <f t="shared" si="1"/>
        <v>44524</v>
      </c>
      <c r="G14" s="775">
        <f t="shared" si="2"/>
        <v>44528</v>
      </c>
      <c r="H14" s="781"/>
      <c r="I14" s="759"/>
    </row>
    <row r="15" spans="1:9" ht="17.25" hidden="1" customHeight="1" x14ac:dyDescent="0.2">
      <c r="B15" s="1046" t="s">
        <v>2955</v>
      </c>
      <c r="C15" s="1046" t="s">
        <v>2956</v>
      </c>
      <c r="D15" s="775">
        <v>44526</v>
      </c>
      <c r="E15" s="775">
        <f t="shared" si="0"/>
        <v>44533</v>
      </c>
      <c r="F15" s="775">
        <f t="shared" si="1"/>
        <v>44535</v>
      </c>
      <c r="G15" s="775">
        <f t="shared" si="2"/>
        <v>44539</v>
      </c>
      <c r="H15" s="781"/>
      <c r="I15" s="759"/>
    </row>
    <row r="16" spans="1:9" ht="17.25" hidden="1" customHeight="1" x14ac:dyDescent="0.2">
      <c r="B16" s="1046" t="s">
        <v>2957</v>
      </c>
      <c r="C16" s="1046" t="s">
        <v>2958</v>
      </c>
      <c r="D16" s="775">
        <v>44536</v>
      </c>
      <c r="E16" s="775">
        <f t="shared" si="0"/>
        <v>44543</v>
      </c>
      <c r="F16" s="775">
        <f t="shared" si="1"/>
        <v>44545</v>
      </c>
      <c r="G16" s="775">
        <f t="shared" si="2"/>
        <v>44549</v>
      </c>
      <c r="H16" s="781"/>
      <c r="I16" s="759"/>
    </row>
    <row r="17" spans="2:7" ht="17.25" hidden="1" customHeight="1" x14ac:dyDescent="0.2">
      <c r="B17" s="1046" t="s">
        <v>2959</v>
      </c>
      <c r="C17" s="1046" t="s">
        <v>2960</v>
      </c>
      <c r="D17" s="775">
        <v>44546</v>
      </c>
      <c r="E17" s="775">
        <f t="shared" si="0"/>
        <v>44553</v>
      </c>
      <c r="F17" s="775">
        <f t="shared" si="1"/>
        <v>44555</v>
      </c>
      <c r="G17" s="775">
        <f t="shared" si="2"/>
        <v>44559</v>
      </c>
    </row>
    <row r="18" spans="2:7" ht="17.25" hidden="1" customHeight="1" x14ac:dyDescent="0.2">
      <c r="B18" s="1046" t="s">
        <v>2961</v>
      </c>
      <c r="C18" s="1046" t="s">
        <v>2962</v>
      </c>
      <c r="D18" s="775">
        <v>44552</v>
      </c>
      <c r="E18" s="775">
        <f t="shared" si="0"/>
        <v>44559</v>
      </c>
      <c r="F18" s="775">
        <f t="shared" si="1"/>
        <v>44561</v>
      </c>
      <c r="G18" s="775">
        <f t="shared" si="2"/>
        <v>44565</v>
      </c>
    </row>
    <row r="19" spans="2:7" ht="17.25" hidden="1" customHeight="1" x14ac:dyDescent="0.2">
      <c r="B19" s="1046" t="s">
        <v>2963</v>
      </c>
      <c r="C19" s="1046" t="s">
        <v>2964</v>
      </c>
      <c r="D19" s="775">
        <v>44567</v>
      </c>
      <c r="E19" s="775">
        <f t="shared" si="0"/>
        <v>44574</v>
      </c>
      <c r="F19" s="775">
        <f t="shared" si="1"/>
        <v>44576</v>
      </c>
      <c r="G19" s="775">
        <f t="shared" si="2"/>
        <v>44580</v>
      </c>
    </row>
    <row r="20" spans="2:7" ht="17.25" hidden="1" customHeight="1" x14ac:dyDescent="0.2">
      <c r="B20" s="1046" t="s">
        <v>2943</v>
      </c>
      <c r="C20" s="1046" t="s">
        <v>2965</v>
      </c>
      <c r="D20" s="775">
        <v>44575</v>
      </c>
      <c r="E20" s="775">
        <f t="shared" si="0"/>
        <v>44582</v>
      </c>
      <c r="F20" s="775">
        <f t="shared" si="1"/>
        <v>44584</v>
      </c>
      <c r="G20" s="775">
        <f t="shared" si="2"/>
        <v>44588</v>
      </c>
    </row>
    <row r="21" spans="2:7" ht="17.25" hidden="1" customHeight="1" x14ac:dyDescent="0.2">
      <c r="B21" s="1047" t="s">
        <v>389</v>
      </c>
      <c r="C21" s="1046" t="s">
        <v>2966</v>
      </c>
      <c r="D21" s="1049">
        <v>44558</v>
      </c>
      <c r="E21" s="1049">
        <f t="shared" ref="E21:E24" si="4">D21+7</f>
        <v>44565</v>
      </c>
      <c r="F21" s="1049">
        <f t="shared" ref="F21:F24" si="5">D21+9</f>
        <v>44567</v>
      </c>
      <c r="G21" s="1049">
        <f t="shared" ref="G21:G24" si="6">D21+13</f>
        <v>44571</v>
      </c>
    </row>
    <row r="22" spans="2:7" ht="17.25" hidden="1" customHeight="1" x14ac:dyDescent="0.2">
      <c r="B22" s="1046" t="s">
        <v>2945</v>
      </c>
      <c r="C22" s="1046" t="s">
        <v>2967</v>
      </c>
      <c r="D22" s="775">
        <v>44581</v>
      </c>
      <c r="E22" s="775">
        <f t="shared" si="4"/>
        <v>44588</v>
      </c>
      <c r="F22" s="775">
        <f t="shared" si="5"/>
        <v>44590</v>
      </c>
      <c r="G22" s="775">
        <f t="shared" si="6"/>
        <v>44594</v>
      </c>
    </row>
    <row r="23" spans="2:7" ht="17.25" hidden="1" customHeight="1" x14ac:dyDescent="0.2">
      <c r="B23" s="632" t="s">
        <v>2947</v>
      </c>
      <c r="C23" s="632" t="s">
        <v>2968</v>
      </c>
      <c r="D23" s="634">
        <v>44598</v>
      </c>
      <c r="E23" s="775">
        <f t="shared" si="4"/>
        <v>44605</v>
      </c>
      <c r="F23" s="775">
        <f t="shared" si="5"/>
        <v>44607</v>
      </c>
      <c r="G23" s="775">
        <f t="shared" si="6"/>
        <v>44611</v>
      </c>
    </row>
    <row r="24" spans="2:7" ht="17.25" hidden="1" customHeight="1" x14ac:dyDescent="0.2">
      <c r="B24" s="1046" t="s">
        <v>2951</v>
      </c>
      <c r="C24" s="1046" t="s">
        <v>2969</v>
      </c>
      <c r="D24" s="775">
        <v>44592</v>
      </c>
      <c r="E24" s="775">
        <f t="shared" si="4"/>
        <v>44599</v>
      </c>
      <c r="F24" s="775">
        <f t="shared" si="5"/>
        <v>44601</v>
      </c>
      <c r="G24" s="775">
        <f t="shared" si="6"/>
        <v>44605</v>
      </c>
    </row>
    <row r="25" spans="2:7" ht="17.25" hidden="1" customHeight="1" x14ac:dyDescent="0.2">
      <c r="B25" s="1046" t="s">
        <v>2970</v>
      </c>
      <c r="C25" s="1046" t="s">
        <v>2971</v>
      </c>
      <c r="D25" s="775">
        <v>44610</v>
      </c>
      <c r="E25" s="775">
        <f t="shared" ref="E25:E26" si="7">D25+7</f>
        <v>44617</v>
      </c>
      <c r="F25" s="775">
        <f t="shared" ref="F25:F26" si="8">D25+9</f>
        <v>44619</v>
      </c>
      <c r="G25" s="775">
        <f t="shared" ref="G25:G26" si="9">D25+13</f>
        <v>44623</v>
      </c>
    </row>
    <row r="26" spans="2:7" ht="15.6" hidden="1" customHeight="1" x14ac:dyDescent="0.2">
      <c r="B26" s="1046" t="s">
        <v>2953</v>
      </c>
      <c r="C26" s="1046" t="s">
        <v>2972</v>
      </c>
      <c r="D26" s="775">
        <v>44617</v>
      </c>
      <c r="E26" s="775">
        <f t="shared" si="7"/>
        <v>44624</v>
      </c>
      <c r="F26" s="775">
        <f t="shared" si="8"/>
        <v>44626</v>
      </c>
      <c r="G26" s="775">
        <f t="shared" si="9"/>
        <v>44630</v>
      </c>
    </row>
    <row r="27" spans="2:7" ht="15.6" hidden="1" customHeight="1" x14ac:dyDescent="0.2">
      <c r="B27" s="1046" t="s">
        <v>2955</v>
      </c>
      <c r="C27" s="1046" t="s">
        <v>2973</v>
      </c>
      <c r="D27" s="775">
        <v>44624</v>
      </c>
      <c r="E27" s="775">
        <f t="shared" ref="E27" si="10">D27+7</f>
        <v>44631</v>
      </c>
      <c r="F27" s="775">
        <f t="shared" ref="F27" si="11">D27+9</f>
        <v>44633</v>
      </c>
      <c r="G27" s="775">
        <f t="shared" ref="G27" si="12">D27+13</f>
        <v>44637</v>
      </c>
    </row>
    <row r="28" spans="2:7" ht="15.6" hidden="1" customHeight="1" x14ac:dyDescent="0.2">
      <c r="B28" s="1046" t="s">
        <v>2957</v>
      </c>
      <c r="C28" s="1046" t="s">
        <v>2974</v>
      </c>
      <c r="D28" s="775">
        <v>44640</v>
      </c>
      <c r="E28" s="1051">
        <f t="shared" ref="E28:E29" si="13">D28+7</f>
        <v>44647</v>
      </c>
      <c r="F28" s="775">
        <f t="shared" ref="F28:F29" si="14">D28+9</f>
        <v>44649</v>
      </c>
      <c r="G28" s="775">
        <f t="shared" ref="G28:G29" si="15">D28+13</f>
        <v>44653</v>
      </c>
    </row>
    <row r="29" spans="2:7" ht="15.6" hidden="1" customHeight="1" x14ac:dyDescent="0.2">
      <c r="B29" s="1046" t="s">
        <v>2959</v>
      </c>
      <c r="C29" s="1046" t="s">
        <v>2975</v>
      </c>
      <c r="D29" s="775">
        <v>44655</v>
      </c>
      <c r="E29" s="775">
        <f t="shared" si="13"/>
        <v>44662</v>
      </c>
      <c r="F29" s="775">
        <f t="shared" si="14"/>
        <v>44664</v>
      </c>
      <c r="G29" s="775">
        <f t="shared" si="15"/>
        <v>44668</v>
      </c>
    </row>
    <row r="30" spans="2:7" ht="15.6" hidden="1" customHeight="1" x14ac:dyDescent="0.2">
      <c r="B30" s="1046" t="s">
        <v>2961</v>
      </c>
      <c r="C30" s="1046" t="s">
        <v>2976</v>
      </c>
      <c r="D30" s="775">
        <v>44656</v>
      </c>
      <c r="E30" s="775">
        <f t="shared" ref="E30" si="16">D30+7</f>
        <v>44663</v>
      </c>
      <c r="F30" s="775">
        <f t="shared" ref="F30" si="17">D30+9</f>
        <v>44665</v>
      </c>
      <c r="G30" s="775">
        <f t="shared" ref="G30" si="18">D30+13</f>
        <v>44669</v>
      </c>
    </row>
    <row r="31" spans="2:7" ht="15.6" hidden="1" customHeight="1" x14ac:dyDescent="0.2">
      <c r="B31" s="1046" t="s">
        <v>2963</v>
      </c>
      <c r="C31" s="1046" t="s">
        <v>2977</v>
      </c>
      <c r="D31" s="775">
        <v>44662</v>
      </c>
      <c r="E31" s="775">
        <f t="shared" ref="E31" si="19">D31+7</f>
        <v>44669</v>
      </c>
      <c r="F31" s="775">
        <f t="shared" ref="F31" si="20">D31+9</f>
        <v>44671</v>
      </c>
      <c r="G31" s="775">
        <f t="shared" ref="G31" si="21">D31+13</f>
        <v>44675</v>
      </c>
    </row>
    <row r="32" spans="2:7" ht="15.6" hidden="1" customHeight="1" x14ac:dyDescent="0.2">
      <c r="B32" s="1046" t="s">
        <v>2943</v>
      </c>
      <c r="C32" s="1046" t="s">
        <v>2978</v>
      </c>
      <c r="D32" s="775">
        <v>44660</v>
      </c>
      <c r="E32" s="775">
        <f t="shared" ref="E32:E34" si="22">D32+7</f>
        <v>44667</v>
      </c>
      <c r="F32" s="775">
        <f t="shared" ref="F32:F34" si="23">D32+9</f>
        <v>44669</v>
      </c>
      <c r="G32" s="775">
        <f t="shared" ref="G32:G34" si="24">D32+13</f>
        <v>44673</v>
      </c>
    </row>
    <row r="33" spans="2:7" ht="15.6" hidden="1" customHeight="1" x14ac:dyDescent="0.2">
      <c r="B33" s="1046" t="s">
        <v>2945</v>
      </c>
      <c r="C33" s="1046" t="s">
        <v>2979</v>
      </c>
      <c r="D33" s="775">
        <v>44687</v>
      </c>
      <c r="E33" s="775">
        <f t="shared" si="22"/>
        <v>44694</v>
      </c>
      <c r="F33" s="775">
        <f t="shared" si="23"/>
        <v>44696</v>
      </c>
      <c r="G33" s="775">
        <f t="shared" si="24"/>
        <v>44700</v>
      </c>
    </row>
    <row r="34" spans="2:7" ht="15.6" hidden="1" customHeight="1" x14ac:dyDescent="0.2">
      <c r="B34" s="1046" t="s">
        <v>2951</v>
      </c>
      <c r="C34" s="1046" t="s">
        <v>2980</v>
      </c>
      <c r="D34" s="775">
        <v>44690</v>
      </c>
      <c r="E34" s="775">
        <f t="shared" si="22"/>
        <v>44697</v>
      </c>
      <c r="F34" s="775">
        <f t="shared" si="23"/>
        <v>44699</v>
      </c>
      <c r="G34" s="775">
        <f t="shared" si="24"/>
        <v>44703</v>
      </c>
    </row>
    <row r="35" spans="2:7" ht="15.6" hidden="1" customHeight="1" x14ac:dyDescent="0.2">
      <c r="B35" s="1046" t="s">
        <v>2970</v>
      </c>
      <c r="C35" s="1046" t="s">
        <v>2981</v>
      </c>
      <c r="D35" s="775">
        <v>44702</v>
      </c>
      <c r="E35" s="775">
        <f t="shared" ref="E35" si="25">D35+7</f>
        <v>44709</v>
      </c>
      <c r="F35" s="775">
        <f t="shared" ref="F35" si="26">D35+9</f>
        <v>44711</v>
      </c>
      <c r="G35" s="775">
        <f t="shared" ref="G35" si="27">D35+13</f>
        <v>44715</v>
      </c>
    </row>
    <row r="36" spans="2:7" ht="15.6" hidden="1" customHeight="1" x14ac:dyDescent="0.2">
      <c r="B36" s="1047" t="s">
        <v>389</v>
      </c>
      <c r="C36" s="1047" t="s">
        <v>2982</v>
      </c>
      <c r="D36" s="777"/>
      <c r="E36" s="777"/>
      <c r="F36" s="777"/>
      <c r="G36" s="777"/>
    </row>
    <row r="37" spans="2:7" ht="15.6" hidden="1" customHeight="1" x14ac:dyDescent="0.2">
      <c r="B37" s="1046" t="s">
        <v>2953</v>
      </c>
      <c r="C37" s="1046" t="s">
        <v>2983</v>
      </c>
      <c r="D37" s="775">
        <v>44702</v>
      </c>
      <c r="E37" s="775">
        <f t="shared" ref="E37" si="28">D37+7</f>
        <v>44709</v>
      </c>
      <c r="F37" s="775">
        <f t="shared" ref="F37" si="29">D37+9</f>
        <v>44711</v>
      </c>
      <c r="G37" s="775">
        <f t="shared" ref="G37" si="30">D37+13</f>
        <v>44715</v>
      </c>
    </row>
    <row r="38" spans="2:7" ht="15.6" hidden="1" customHeight="1" x14ac:dyDescent="0.2">
      <c r="B38" s="1046" t="s">
        <v>2955</v>
      </c>
      <c r="C38" s="1046" t="s">
        <v>2984</v>
      </c>
      <c r="D38" s="775">
        <v>44719</v>
      </c>
      <c r="E38" s="775">
        <f t="shared" ref="E38:E39" si="31">D38+7</f>
        <v>44726</v>
      </c>
      <c r="F38" s="775">
        <f t="shared" ref="F38:F39" si="32">D38+9</f>
        <v>44728</v>
      </c>
      <c r="G38" s="775">
        <f t="shared" ref="G38:G39" si="33">D38+13</f>
        <v>44732</v>
      </c>
    </row>
    <row r="39" spans="2:7" ht="15.6" hidden="1" customHeight="1" x14ac:dyDescent="0.2">
      <c r="B39" s="1046" t="s">
        <v>2985</v>
      </c>
      <c r="C39" s="1046" t="s">
        <v>2986</v>
      </c>
      <c r="D39" s="775">
        <v>44710</v>
      </c>
      <c r="E39" s="775">
        <f t="shared" si="31"/>
        <v>44717</v>
      </c>
      <c r="F39" s="775">
        <f t="shared" si="32"/>
        <v>44719</v>
      </c>
      <c r="G39" s="775">
        <f t="shared" si="33"/>
        <v>44723</v>
      </c>
    </row>
    <row r="40" spans="2:7" ht="15.6" hidden="1" customHeight="1" x14ac:dyDescent="0.2">
      <c r="B40" s="1046" t="s">
        <v>2959</v>
      </c>
      <c r="C40" s="1046" t="s">
        <v>2987</v>
      </c>
      <c r="D40" s="775">
        <v>44722</v>
      </c>
      <c r="E40" s="775">
        <f t="shared" ref="E40" si="34">D40+7</f>
        <v>44729</v>
      </c>
      <c r="F40" s="775">
        <f t="shared" ref="F40" si="35">D40+9</f>
        <v>44731</v>
      </c>
      <c r="G40" s="775">
        <f t="shared" ref="G40" si="36">D40+13</f>
        <v>44735</v>
      </c>
    </row>
    <row r="41" spans="2:7" ht="15.6" hidden="1" customHeight="1" x14ac:dyDescent="0.2">
      <c r="B41" s="1047" t="s">
        <v>389</v>
      </c>
      <c r="C41" s="1047" t="s">
        <v>2988</v>
      </c>
      <c r="D41" s="777">
        <v>44722</v>
      </c>
      <c r="E41" s="777">
        <f t="shared" ref="E41:E42" si="37">D41+7</f>
        <v>44729</v>
      </c>
      <c r="F41" s="777">
        <f t="shared" ref="F41:F42" si="38">D41+9</f>
        <v>44731</v>
      </c>
      <c r="G41" s="777">
        <f t="shared" ref="G41:G42" si="39">D41+13</f>
        <v>44735</v>
      </c>
    </row>
    <row r="42" spans="2:7" ht="15.6" hidden="1" customHeight="1" x14ac:dyDescent="0.2">
      <c r="B42" s="1046" t="s">
        <v>2963</v>
      </c>
      <c r="C42" s="1046" t="s">
        <v>2989</v>
      </c>
      <c r="D42" s="775">
        <v>44747</v>
      </c>
      <c r="E42" s="775">
        <f t="shared" si="37"/>
        <v>44754</v>
      </c>
      <c r="F42" s="775">
        <f t="shared" si="38"/>
        <v>44756</v>
      </c>
      <c r="G42" s="775">
        <f t="shared" si="39"/>
        <v>44760</v>
      </c>
    </row>
    <row r="43" spans="2:7" ht="15.6" hidden="1" customHeight="1" x14ac:dyDescent="0.2">
      <c r="B43" s="1046" t="s">
        <v>2955</v>
      </c>
      <c r="C43" s="1046" t="s">
        <v>2990</v>
      </c>
      <c r="D43" s="775">
        <v>44794</v>
      </c>
      <c r="E43" s="775">
        <f t="shared" ref="E43" si="40">D43+7</f>
        <v>44801</v>
      </c>
      <c r="F43" s="775">
        <f t="shared" ref="F43" si="41">D43+9</f>
        <v>44803</v>
      </c>
      <c r="G43" s="775">
        <f t="shared" ref="G43" si="42">D43+13</f>
        <v>44807</v>
      </c>
    </row>
    <row r="44" spans="2:7" ht="15.6" hidden="1" customHeight="1" x14ac:dyDescent="0.2">
      <c r="B44" s="1046" t="s">
        <v>2959</v>
      </c>
      <c r="C44" s="1046" t="s">
        <v>2991</v>
      </c>
      <c r="D44" s="775">
        <f t="shared" ref="D44:D54" si="43">D43+7</f>
        <v>44801</v>
      </c>
      <c r="E44" s="775">
        <f t="shared" ref="E44" si="44">D44+7</f>
        <v>44808</v>
      </c>
      <c r="F44" s="775">
        <f t="shared" ref="F44" si="45">D44+9</f>
        <v>44810</v>
      </c>
      <c r="G44" s="775">
        <f t="shared" ref="G44" si="46">D44+13</f>
        <v>44814</v>
      </c>
    </row>
    <row r="45" spans="2:7" ht="15.6" hidden="1" customHeight="1" x14ac:dyDescent="0.2">
      <c r="B45" s="632" t="s">
        <v>2992</v>
      </c>
      <c r="C45" s="1046" t="s">
        <v>2993</v>
      </c>
      <c r="D45" s="1048">
        <f t="shared" si="43"/>
        <v>44808</v>
      </c>
      <c r="E45" s="1048">
        <f t="shared" ref="E45" si="47">D45+7</f>
        <v>44815</v>
      </c>
      <c r="F45" s="1048">
        <f t="shared" ref="F45" si="48">D45+9</f>
        <v>44817</v>
      </c>
      <c r="G45" s="1048">
        <f t="shared" ref="G45" si="49">D45+13</f>
        <v>44821</v>
      </c>
    </row>
    <row r="46" spans="2:7" ht="15.6" hidden="1" customHeight="1" x14ac:dyDescent="0.2">
      <c r="B46" s="1046" t="s">
        <v>2994</v>
      </c>
      <c r="C46" s="1046" t="s">
        <v>2995</v>
      </c>
      <c r="D46" s="775">
        <f t="shared" si="43"/>
        <v>44815</v>
      </c>
      <c r="E46" s="775">
        <f t="shared" ref="E46" si="50">D46+7</f>
        <v>44822</v>
      </c>
      <c r="F46" s="775">
        <f t="shared" ref="F46" si="51">D46+9</f>
        <v>44824</v>
      </c>
      <c r="G46" s="775">
        <f t="shared" ref="G46" si="52">D46+13</f>
        <v>44828</v>
      </c>
    </row>
    <row r="47" spans="2:7" ht="17.25" hidden="1" customHeight="1" x14ac:dyDescent="0.2">
      <c r="B47" s="632" t="s">
        <v>2996</v>
      </c>
      <c r="C47" s="1046" t="s">
        <v>2997</v>
      </c>
      <c r="D47" s="777">
        <f t="shared" si="43"/>
        <v>44822</v>
      </c>
      <c r="E47" s="777">
        <f t="shared" ref="E47" si="53">D47+7</f>
        <v>44829</v>
      </c>
      <c r="F47" s="777">
        <f t="shared" ref="F47" si="54">D47+9</f>
        <v>44831</v>
      </c>
      <c r="G47" s="777">
        <f t="shared" ref="G47" si="55">D47+13</f>
        <v>44835</v>
      </c>
    </row>
    <row r="48" spans="2:7" ht="15.6" hidden="1" customHeight="1" x14ac:dyDescent="0.2">
      <c r="B48" s="1046" t="s">
        <v>2998</v>
      </c>
      <c r="C48" s="1046" t="s">
        <v>2999</v>
      </c>
      <c r="D48" s="775">
        <f t="shared" si="43"/>
        <v>44829</v>
      </c>
      <c r="E48" s="775">
        <f t="shared" ref="E48" si="56">D48+7</f>
        <v>44836</v>
      </c>
      <c r="F48" s="775">
        <f t="shared" ref="F48" si="57">D48+9</f>
        <v>44838</v>
      </c>
      <c r="G48" s="775">
        <f t="shared" ref="G48" si="58">D48+13</f>
        <v>44842</v>
      </c>
    </row>
    <row r="49" spans="2:7" ht="15.6" hidden="1" customHeight="1" x14ac:dyDescent="0.2">
      <c r="B49" s="1046" t="s">
        <v>2963</v>
      </c>
      <c r="C49" s="1046" t="s">
        <v>3000</v>
      </c>
      <c r="D49" s="775">
        <f t="shared" si="43"/>
        <v>44836</v>
      </c>
      <c r="E49" s="775">
        <f t="shared" ref="E49" si="59">D49+7</f>
        <v>44843</v>
      </c>
      <c r="F49" s="775">
        <f t="shared" ref="F49" si="60">D49+9</f>
        <v>44845</v>
      </c>
      <c r="G49" s="775">
        <f t="shared" ref="G49" si="61">D49+13</f>
        <v>44849</v>
      </c>
    </row>
    <row r="50" spans="2:7" ht="15.6" hidden="1" customHeight="1" x14ac:dyDescent="0.2">
      <c r="B50" s="632" t="s">
        <v>3001</v>
      </c>
      <c r="C50" s="1046" t="s">
        <v>3002</v>
      </c>
      <c r="D50" s="777">
        <f t="shared" si="43"/>
        <v>44843</v>
      </c>
      <c r="E50" s="777">
        <f t="shared" ref="E50" si="62">D50+7</f>
        <v>44850</v>
      </c>
      <c r="F50" s="777">
        <f t="shared" ref="F50" si="63">D50+9</f>
        <v>44852</v>
      </c>
      <c r="G50" s="777">
        <f t="shared" ref="G50" si="64">D50+13</f>
        <v>44856</v>
      </c>
    </row>
    <row r="51" spans="2:7" ht="15.6" hidden="1" customHeight="1" x14ac:dyDescent="0.2">
      <c r="B51" s="1046" t="s">
        <v>2943</v>
      </c>
      <c r="C51" s="1046" t="s">
        <v>3003</v>
      </c>
      <c r="D51" s="775">
        <f t="shared" si="43"/>
        <v>44850</v>
      </c>
      <c r="E51" s="775">
        <f t="shared" ref="E51" si="65">D51+7</f>
        <v>44857</v>
      </c>
      <c r="F51" s="775">
        <f t="shared" ref="F51" si="66">D51+9</f>
        <v>44859</v>
      </c>
      <c r="G51" s="775">
        <f t="shared" ref="G51" si="67">D51+13</f>
        <v>44863</v>
      </c>
    </row>
    <row r="52" spans="2:7" ht="15.6" hidden="1" customHeight="1" x14ac:dyDescent="0.2">
      <c r="B52" s="1046" t="s">
        <v>3004</v>
      </c>
      <c r="C52" s="1046" t="s">
        <v>3005</v>
      </c>
      <c r="D52" s="775">
        <f t="shared" si="43"/>
        <v>44857</v>
      </c>
      <c r="E52" s="775">
        <f t="shared" ref="E52" si="68">D52+7</f>
        <v>44864</v>
      </c>
      <c r="F52" s="775">
        <f t="shared" ref="F52" si="69">D52+9</f>
        <v>44866</v>
      </c>
      <c r="G52" s="775">
        <f t="shared" ref="G52" si="70">D52+13</f>
        <v>44870</v>
      </c>
    </row>
    <row r="53" spans="2:7" ht="15.6" hidden="1" customHeight="1" x14ac:dyDescent="0.2">
      <c r="B53" s="1046" t="s">
        <v>3006</v>
      </c>
      <c r="C53" s="1046" t="s">
        <v>3007</v>
      </c>
      <c r="D53" s="775">
        <f t="shared" si="43"/>
        <v>44864</v>
      </c>
      <c r="E53" s="775">
        <f t="shared" ref="E53" si="71">D53+7</f>
        <v>44871</v>
      </c>
      <c r="F53" s="775">
        <f t="shared" ref="F53" si="72">D53+9</f>
        <v>44873</v>
      </c>
      <c r="G53" s="775">
        <f t="shared" ref="G53" si="73">D53+13</f>
        <v>44877</v>
      </c>
    </row>
    <row r="54" spans="2:7" ht="15.6" hidden="1" customHeight="1" x14ac:dyDescent="0.2">
      <c r="B54" s="1046" t="s">
        <v>2985</v>
      </c>
      <c r="C54" s="1046" t="s">
        <v>3008</v>
      </c>
      <c r="D54" s="775">
        <f t="shared" si="43"/>
        <v>44871</v>
      </c>
      <c r="E54" s="775">
        <f t="shared" ref="E54" si="74">D54+7</f>
        <v>44878</v>
      </c>
      <c r="F54" s="775">
        <f t="shared" ref="F54" si="75">D54+9</f>
        <v>44880</v>
      </c>
      <c r="G54" s="775">
        <f t="shared" ref="G54" si="76">D54+13</f>
        <v>44884</v>
      </c>
    </row>
    <row r="55" spans="2:7" ht="15.6" hidden="1" customHeight="1" x14ac:dyDescent="0.2">
      <c r="B55" s="1046" t="s">
        <v>2955</v>
      </c>
      <c r="C55" s="1046" t="s">
        <v>3009</v>
      </c>
      <c r="D55" s="775">
        <v>44897</v>
      </c>
      <c r="E55" s="775">
        <f t="shared" ref="E55:E65" si="77">D55+7</f>
        <v>44904</v>
      </c>
      <c r="F55" s="775">
        <f t="shared" ref="F55:F65" si="78">D55+9</f>
        <v>44906</v>
      </c>
      <c r="G55" s="775">
        <f t="shared" ref="G55:G65" si="79">D55+13</f>
        <v>44910</v>
      </c>
    </row>
    <row r="56" spans="2:7" ht="15.6" hidden="1" customHeight="1" x14ac:dyDescent="0.2">
      <c r="B56" s="1046" t="s">
        <v>3010</v>
      </c>
      <c r="C56" s="1046" t="s">
        <v>3011</v>
      </c>
      <c r="D56" s="775">
        <v>44900</v>
      </c>
      <c r="E56" s="775">
        <f t="shared" si="77"/>
        <v>44907</v>
      </c>
      <c r="F56" s="775">
        <f t="shared" si="78"/>
        <v>44909</v>
      </c>
      <c r="G56" s="775">
        <f t="shared" si="79"/>
        <v>44913</v>
      </c>
    </row>
    <row r="57" spans="2:7" ht="15.6" hidden="1" customHeight="1" x14ac:dyDescent="0.2">
      <c r="B57" s="1046" t="s">
        <v>2994</v>
      </c>
      <c r="C57" s="1046" t="s">
        <v>3012</v>
      </c>
      <c r="D57" s="775">
        <v>44905</v>
      </c>
      <c r="E57" s="775">
        <f t="shared" si="77"/>
        <v>44912</v>
      </c>
      <c r="F57" s="775">
        <f t="shared" si="78"/>
        <v>44914</v>
      </c>
      <c r="G57" s="775">
        <f t="shared" si="79"/>
        <v>44918</v>
      </c>
    </row>
    <row r="58" spans="2:7" ht="15.6" hidden="1" customHeight="1" x14ac:dyDescent="0.2">
      <c r="B58" s="1046" t="s">
        <v>3013</v>
      </c>
      <c r="C58" s="1046" t="s">
        <v>3014</v>
      </c>
      <c r="D58" s="775">
        <v>44911</v>
      </c>
      <c r="E58" s="775">
        <f t="shared" si="77"/>
        <v>44918</v>
      </c>
      <c r="F58" s="775">
        <f t="shared" si="78"/>
        <v>44920</v>
      </c>
      <c r="G58" s="775">
        <f t="shared" si="79"/>
        <v>44924</v>
      </c>
    </row>
    <row r="59" spans="2:7" ht="15.6" hidden="1" customHeight="1" x14ac:dyDescent="0.2">
      <c r="B59" s="1046" t="s">
        <v>3015</v>
      </c>
      <c r="C59" s="1046" t="s">
        <v>3016</v>
      </c>
      <c r="D59" s="775">
        <v>44917</v>
      </c>
      <c r="E59" s="775">
        <f t="shared" si="77"/>
        <v>44924</v>
      </c>
      <c r="F59" s="775">
        <f t="shared" si="78"/>
        <v>44926</v>
      </c>
      <c r="G59" s="775">
        <f t="shared" si="79"/>
        <v>44930</v>
      </c>
    </row>
    <row r="60" spans="2:7" ht="15.6" hidden="1" customHeight="1" x14ac:dyDescent="0.2">
      <c r="B60" s="1046" t="s">
        <v>3017</v>
      </c>
      <c r="C60" s="1046" t="s">
        <v>3018</v>
      </c>
      <c r="D60" s="777">
        <f t="shared" ref="D60:D65" si="80">D59+7</f>
        <v>44924</v>
      </c>
      <c r="E60" s="777">
        <f t="shared" si="77"/>
        <v>44931</v>
      </c>
      <c r="F60" s="777">
        <f t="shared" si="78"/>
        <v>44933</v>
      </c>
      <c r="G60" s="777">
        <f t="shared" si="79"/>
        <v>44937</v>
      </c>
    </row>
    <row r="61" spans="2:7" ht="17.25" hidden="1" customHeight="1" x14ac:dyDescent="0.2">
      <c r="B61" s="1046" t="s">
        <v>3019</v>
      </c>
      <c r="C61" s="1046" t="s">
        <v>3020</v>
      </c>
      <c r="D61" s="777">
        <f t="shared" si="80"/>
        <v>44931</v>
      </c>
      <c r="E61" s="777">
        <f t="shared" si="77"/>
        <v>44938</v>
      </c>
      <c r="F61" s="777">
        <f t="shared" si="78"/>
        <v>44940</v>
      </c>
      <c r="G61" s="777">
        <f t="shared" si="79"/>
        <v>44944</v>
      </c>
    </row>
    <row r="62" spans="2:7" ht="17.25" hidden="1" customHeight="1" x14ac:dyDescent="0.2">
      <c r="B62" s="1046" t="s">
        <v>3021</v>
      </c>
      <c r="C62" s="1046" t="s">
        <v>3022</v>
      </c>
      <c r="D62" s="775">
        <v>44927</v>
      </c>
      <c r="E62" s="775">
        <f t="shared" si="77"/>
        <v>44934</v>
      </c>
      <c r="F62" s="775">
        <f t="shared" si="78"/>
        <v>44936</v>
      </c>
      <c r="G62" s="775">
        <f t="shared" si="79"/>
        <v>44940</v>
      </c>
    </row>
    <row r="63" spans="2:7" ht="17.25" hidden="1" customHeight="1" x14ac:dyDescent="0.2">
      <c r="B63" s="1046" t="s">
        <v>2943</v>
      </c>
      <c r="C63" s="1046" t="s">
        <v>3023</v>
      </c>
      <c r="D63" s="775">
        <f t="shared" si="80"/>
        <v>44934</v>
      </c>
      <c r="E63" s="775">
        <f t="shared" si="77"/>
        <v>44941</v>
      </c>
      <c r="F63" s="775">
        <f t="shared" si="78"/>
        <v>44943</v>
      </c>
      <c r="G63" s="775">
        <f t="shared" si="79"/>
        <v>44947</v>
      </c>
    </row>
    <row r="64" spans="2:7" ht="17.25" hidden="1" customHeight="1" x14ac:dyDescent="0.2">
      <c r="B64" s="1046" t="s">
        <v>3024</v>
      </c>
      <c r="C64" s="1046" t="s">
        <v>3025</v>
      </c>
      <c r="D64" s="775">
        <v>44944</v>
      </c>
      <c r="E64" s="775">
        <f t="shared" si="77"/>
        <v>44951</v>
      </c>
      <c r="F64" s="775">
        <f t="shared" si="78"/>
        <v>44953</v>
      </c>
      <c r="G64" s="775">
        <f t="shared" si="79"/>
        <v>44957</v>
      </c>
    </row>
    <row r="65" spans="1:7" ht="17.25" hidden="1" customHeight="1" x14ac:dyDescent="0.2">
      <c r="B65" s="1046" t="s">
        <v>3026</v>
      </c>
      <c r="C65" s="1046" t="s">
        <v>3027</v>
      </c>
      <c r="D65" s="777">
        <f t="shared" si="80"/>
        <v>44951</v>
      </c>
      <c r="E65" s="777">
        <f t="shared" si="77"/>
        <v>44958</v>
      </c>
      <c r="F65" s="777">
        <f t="shared" si="78"/>
        <v>44960</v>
      </c>
      <c r="G65" s="777">
        <f t="shared" si="79"/>
        <v>44964</v>
      </c>
    </row>
    <row r="66" spans="1:7" ht="17.25" hidden="1" customHeight="1" x14ac:dyDescent="0.2">
      <c r="B66" s="1046" t="s">
        <v>3028</v>
      </c>
      <c r="C66" s="1046" t="s">
        <v>3029</v>
      </c>
      <c r="D66" s="835"/>
      <c r="E66" s="835"/>
      <c r="F66" s="835"/>
      <c r="G66" s="835"/>
    </row>
    <row r="67" spans="1:7" ht="17.25" hidden="1" customHeight="1" x14ac:dyDescent="0.2">
      <c r="B67" s="1046" t="s">
        <v>2985</v>
      </c>
      <c r="C67" s="1046" t="s">
        <v>3030</v>
      </c>
      <c r="D67" s="775">
        <v>44966</v>
      </c>
      <c r="E67" s="775">
        <f t="shared" ref="E67" si="81">D67+7</f>
        <v>44973</v>
      </c>
      <c r="F67" s="777">
        <f t="shared" ref="F67" si="82">D67+9</f>
        <v>44975</v>
      </c>
      <c r="G67" s="777">
        <f t="shared" ref="G67" si="83">D67+13</f>
        <v>44979</v>
      </c>
    </row>
    <row r="68" spans="1:7" ht="17.25" hidden="1" customHeight="1" x14ac:dyDescent="0.2">
      <c r="B68" s="1046" t="s">
        <v>3031</v>
      </c>
      <c r="C68" s="1046" t="s">
        <v>3032</v>
      </c>
      <c r="D68" s="777">
        <v>44962</v>
      </c>
      <c r="E68" s="777">
        <f t="shared" ref="E68:E69" si="84">D68+7</f>
        <v>44969</v>
      </c>
      <c r="F68" s="777">
        <f t="shared" ref="F68:F69" si="85">D68+9</f>
        <v>44971</v>
      </c>
      <c r="G68" s="777">
        <f t="shared" ref="G68:G69" si="86">D68+13</f>
        <v>44975</v>
      </c>
    </row>
    <row r="69" spans="1:7" ht="17.25" hidden="1" customHeight="1" x14ac:dyDescent="0.2">
      <c r="B69" s="1046" t="s">
        <v>3033</v>
      </c>
      <c r="C69" s="1046" t="s">
        <v>3034</v>
      </c>
      <c r="D69" s="777">
        <v>44962</v>
      </c>
      <c r="E69" s="777">
        <f t="shared" si="84"/>
        <v>44969</v>
      </c>
      <c r="F69" s="777">
        <f t="shared" si="85"/>
        <v>44971</v>
      </c>
      <c r="G69" s="777">
        <f t="shared" si="86"/>
        <v>44975</v>
      </c>
    </row>
    <row r="70" spans="1:7" ht="17.25" hidden="1" customHeight="1" x14ac:dyDescent="0.2">
      <c r="B70" s="1046" t="s">
        <v>3035</v>
      </c>
      <c r="C70" s="1046" t="s">
        <v>3036</v>
      </c>
      <c r="D70" s="777">
        <v>44962</v>
      </c>
      <c r="E70" s="777">
        <f t="shared" ref="E70" si="87">D70+7</f>
        <v>44969</v>
      </c>
      <c r="F70" s="777">
        <f t="shared" ref="F70" si="88">D70+9</f>
        <v>44971</v>
      </c>
      <c r="G70" s="777">
        <f t="shared" ref="G70" si="89">D70+13</f>
        <v>44975</v>
      </c>
    </row>
    <row r="71" spans="1:7" ht="17.25" hidden="1" customHeight="1" x14ac:dyDescent="0.2">
      <c r="B71" s="1046" t="s">
        <v>3037</v>
      </c>
      <c r="C71" s="1046" t="s">
        <v>3038</v>
      </c>
      <c r="D71" s="777">
        <v>44962</v>
      </c>
      <c r="E71" s="777">
        <f t="shared" ref="E71" si="90">D71+7</f>
        <v>44969</v>
      </c>
      <c r="F71" s="777">
        <f t="shared" ref="F71" si="91">D71+9</f>
        <v>44971</v>
      </c>
      <c r="G71" s="777">
        <f t="shared" ref="G71" si="92">D71+13</f>
        <v>44975</v>
      </c>
    </row>
    <row r="72" spans="1:7" ht="17.25" hidden="1" customHeight="1" x14ac:dyDescent="0.2">
      <c r="A72" s="344" t="s">
        <v>3039</v>
      </c>
      <c r="B72" s="1046" t="s">
        <v>3040</v>
      </c>
      <c r="C72" s="1046" t="s">
        <v>3041</v>
      </c>
      <c r="D72" s="775">
        <v>44997</v>
      </c>
      <c r="E72" s="775">
        <f t="shared" ref="E72" si="93">D72+7</f>
        <v>45004</v>
      </c>
      <c r="F72" s="777">
        <f t="shared" ref="F72" si="94">D72+9</f>
        <v>45006</v>
      </c>
      <c r="G72" s="777">
        <f t="shared" ref="G72" si="95">D72+13</f>
        <v>45010</v>
      </c>
    </row>
    <row r="73" spans="1:7" ht="17.25" hidden="1" customHeight="1" x14ac:dyDescent="0.2">
      <c r="B73" s="1046" t="s">
        <v>3042</v>
      </c>
      <c r="C73" s="1046" t="s">
        <v>3043</v>
      </c>
      <c r="D73" s="775">
        <v>45004</v>
      </c>
      <c r="E73" s="775">
        <f t="shared" ref="E73" si="96">D73+7</f>
        <v>45011</v>
      </c>
      <c r="F73" s="775">
        <f t="shared" ref="F73" si="97">D73+9</f>
        <v>45013</v>
      </c>
      <c r="G73" s="777">
        <f t="shared" ref="G73" si="98">D73+13</f>
        <v>45017</v>
      </c>
    </row>
    <row r="74" spans="1:7" ht="17.25" hidden="1" customHeight="1" x14ac:dyDescent="0.2">
      <c r="B74" s="1046" t="s">
        <v>3021</v>
      </c>
      <c r="C74" s="1046" t="s">
        <v>3044</v>
      </c>
      <c r="D74" s="775">
        <v>45011</v>
      </c>
      <c r="E74" s="775">
        <f t="shared" ref="E74" si="99">D74+7</f>
        <v>45018</v>
      </c>
      <c r="F74" s="775">
        <f t="shared" ref="F74" si="100">D74+9</f>
        <v>45020</v>
      </c>
      <c r="G74" s="777">
        <f t="shared" ref="G74" si="101">D74+13</f>
        <v>45024</v>
      </c>
    </row>
    <row r="75" spans="1:7" ht="17.25" hidden="1" customHeight="1" x14ac:dyDescent="0.2">
      <c r="B75" s="1047" t="s">
        <v>3045</v>
      </c>
      <c r="C75" s="1046" t="s">
        <v>3046</v>
      </c>
      <c r="D75" s="777">
        <f>D74+7</f>
        <v>45018</v>
      </c>
      <c r="E75" s="777">
        <f t="shared" ref="E75:E77" si="102">D75+7</f>
        <v>45025</v>
      </c>
      <c r="F75" s="777">
        <f t="shared" ref="F75:F77" si="103">D75+9</f>
        <v>45027</v>
      </c>
      <c r="G75" s="777">
        <f t="shared" ref="G75:G77" si="104">D75+13</f>
        <v>45031</v>
      </c>
    </row>
    <row r="76" spans="1:7" ht="17.25" hidden="1" customHeight="1" x14ac:dyDescent="0.2">
      <c r="B76" s="1047" t="s">
        <v>3047</v>
      </c>
      <c r="C76" s="1046" t="s">
        <v>3048</v>
      </c>
      <c r="D76" s="777">
        <f t="shared" ref="D76:D77" si="105">D75+7</f>
        <v>45025</v>
      </c>
      <c r="E76" s="777">
        <f t="shared" si="102"/>
        <v>45032</v>
      </c>
      <c r="F76" s="777">
        <f t="shared" si="103"/>
        <v>45034</v>
      </c>
      <c r="G76" s="777">
        <f t="shared" si="104"/>
        <v>45038</v>
      </c>
    </row>
    <row r="77" spans="1:7" ht="17.25" hidden="1" customHeight="1" x14ac:dyDescent="0.2">
      <c r="B77" s="1047" t="s">
        <v>3049</v>
      </c>
      <c r="C77" s="1046" t="s">
        <v>3050</v>
      </c>
      <c r="D77" s="777">
        <f t="shared" si="105"/>
        <v>45032</v>
      </c>
      <c r="E77" s="777">
        <f t="shared" si="102"/>
        <v>45039</v>
      </c>
      <c r="F77" s="777">
        <f t="shared" si="103"/>
        <v>45041</v>
      </c>
      <c r="G77" s="777">
        <f t="shared" si="104"/>
        <v>45045</v>
      </c>
    </row>
    <row r="78" spans="1:7" ht="17.25" hidden="1" customHeight="1" x14ac:dyDescent="0.2">
      <c r="B78" s="1047" t="s">
        <v>3051</v>
      </c>
      <c r="C78" s="1046" t="s">
        <v>3052</v>
      </c>
      <c r="D78" s="777">
        <f t="shared" ref="D78" si="106">D77+7</f>
        <v>45039</v>
      </c>
      <c r="E78" s="777">
        <f t="shared" ref="E78" si="107">D78+7</f>
        <v>45046</v>
      </c>
      <c r="F78" s="777">
        <f t="shared" ref="F78" si="108">D78+9</f>
        <v>45048</v>
      </c>
      <c r="G78" s="835"/>
    </row>
    <row r="79" spans="1:7" ht="17.25" hidden="1" customHeight="1" x14ac:dyDescent="0.2">
      <c r="B79" s="1047" t="s">
        <v>3053</v>
      </c>
      <c r="C79" s="1046" t="s">
        <v>3054</v>
      </c>
      <c r="D79" s="777">
        <f t="shared" ref="D79" si="109">D78+7</f>
        <v>45046</v>
      </c>
      <c r="E79" s="777">
        <f t="shared" ref="E79" si="110">D79+7</f>
        <v>45053</v>
      </c>
      <c r="F79" s="777">
        <f t="shared" ref="F79" si="111">D79+9</f>
        <v>45055</v>
      </c>
      <c r="G79" s="835"/>
    </row>
    <row r="80" spans="1:7" ht="17.25" hidden="1" customHeight="1" x14ac:dyDescent="0.2">
      <c r="B80" s="1046" t="s">
        <v>3010</v>
      </c>
      <c r="C80" s="1052" t="s">
        <v>3055</v>
      </c>
      <c r="D80" s="775">
        <f t="shared" ref="D80:D92" si="112">D79+7</f>
        <v>45053</v>
      </c>
      <c r="E80" s="775">
        <f t="shared" ref="E80" si="113">D80+7</f>
        <v>45060</v>
      </c>
      <c r="F80" s="775">
        <f t="shared" ref="F80" si="114">D80+9</f>
        <v>45062</v>
      </c>
      <c r="G80" s="775">
        <f t="shared" ref="G80:G88" si="115">F80+4</f>
        <v>45066</v>
      </c>
    </row>
    <row r="81" spans="2:7" ht="17.25" hidden="1" customHeight="1" x14ac:dyDescent="0.2">
      <c r="B81" s="1046" t="s">
        <v>3015</v>
      </c>
      <c r="C81" s="1046" t="s">
        <v>3056</v>
      </c>
      <c r="D81" s="775">
        <f t="shared" si="112"/>
        <v>45060</v>
      </c>
      <c r="E81" s="775">
        <f t="shared" ref="E81" si="116">D81+7</f>
        <v>45067</v>
      </c>
      <c r="F81" s="775">
        <f t="shared" ref="F81" si="117">D81+9</f>
        <v>45069</v>
      </c>
      <c r="G81" s="775">
        <f t="shared" si="115"/>
        <v>45073</v>
      </c>
    </row>
    <row r="82" spans="2:7" ht="17.25" hidden="1" customHeight="1" x14ac:dyDescent="0.2">
      <c r="B82" s="1046" t="s">
        <v>3057</v>
      </c>
      <c r="C82" s="1046" t="s">
        <v>3058</v>
      </c>
      <c r="D82" s="775">
        <f t="shared" si="112"/>
        <v>45067</v>
      </c>
      <c r="E82" s="775">
        <f t="shared" ref="E82" si="118">D82+7</f>
        <v>45074</v>
      </c>
      <c r="F82" s="775">
        <f t="shared" ref="F82" si="119">D82+9</f>
        <v>45076</v>
      </c>
      <c r="G82" s="775">
        <f t="shared" si="115"/>
        <v>45080</v>
      </c>
    </row>
    <row r="83" spans="2:7" ht="17.25" hidden="1" customHeight="1" x14ac:dyDescent="0.2">
      <c r="B83" s="1046" t="s">
        <v>3059</v>
      </c>
      <c r="C83" s="1046" t="s">
        <v>3060</v>
      </c>
      <c r="D83" s="775">
        <f t="shared" si="112"/>
        <v>45074</v>
      </c>
      <c r="E83" s="775">
        <f t="shared" ref="E83" si="120">D83+7</f>
        <v>45081</v>
      </c>
      <c r="F83" s="775">
        <f t="shared" ref="F83" si="121">D83+9</f>
        <v>45083</v>
      </c>
      <c r="G83" s="775">
        <f t="shared" si="115"/>
        <v>45087</v>
      </c>
    </row>
    <row r="84" spans="2:7" ht="17.25" hidden="1" customHeight="1" x14ac:dyDescent="0.2">
      <c r="B84" s="1046" t="s">
        <v>3061</v>
      </c>
      <c r="C84" s="1046" t="s">
        <v>3062</v>
      </c>
      <c r="D84" s="775">
        <f t="shared" si="112"/>
        <v>45081</v>
      </c>
      <c r="E84" s="775">
        <f t="shared" ref="E84" si="122">D84+7</f>
        <v>45088</v>
      </c>
      <c r="F84" s="775">
        <f t="shared" ref="F84" si="123">D84+9</f>
        <v>45090</v>
      </c>
      <c r="G84" s="775">
        <f t="shared" si="115"/>
        <v>45094</v>
      </c>
    </row>
    <row r="85" spans="2:7" ht="17.25" hidden="1" customHeight="1" x14ac:dyDescent="0.2">
      <c r="B85" s="1046" t="s">
        <v>3042</v>
      </c>
      <c r="C85" s="1046" t="s">
        <v>3063</v>
      </c>
      <c r="D85" s="775">
        <f t="shared" si="112"/>
        <v>45088</v>
      </c>
      <c r="E85" s="775">
        <f t="shared" ref="E85" si="124">D85+7</f>
        <v>45095</v>
      </c>
      <c r="F85" s="775">
        <f t="shared" ref="F85" si="125">D85+9</f>
        <v>45097</v>
      </c>
      <c r="G85" s="775">
        <f t="shared" si="115"/>
        <v>45101</v>
      </c>
    </row>
    <row r="86" spans="2:7" ht="17.25" hidden="1" customHeight="1" x14ac:dyDescent="0.2">
      <c r="B86" s="1046" t="s">
        <v>3064</v>
      </c>
      <c r="C86" s="1046" t="s">
        <v>3065</v>
      </c>
      <c r="D86" s="775">
        <f t="shared" si="112"/>
        <v>45095</v>
      </c>
      <c r="E86" s="775">
        <f t="shared" ref="E86" si="126">D86+7</f>
        <v>45102</v>
      </c>
      <c r="F86" s="775">
        <f t="shared" ref="F86" si="127">D86+9</f>
        <v>45104</v>
      </c>
      <c r="G86" s="775">
        <f t="shared" si="115"/>
        <v>45108</v>
      </c>
    </row>
    <row r="87" spans="2:7" ht="17.25" hidden="1" customHeight="1" x14ac:dyDescent="0.2">
      <c r="B87" s="1046" t="s">
        <v>3066</v>
      </c>
      <c r="C87" s="1046" t="s">
        <v>3067</v>
      </c>
      <c r="D87" s="775">
        <f t="shared" si="112"/>
        <v>45102</v>
      </c>
      <c r="E87" s="775">
        <f t="shared" ref="E87" si="128">D87+7</f>
        <v>45109</v>
      </c>
      <c r="F87" s="775">
        <f t="shared" ref="F87" si="129">D87+9</f>
        <v>45111</v>
      </c>
      <c r="G87" s="775">
        <f t="shared" si="115"/>
        <v>45115</v>
      </c>
    </row>
    <row r="88" spans="2:7" ht="17.25" hidden="1" customHeight="1" x14ac:dyDescent="0.2">
      <c r="B88" s="1046" t="s">
        <v>2945</v>
      </c>
      <c r="C88" s="1046" t="s">
        <v>3068</v>
      </c>
      <c r="D88" s="775">
        <f t="shared" si="112"/>
        <v>45109</v>
      </c>
      <c r="E88" s="775">
        <f t="shared" ref="E88" si="130">D88+7</f>
        <v>45116</v>
      </c>
      <c r="F88" s="775">
        <f t="shared" ref="F88" si="131">D88+9</f>
        <v>45118</v>
      </c>
      <c r="G88" s="775">
        <f t="shared" si="115"/>
        <v>45122</v>
      </c>
    </row>
    <row r="89" spans="2:7" ht="17.25" hidden="1" customHeight="1" x14ac:dyDescent="0.2">
      <c r="B89" s="1046" t="s">
        <v>3069</v>
      </c>
      <c r="C89" s="1046" t="s">
        <v>3070</v>
      </c>
      <c r="D89" s="775">
        <f t="shared" si="112"/>
        <v>45116</v>
      </c>
      <c r="E89" s="775">
        <f t="shared" ref="E89" si="132">D89+7</f>
        <v>45123</v>
      </c>
      <c r="F89" s="775">
        <f t="shared" ref="F89" si="133">D89+9</f>
        <v>45125</v>
      </c>
      <c r="G89" s="775">
        <f t="shared" ref="G89" si="134">F89+4</f>
        <v>45129</v>
      </c>
    </row>
    <row r="90" spans="2:7" ht="17.25" hidden="1" customHeight="1" x14ac:dyDescent="0.2">
      <c r="B90" s="1046" t="s">
        <v>3071</v>
      </c>
      <c r="C90" s="1046" t="s">
        <v>3072</v>
      </c>
      <c r="D90" s="775">
        <v>45125</v>
      </c>
      <c r="E90" s="775">
        <f t="shared" ref="E90" si="135">D90+7</f>
        <v>45132</v>
      </c>
      <c r="F90" s="777">
        <f t="shared" ref="F90" si="136">D90+9</f>
        <v>45134</v>
      </c>
      <c r="G90" s="777">
        <f t="shared" ref="G90" si="137">F90+4</f>
        <v>45138</v>
      </c>
    </row>
    <row r="91" spans="2:7" ht="17.25" hidden="1" customHeight="1" x14ac:dyDescent="0.2">
      <c r="B91" s="1046" t="s">
        <v>3010</v>
      </c>
      <c r="C91" s="1046" t="s">
        <v>3073</v>
      </c>
      <c r="D91" s="775">
        <v>45130</v>
      </c>
      <c r="E91" s="775">
        <f t="shared" ref="E91" si="138">D91+7</f>
        <v>45137</v>
      </c>
      <c r="F91" s="775">
        <f t="shared" ref="F91" si="139">D91+9</f>
        <v>45139</v>
      </c>
      <c r="G91" s="775">
        <f t="shared" ref="G91" si="140">F91+4</f>
        <v>45143</v>
      </c>
    </row>
    <row r="92" spans="2:7" ht="17.25" hidden="1" customHeight="1" x14ac:dyDescent="0.2">
      <c r="B92" s="1046" t="s">
        <v>3074</v>
      </c>
      <c r="C92" s="1046" t="s">
        <v>3075</v>
      </c>
      <c r="D92" s="775">
        <f t="shared" si="112"/>
        <v>45137</v>
      </c>
      <c r="E92" s="775">
        <f t="shared" ref="E92:E98" si="141">D92+7</f>
        <v>45144</v>
      </c>
      <c r="F92" s="775">
        <f t="shared" ref="F92:F103" si="142">D92+9</f>
        <v>45146</v>
      </c>
      <c r="G92" s="775">
        <f t="shared" ref="G92:G103" si="143">F92+4</f>
        <v>45150</v>
      </c>
    </row>
    <row r="93" spans="2:7" ht="17.25" hidden="1" customHeight="1" x14ac:dyDescent="0.2">
      <c r="B93" s="1053" t="s">
        <v>3057</v>
      </c>
      <c r="C93" s="1053" t="s">
        <v>3076</v>
      </c>
      <c r="D93" s="815">
        <v>45144</v>
      </c>
      <c r="E93" s="815">
        <f t="shared" si="141"/>
        <v>45151</v>
      </c>
      <c r="F93" s="815">
        <f t="shared" si="142"/>
        <v>45153</v>
      </c>
      <c r="G93" s="815">
        <f t="shared" si="143"/>
        <v>45157</v>
      </c>
    </row>
    <row r="94" spans="2:7" ht="17.25" hidden="1" customHeight="1" x14ac:dyDescent="0.2">
      <c r="B94" s="1053" t="s">
        <v>3077</v>
      </c>
      <c r="C94" s="1053" t="s">
        <v>3078</v>
      </c>
      <c r="D94" s="815">
        <v>45151</v>
      </c>
      <c r="E94" s="815">
        <f t="shared" si="141"/>
        <v>45158</v>
      </c>
      <c r="F94" s="815">
        <f t="shared" si="142"/>
        <v>45160</v>
      </c>
      <c r="G94" s="815">
        <f t="shared" si="143"/>
        <v>45164</v>
      </c>
    </row>
    <row r="95" spans="2:7" ht="17.25" hidden="1" customHeight="1" x14ac:dyDescent="0.2">
      <c r="B95" s="1053" t="s">
        <v>3059</v>
      </c>
      <c r="C95" s="1053" t="s">
        <v>3079</v>
      </c>
      <c r="D95" s="815">
        <v>45160</v>
      </c>
      <c r="E95" s="815">
        <f t="shared" si="141"/>
        <v>45167</v>
      </c>
      <c r="F95" s="815">
        <f t="shared" si="142"/>
        <v>45169</v>
      </c>
      <c r="G95" s="815">
        <f t="shared" si="143"/>
        <v>45173</v>
      </c>
    </row>
    <row r="96" spans="2:7" ht="17.25" hidden="1" customHeight="1" x14ac:dyDescent="0.2">
      <c r="B96" s="1053" t="s">
        <v>3061</v>
      </c>
      <c r="C96" s="1053" t="s">
        <v>3080</v>
      </c>
      <c r="D96" s="815">
        <v>45167</v>
      </c>
      <c r="E96" s="815">
        <f t="shared" si="141"/>
        <v>45174</v>
      </c>
      <c r="F96" s="815">
        <f t="shared" si="142"/>
        <v>45176</v>
      </c>
      <c r="G96" s="815">
        <f t="shared" si="143"/>
        <v>45180</v>
      </c>
    </row>
    <row r="97" spans="1:9" ht="17.25" hidden="1" customHeight="1" x14ac:dyDescent="0.2">
      <c r="B97" s="1046" t="s">
        <v>3042</v>
      </c>
      <c r="C97" s="1046" t="s">
        <v>3081</v>
      </c>
      <c r="D97" s="775">
        <v>45174</v>
      </c>
      <c r="E97" s="775">
        <f t="shared" si="141"/>
        <v>45181</v>
      </c>
      <c r="F97" s="775">
        <f t="shared" si="142"/>
        <v>45183</v>
      </c>
      <c r="G97" s="775">
        <f t="shared" si="143"/>
        <v>45187</v>
      </c>
      <c r="H97" s="781"/>
      <c r="I97" s="759"/>
    </row>
    <row r="98" spans="1:9" ht="17.25" hidden="1" customHeight="1" x14ac:dyDescent="0.2">
      <c r="B98" s="1046" t="s">
        <v>3064</v>
      </c>
      <c r="C98" s="1046" t="s">
        <v>3082</v>
      </c>
      <c r="D98" s="775">
        <v>45181</v>
      </c>
      <c r="E98" s="777">
        <f t="shared" si="141"/>
        <v>45188</v>
      </c>
      <c r="F98" s="775">
        <f t="shared" si="142"/>
        <v>45190</v>
      </c>
      <c r="G98" s="775">
        <f t="shared" si="143"/>
        <v>45194</v>
      </c>
      <c r="H98" s="781"/>
      <c r="I98" s="759"/>
    </row>
    <row r="99" spans="1:9" ht="17.25" hidden="1" customHeight="1" x14ac:dyDescent="0.2">
      <c r="B99" s="778" t="s">
        <v>389</v>
      </c>
      <c r="C99" s="1054"/>
      <c r="D99" s="817"/>
      <c r="E99" s="817"/>
      <c r="F99" s="817"/>
      <c r="G99" s="817"/>
      <c r="H99" s="781"/>
      <c r="I99" s="759"/>
    </row>
    <row r="100" spans="1:9" ht="17.25" hidden="1" customHeight="1" x14ac:dyDescent="0.2">
      <c r="B100" s="1046" t="s">
        <v>3083</v>
      </c>
      <c r="C100" s="1046" t="s">
        <v>3084</v>
      </c>
      <c r="D100" s="775">
        <v>45195</v>
      </c>
      <c r="E100" s="775">
        <f>D100+9</f>
        <v>45204</v>
      </c>
      <c r="F100" s="775">
        <f t="shared" si="142"/>
        <v>45204</v>
      </c>
      <c r="G100" s="775">
        <f t="shared" si="143"/>
        <v>45208</v>
      </c>
      <c r="H100" s="781"/>
      <c r="I100" s="759"/>
    </row>
    <row r="101" spans="1:9" ht="17.25" hidden="1" customHeight="1" x14ac:dyDescent="0.2">
      <c r="B101" s="1046" t="s">
        <v>3069</v>
      </c>
      <c r="C101" s="1046" t="s">
        <v>3085</v>
      </c>
      <c r="D101" s="775">
        <v>45202</v>
      </c>
      <c r="E101" s="775">
        <f t="shared" ref="E101:E109" si="144">D101+9</f>
        <v>45211</v>
      </c>
      <c r="F101" s="775">
        <f t="shared" si="142"/>
        <v>45211</v>
      </c>
      <c r="G101" s="775">
        <f t="shared" si="143"/>
        <v>45215</v>
      </c>
      <c r="H101" s="781"/>
      <c r="I101" s="759"/>
    </row>
    <row r="102" spans="1:9" ht="17.25" hidden="1" customHeight="1" x14ac:dyDescent="0.2">
      <c r="B102" s="778" t="s">
        <v>389</v>
      </c>
      <c r="C102" s="1054"/>
      <c r="D102" s="817"/>
      <c r="E102" s="777">
        <f t="shared" si="144"/>
        <v>9</v>
      </c>
      <c r="F102" s="817"/>
      <c r="G102" s="817"/>
      <c r="H102" s="781"/>
      <c r="I102" s="759"/>
    </row>
    <row r="103" spans="1:9" ht="17.25" hidden="1" customHeight="1" x14ac:dyDescent="0.2">
      <c r="B103" s="1046" t="s">
        <v>3010</v>
      </c>
      <c r="C103" s="1046" t="s">
        <v>3086</v>
      </c>
      <c r="D103" s="775">
        <v>45217</v>
      </c>
      <c r="E103" s="775">
        <v>45225</v>
      </c>
      <c r="F103" s="777">
        <f t="shared" si="142"/>
        <v>45226</v>
      </c>
      <c r="G103" s="777">
        <f t="shared" si="143"/>
        <v>45230</v>
      </c>
      <c r="H103" s="781"/>
      <c r="I103" s="759"/>
    </row>
    <row r="104" spans="1:9" ht="17.25" hidden="1" customHeight="1" x14ac:dyDescent="0.2">
      <c r="B104" s="1046" t="s">
        <v>3071</v>
      </c>
      <c r="C104" s="1046" t="s">
        <v>3087</v>
      </c>
      <c r="D104" s="775">
        <v>45223</v>
      </c>
      <c r="E104" s="775">
        <f t="shared" si="144"/>
        <v>45232</v>
      </c>
      <c r="F104" s="775">
        <f>D104+19</f>
        <v>45242</v>
      </c>
      <c r="G104" s="775">
        <f>D104+24</f>
        <v>45247</v>
      </c>
      <c r="H104" s="781"/>
      <c r="I104" s="759"/>
    </row>
    <row r="105" spans="1:9" ht="17.25" hidden="1" customHeight="1" x14ac:dyDescent="0.2">
      <c r="B105" s="1046" t="s">
        <v>3057</v>
      </c>
      <c r="C105" s="1046" t="s">
        <v>3088</v>
      </c>
      <c r="D105" s="775">
        <v>45230</v>
      </c>
      <c r="E105" s="775">
        <f t="shared" si="144"/>
        <v>45239</v>
      </c>
      <c r="F105" s="775">
        <f t="shared" ref="F105:F113" si="145">D105+19</f>
        <v>45249</v>
      </c>
      <c r="G105" s="775">
        <f t="shared" ref="G105:G113" si="146">D105+24</f>
        <v>45254</v>
      </c>
      <c r="H105" s="781"/>
      <c r="I105" s="759"/>
    </row>
    <row r="106" spans="1:9" ht="17.25" hidden="1" customHeight="1" x14ac:dyDescent="0.2">
      <c r="B106" s="1046" t="s">
        <v>3089</v>
      </c>
      <c r="C106" s="1046" t="s">
        <v>3090</v>
      </c>
      <c r="D106" s="775">
        <v>45237</v>
      </c>
      <c r="E106" s="775">
        <f t="shared" si="144"/>
        <v>45246</v>
      </c>
      <c r="F106" s="777">
        <f t="shared" si="145"/>
        <v>45256</v>
      </c>
      <c r="G106" s="777">
        <f t="shared" si="146"/>
        <v>45261</v>
      </c>
      <c r="H106" s="781"/>
      <c r="I106" s="759"/>
    </row>
    <row r="107" spans="1:9" ht="17.25" hidden="1" customHeight="1" x14ac:dyDescent="0.2">
      <c r="B107" s="1046" t="s">
        <v>3059</v>
      </c>
      <c r="C107" s="1046" t="s">
        <v>3091</v>
      </c>
      <c r="D107" s="775">
        <v>45244</v>
      </c>
      <c r="E107" s="775">
        <f t="shared" si="144"/>
        <v>45253</v>
      </c>
      <c r="F107" s="775">
        <f t="shared" si="145"/>
        <v>45263</v>
      </c>
      <c r="G107" s="775">
        <f t="shared" si="146"/>
        <v>45268</v>
      </c>
      <c r="H107" s="781"/>
      <c r="I107" s="759"/>
    </row>
    <row r="108" spans="1:9" ht="17.25" hidden="1" customHeight="1" x14ac:dyDescent="0.2">
      <c r="B108" s="1046" t="s">
        <v>3061</v>
      </c>
      <c r="C108" s="1046" t="s">
        <v>3092</v>
      </c>
      <c r="D108" s="775">
        <v>45251</v>
      </c>
      <c r="E108" s="775">
        <f t="shared" si="144"/>
        <v>45260</v>
      </c>
      <c r="F108" s="775">
        <f t="shared" si="145"/>
        <v>45270</v>
      </c>
      <c r="G108" s="775">
        <f t="shared" si="146"/>
        <v>45275</v>
      </c>
      <c r="H108" s="781"/>
      <c r="I108" s="811"/>
    </row>
    <row r="109" spans="1:9" ht="17.25" hidden="1" customHeight="1" x14ac:dyDescent="0.2">
      <c r="A109" s="344" t="s">
        <v>3093</v>
      </c>
      <c r="B109" s="1046" t="s">
        <v>3094</v>
      </c>
      <c r="C109" s="1046" t="s">
        <v>3095</v>
      </c>
      <c r="D109" s="775">
        <v>45258</v>
      </c>
      <c r="E109" s="775">
        <f t="shared" si="144"/>
        <v>45267</v>
      </c>
      <c r="F109" s="775">
        <f t="shared" si="145"/>
        <v>45277</v>
      </c>
      <c r="G109" s="775">
        <f t="shared" si="146"/>
        <v>45282</v>
      </c>
      <c r="H109" s="781"/>
      <c r="I109" s="811"/>
    </row>
    <row r="110" spans="1:9" ht="17.25" hidden="1" customHeight="1" x14ac:dyDescent="0.2">
      <c r="B110" s="1046" t="s">
        <v>3096</v>
      </c>
      <c r="C110" s="1046" t="s">
        <v>3097</v>
      </c>
      <c r="D110" s="775">
        <f t="shared" ref="D110:D117" si="147">D109+7</f>
        <v>45265</v>
      </c>
      <c r="E110" s="775">
        <f t="shared" ref="E110" si="148">D110+9</f>
        <v>45274</v>
      </c>
      <c r="F110" s="775">
        <f t="shared" si="145"/>
        <v>45284</v>
      </c>
      <c r="G110" s="775">
        <f t="shared" si="146"/>
        <v>45289</v>
      </c>
      <c r="H110" s="781"/>
      <c r="I110" s="811"/>
    </row>
    <row r="111" spans="1:9" ht="17.25" hidden="1" customHeight="1" x14ac:dyDescent="0.2">
      <c r="B111" s="632" t="s">
        <v>3098</v>
      </c>
      <c r="C111" s="1046" t="s">
        <v>3099</v>
      </c>
      <c r="D111" s="777">
        <f t="shared" si="147"/>
        <v>45272</v>
      </c>
      <c r="E111" s="777">
        <f t="shared" ref="E111" si="149">D111+9</f>
        <v>45281</v>
      </c>
      <c r="F111" s="777">
        <f t="shared" si="145"/>
        <v>45291</v>
      </c>
      <c r="G111" s="777">
        <f t="shared" si="146"/>
        <v>45296</v>
      </c>
      <c r="H111" s="781"/>
      <c r="I111" s="811"/>
    </row>
    <row r="112" spans="1:9" ht="17.25" hidden="1" customHeight="1" x14ac:dyDescent="0.2">
      <c r="B112" s="1046" t="s">
        <v>3083</v>
      </c>
      <c r="C112" s="1046" t="s">
        <v>3100</v>
      </c>
      <c r="D112" s="775">
        <v>45290</v>
      </c>
      <c r="E112" s="775">
        <f t="shared" ref="E112:E113" si="150">D112+9</f>
        <v>45299</v>
      </c>
      <c r="F112" s="777">
        <f t="shared" si="145"/>
        <v>45309</v>
      </c>
      <c r="G112" s="777">
        <f t="shared" si="146"/>
        <v>45314</v>
      </c>
      <c r="H112" s="781"/>
      <c r="I112" s="811">
        <v>45293</v>
      </c>
    </row>
    <row r="113" spans="2:9" ht="17.25" hidden="1" customHeight="1" x14ac:dyDescent="0.2">
      <c r="B113" s="632" t="s">
        <v>3098</v>
      </c>
      <c r="C113" s="1046" t="s">
        <v>3101</v>
      </c>
      <c r="D113" s="777">
        <f t="shared" si="147"/>
        <v>45297</v>
      </c>
      <c r="E113" s="777">
        <f t="shared" si="150"/>
        <v>45306</v>
      </c>
      <c r="F113" s="777">
        <f t="shared" si="145"/>
        <v>45316</v>
      </c>
      <c r="G113" s="777">
        <f t="shared" si="146"/>
        <v>45321</v>
      </c>
      <c r="H113" s="781"/>
      <c r="I113" s="811"/>
    </row>
    <row r="114" spans="2:9" ht="17.25" hidden="1" customHeight="1" x14ac:dyDescent="0.2">
      <c r="B114" s="1046" t="s">
        <v>3102</v>
      </c>
      <c r="C114" s="1046" t="s">
        <v>3103</v>
      </c>
      <c r="D114" s="775">
        <v>45312</v>
      </c>
      <c r="E114" s="777">
        <f t="shared" ref="E114" si="151">D114+9</f>
        <v>45321</v>
      </c>
      <c r="F114" s="775">
        <f t="shared" ref="F114" si="152">D114+19</f>
        <v>45331</v>
      </c>
      <c r="G114" s="775">
        <f t="shared" ref="G114" si="153">D114+24</f>
        <v>45336</v>
      </c>
      <c r="H114" s="781"/>
      <c r="I114" s="811">
        <v>45295</v>
      </c>
    </row>
    <row r="115" spans="2:9" ht="17.25" hidden="1" customHeight="1" x14ac:dyDescent="0.2">
      <c r="B115" s="632" t="s">
        <v>3098</v>
      </c>
      <c r="C115" s="1046" t="s">
        <v>3104</v>
      </c>
      <c r="D115" s="777">
        <f t="shared" si="147"/>
        <v>45319</v>
      </c>
      <c r="E115" s="777">
        <f t="shared" ref="E115" si="154">D115+9</f>
        <v>45328</v>
      </c>
      <c r="F115" s="777">
        <f t="shared" ref="F115" si="155">D115+19</f>
        <v>45338</v>
      </c>
      <c r="G115" s="777">
        <f t="shared" ref="G115" si="156">D115+24</f>
        <v>45343</v>
      </c>
      <c r="H115" s="781"/>
      <c r="I115" s="1055">
        <f t="shared" ref="I115" si="157">I114+7</f>
        <v>45302</v>
      </c>
    </row>
    <row r="116" spans="2:9" ht="17.25" hidden="1" customHeight="1" x14ac:dyDescent="0.2">
      <c r="B116" s="1046" t="s">
        <v>3105</v>
      </c>
      <c r="C116" s="1046" t="s">
        <v>3106</v>
      </c>
      <c r="D116" s="775">
        <v>45321</v>
      </c>
      <c r="E116" s="777">
        <f t="shared" ref="E116" si="158">D116+9</f>
        <v>45330</v>
      </c>
      <c r="F116" s="777">
        <f t="shared" ref="F116" si="159">D116+19</f>
        <v>45340</v>
      </c>
      <c r="G116" s="777">
        <f t="shared" ref="G116" si="160">D116+24</f>
        <v>45345</v>
      </c>
      <c r="H116" s="781"/>
      <c r="I116" s="811">
        <f t="shared" ref="I116" si="161">I115+7</f>
        <v>45309</v>
      </c>
    </row>
    <row r="117" spans="2:9" ht="17.25" hidden="1" customHeight="1" x14ac:dyDescent="0.2">
      <c r="B117" s="632" t="s">
        <v>3098</v>
      </c>
      <c r="C117" s="1046" t="s">
        <v>3107</v>
      </c>
      <c r="D117" s="777">
        <f t="shared" si="147"/>
        <v>45328</v>
      </c>
      <c r="E117" s="777">
        <f t="shared" ref="E117" si="162">D117+9</f>
        <v>45337</v>
      </c>
      <c r="F117" s="777">
        <f t="shared" ref="F117" si="163">D117+19</f>
        <v>45347</v>
      </c>
      <c r="G117" s="777">
        <f t="shared" ref="G117" si="164">D117+24</f>
        <v>45352</v>
      </c>
      <c r="H117" s="781"/>
      <c r="I117" s="1055">
        <f t="shared" ref="I117" si="165">I116+7</f>
        <v>45316</v>
      </c>
    </row>
    <row r="118" spans="2:9" ht="17.25" hidden="1" customHeight="1" x14ac:dyDescent="0.2">
      <c r="B118" s="1046" t="s">
        <v>3108</v>
      </c>
      <c r="C118" s="1046" t="s">
        <v>3109</v>
      </c>
      <c r="D118" s="775">
        <v>45341</v>
      </c>
      <c r="E118" s="775">
        <f t="shared" ref="E118" si="166">D118+9</f>
        <v>45350</v>
      </c>
      <c r="F118" s="775">
        <f t="shared" ref="F118" si="167">D118+19</f>
        <v>45360</v>
      </c>
      <c r="G118" s="775">
        <f t="shared" ref="G118" si="168">D118+24</f>
        <v>45365</v>
      </c>
      <c r="H118" s="781"/>
      <c r="I118" s="811">
        <f t="shared" ref="I118" si="169">I117+7</f>
        <v>45323</v>
      </c>
    </row>
    <row r="119" spans="2:9" ht="17.25" hidden="1" customHeight="1" x14ac:dyDescent="0.2">
      <c r="B119" s="1046" t="s">
        <v>3077</v>
      </c>
      <c r="C119" s="1046" t="s">
        <v>3110</v>
      </c>
      <c r="D119" s="775">
        <v>45350</v>
      </c>
      <c r="E119" s="775">
        <f t="shared" ref="E119" si="170">D119+9</f>
        <v>45359</v>
      </c>
      <c r="F119" s="775">
        <f t="shared" ref="F119" si="171">D119+19</f>
        <v>45369</v>
      </c>
      <c r="G119" s="775">
        <f t="shared" ref="G119" si="172">D119+24</f>
        <v>45374</v>
      </c>
      <c r="H119" s="781"/>
      <c r="I119" s="811">
        <f t="shared" ref="I119" si="173">I118+7</f>
        <v>45330</v>
      </c>
    </row>
    <row r="120" spans="2:9" ht="17.25" hidden="1" customHeight="1" x14ac:dyDescent="0.2">
      <c r="B120" s="632" t="s">
        <v>3098</v>
      </c>
      <c r="C120" s="1046" t="s">
        <v>3111</v>
      </c>
      <c r="D120" s="777">
        <f>D119+7</f>
        <v>45357</v>
      </c>
      <c r="E120" s="777">
        <f t="shared" ref="E120" si="174">D120+9</f>
        <v>45366</v>
      </c>
      <c r="F120" s="777">
        <f t="shared" ref="F120" si="175">D120+19</f>
        <v>45376</v>
      </c>
      <c r="G120" s="777">
        <f t="shared" ref="G120" si="176">D120+24</f>
        <v>45381</v>
      </c>
      <c r="H120" s="781"/>
      <c r="I120" s="1055">
        <f t="shared" ref="I120" si="177">I119+7</f>
        <v>45337</v>
      </c>
    </row>
    <row r="121" spans="2:9" ht="17.25" hidden="1" customHeight="1" x14ac:dyDescent="0.2">
      <c r="B121" s="1046" t="s">
        <v>3112</v>
      </c>
      <c r="C121" s="1046" t="s">
        <v>3113</v>
      </c>
      <c r="D121" s="775">
        <v>45365</v>
      </c>
      <c r="E121" s="775">
        <f t="shared" ref="E121" si="178">D121+9</f>
        <v>45374</v>
      </c>
      <c r="F121" s="817"/>
      <c r="G121" s="817"/>
      <c r="H121" s="781"/>
      <c r="I121" s="811">
        <f t="shared" ref="I121" si="179">I120+7</f>
        <v>45344</v>
      </c>
    </row>
    <row r="122" spans="2:9" ht="17.25" hidden="1" customHeight="1" x14ac:dyDescent="0.2">
      <c r="B122" s="1046" t="s">
        <v>3057</v>
      </c>
      <c r="C122" s="1046" t="s">
        <v>3114</v>
      </c>
      <c r="D122" s="775">
        <v>45369</v>
      </c>
      <c r="E122" s="775">
        <f t="shared" ref="E122" si="180">D122+9</f>
        <v>45378</v>
      </c>
      <c r="F122" s="775">
        <f t="shared" ref="F122" si="181">D122+19</f>
        <v>45388</v>
      </c>
      <c r="G122" s="775">
        <f t="shared" ref="G122" si="182">D122+24</f>
        <v>45393</v>
      </c>
      <c r="H122" s="781"/>
      <c r="I122" s="811">
        <f t="shared" ref="I122:I138" si="183">I121+7</f>
        <v>45351</v>
      </c>
    </row>
    <row r="123" spans="2:9" ht="17.25" hidden="1" customHeight="1" x14ac:dyDescent="0.2">
      <c r="B123" s="1046" t="s">
        <v>3115</v>
      </c>
      <c r="C123" s="1046" t="s">
        <v>3116</v>
      </c>
      <c r="D123" s="775">
        <v>45371</v>
      </c>
      <c r="E123" s="775">
        <f t="shared" ref="E123:E129" si="184">D123+9</f>
        <v>45380</v>
      </c>
      <c r="F123" s="817"/>
      <c r="G123" s="817"/>
      <c r="H123" s="781"/>
      <c r="I123" s="811">
        <f t="shared" si="183"/>
        <v>45358</v>
      </c>
    </row>
    <row r="124" spans="2:9" ht="17.25" hidden="1" customHeight="1" x14ac:dyDescent="0.2">
      <c r="B124" s="1046" t="s">
        <v>3117</v>
      </c>
      <c r="C124" s="1046" t="s">
        <v>3118</v>
      </c>
      <c r="D124" s="775">
        <v>45380</v>
      </c>
      <c r="E124" s="775">
        <f t="shared" si="184"/>
        <v>45389</v>
      </c>
      <c r="F124" s="775">
        <f t="shared" ref="F124:F129" si="185">D124+19</f>
        <v>45399</v>
      </c>
      <c r="G124" s="775">
        <f t="shared" ref="G124:G129" si="186">D124+24</f>
        <v>45404</v>
      </c>
      <c r="H124" s="781"/>
      <c r="I124" s="811">
        <f t="shared" si="183"/>
        <v>45365</v>
      </c>
    </row>
    <row r="125" spans="2:9" ht="17.25" hidden="1" customHeight="1" x14ac:dyDescent="0.2">
      <c r="B125" s="1046" t="s">
        <v>3010</v>
      </c>
      <c r="C125" s="1046" t="s">
        <v>3119</v>
      </c>
      <c r="D125" s="775">
        <v>45385</v>
      </c>
      <c r="E125" s="775">
        <f t="shared" si="184"/>
        <v>45394</v>
      </c>
      <c r="F125" s="775">
        <f t="shared" si="185"/>
        <v>45404</v>
      </c>
      <c r="G125" s="775">
        <f t="shared" si="186"/>
        <v>45409</v>
      </c>
      <c r="H125" s="781"/>
      <c r="I125" s="811">
        <f t="shared" si="183"/>
        <v>45372</v>
      </c>
    </row>
    <row r="126" spans="2:9" ht="17.25" hidden="1" customHeight="1" x14ac:dyDescent="0.2">
      <c r="B126" s="1010" t="s">
        <v>3083</v>
      </c>
      <c r="C126" s="1010" t="s">
        <v>3120</v>
      </c>
      <c r="D126" s="989">
        <v>45403</v>
      </c>
      <c r="E126" s="901" t="s">
        <v>495</v>
      </c>
      <c r="F126" s="817"/>
      <c r="G126" s="817"/>
      <c r="H126" s="781"/>
      <c r="I126" s="775">
        <f t="shared" si="183"/>
        <v>45379</v>
      </c>
    </row>
    <row r="127" spans="2:9" ht="17.25" hidden="1" customHeight="1" x14ac:dyDescent="0.2">
      <c r="B127" s="1010" t="s">
        <v>3121</v>
      </c>
      <c r="C127" s="1010" t="s">
        <v>3122</v>
      </c>
      <c r="D127" s="989">
        <v>45406</v>
      </c>
      <c r="E127" s="775">
        <f t="shared" si="184"/>
        <v>45415</v>
      </c>
      <c r="F127" s="775">
        <f t="shared" si="185"/>
        <v>45425</v>
      </c>
      <c r="G127" s="775">
        <f t="shared" si="186"/>
        <v>45430</v>
      </c>
      <c r="H127" s="781"/>
      <c r="I127" s="775">
        <f t="shared" si="183"/>
        <v>45386</v>
      </c>
    </row>
    <row r="128" spans="2:9" ht="17.25" hidden="1" customHeight="1" x14ac:dyDescent="0.2">
      <c r="B128" s="1010" t="s">
        <v>3123</v>
      </c>
      <c r="C128" s="1010" t="s">
        <v>3124</v>
      </c>
      <c r="D128" s="989">
        <v>45411</v>
      </c>
      <c r="E128" s="775">
        <f t="shared" si="184"/>
        <v>45420</v>
      </c>
      <c r="F128" s="775">
        <f t="shared" ref="F128" si="187">D128+19</f>
        <v>45430</v>
      </c>
      <c r="G128" s="775">
        <f t="shared" ref="G128" si="188">D128+24</f>
        <v>45435</v>
      </c>
      <c r="H128" s="781"/>
      <c r="I128" s="775">
        <f t="shared" si="183"/>
        <v>45393</v>
      </c>
    </row>
    <row r="129" spans="1:9" ht="17.25" hidden="1" customHeight="1" x14ac:dyDescent="0.2">
      <c r="B129" s="1010" t="s">
        <v>3125</v>
      </c>
      <c r="C129" s="1010" t="s">
        <v>3126</v>
      </c>
      <c r="D129" s="989">
        <v>45417</v>
      </c>
      <c r="E129" s="775">
        <f t="shared" si="184"/>
        <v>45426</v>
      </c>
      <c r="F129" s="775">
        <f t="shared" si="185"/>
        <v>45436</v>
      </c>
      <c r="G129" s="775">
        <f t="shared" si="186"/>
        <v>45441</v>
      </c>
      <c r="H129" s="781"/>
      <c r="I129" s="775">
        <f t="shared" si="183"/>
        <v>45400</v>
      </c>
    </row>
    <row r="130" spans="1:9" ht="17.25" customHeight="1" x14ac:dyDescent="0.2">
      <c r="B130" s="1208" t="s">
        <v>389</v>
      </c>
      <c r="C130" s="1010" t="s">
        <v>3127</v>
      </c>
      <c r="D130" s="817">
        <v>45405</v>
      </c>
      <c r="E130" s="817"/>
      <c r="F130" s="817"/>
      <c r="G130" s="817"/>
      <c r="H130" s="781"/>
      <c r="I130" s="775">
        <f t="shared" si="183"/>
        <v>45407</v>
      </c>
    </row>
    <row r="131" spans="1:9" ht="17.25" customHeight="1" x14ac:dyDescent="0.2">
      <c r="B131" s="1209"/>
      <c r="C131" s="1010" t="s">
        <v>3128</v>
      </c>
      <c r="D131" s="817">
        <v>45412</v>
      </c>
      <c r="E131" s="817"/>
      <c r="F131" s="817"/>
      <c r="G131" s="817"/>
      <c r="H131" s="781"/>
      <c r="I131" s="775">
        <f t="shared" si="183"/>
        <v>45414</v>
      </c>
    </row>
    <row r="132" spans="1:9" ht="17.25" customHeight="1" x14ac:dyDescent="0.2">
      <c r="B132" s="1209"/>
      <c r="C132" s="1010" t="s">
        <v>3129</v>
      </c>
      <c r="D132" s="817">
        <v>45413</v>
      </c>
      <c r="E132" s="817"/>
      <c r="F132" s="817"/>
      <c r="G132" s="817"/>
      <c r="H132" s="781"/>
      <c r="I132" s="775">
        <f t="shared" si="183"/>
        <v>45421</v>
      </c>
    </row>
    <row r="133" spans="1:9" ht="17.25" customHeight="1" x14ac:dyDescent="0.2">
      <c r="B133" s="1209"/>
      <c r="C133" s="1010" t="s">
        <v>3130</v>
      </c>
      <c r="D133" s="817">
        <v>45414</v>
      </c>
      <c r="E133" s="817"/>
      <c r="F133" s="817"/>
      <c r="G133" s="817"/>
      <c r="H133" s="781"/>
      <c r="I133" s="775">
        <f t="shared" si="183"/>
        <v>45428</v>
      </c>
    </row>
    <row r="134" spans="1:9" ht="17.25" customHeight="1" x14ac:dyDescent="0.2">
      <c r="B134" s="1210"/>
      <c r="C134" s="1010" t="s">
        <v>3131</v>
      </c>
      <c r="D134" s="817">
        <v>45415</v>
      </c>
      <c r="E134" s="817"/>
      <c r="F134" s="817"/>
      <c r="G134" s="817"/>
      <c r="H134" s="781"/>
      <c r="I134" s="775">
        <f t="shared" si="183"/>
        <v>45435</v>
      </c>
    </row>
    <row r="135" spans="1:9" ht="17.25" customHeight="1" x14ac:dyDescent="0.2">
      <c r="B135" s="1010" t="s">
        <v>2994</v>
      </c>
      <c r="C135" s="1010" t="s">
        <v>3132</v>
      </c>
      <c r="D135" s="989">
        <v>45452</v>
      </c>
      <c r="E135" s="775">
        <f t="shared" ref="E135" si="189">D135+9</f>
        <v>45461</v>
      </c>
      <c r="F135" s="775">
        <f t="shared" ref="F135" si="190">D135+19</f>
        <v>45471</v>
      </c>
      <c r="G135" s="775">
        <f t="shared" ref="G135" si="191">D135+24</f>
        <v>45476</v>
      </c>
      <c r="H135" s="781"/>
      <c r="I135" s="775">
        <v>45449</v>
      </c>
    </row>
    <row r="136" spans="1:9" ht="17.25" customHeight="1" x14ac:dyDescent="0.2">
      <c r="B136" s="1010" t="s">
        <v>3064</v>
      </c>
      <c r="C136" s="1010" t="s">
        <v>3133</v>
      </c>
      <c r="D136" s="989">
        <v>45461</v>
      </c>
      <c r="E136" s="775">
        <f t="shared" ref="E136:E137" si="192">D136+9</f>
        <v>45470</v>
      </c>
      <c r="F136" s="775">
        <f t="shared" ref="F136:F137" si="193">D136+19</f>
        <v>45480</v>
      </c>
      <c r="G136" s="775">
        <f t="shared" ref="G136:G137" si="194">D136+24</f>
        <v>45485</v>
      </c>
      <c r="H136" s="781"/>
      <c r="I136" s="775">
        <f t="shared" si="183"/>
        <v>45456</v>
      </c>
    </row>
    <row r="137" spans="1:9" ht="17.25" customHeight="1" x14ac:dyDescent="0.2">
      <c r="B137" s="1010" t="s">
        <v>3057</v>
      </c>
      <c r="C137" s="1010" t="s">
        <v>3134</v>
      </c>
      <c r="D137" s="989">
        <v>45466</v>
      </c>
      <c r="E137" s="775">
        <f t="shared" si="192"/>
        <v>45475</v>
      </c>
      <c r="F137" s="775">
        <f t="shared" si="193"/>
        <v>45485</v>
      </c>
      <c r="G137" s="775">
        <f t="shared" si="194"/>
        <v>45490</v>
      </c>
      <c r="H137" s="781"/>
      <c r="I137" s="775">
        <f t="shared" si="183"/>
        <v>45463</v>
      </c>
    </row>
    <row r="138" spans="1:9" ht="17.25" customHeight="1" x14ac:dyDescent="0.2">
      <c r="B138" s="1010" t="s">
        <v>2945</v>
      </c>
      <c r="C138" s="1010" t="s">
        <v>3135</v>
      </c>
      <c r="D138" s="989">
        <v>45468</v>
      </c>
      <c r="E138" s="775">
        <f t="shared" ref="E138" si="195">D138+9</f>
        <v>45477</v>
      </c>
      <c r="F138" s="775">
        <f t="shared" ref="F138" si="196">D138+19</f>
        <v>45487</v>
      </c>
      <c r="G138" s="775">
        <f t="shared" ref="G138" si="197">D138+24</f>
        <v>45492</v>
      </c>
      <c r="H138" s="781"/>
      <c r="I138" s="775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7"/>
      <c r="I139" s="427"/>
    </row>
    <row r="140" spans="1:9" ht="17.25" customHeight="1" x14ac:dyDescent="0.2">
      <c r="A140" s="345"/>
      <c r="B140" s="147" t="s">
        <v>1244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5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6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6"/>
      <c r="B143" s="918"/>
      <c r="C143" s="919"/>
      <c r="D143" s="920"/>
      <c r="E143" s="921"/>
      <c r="F143" s="922"/>
      <c r="G143" s="923"/>
      <c r="H143" s="924"/>
      <c r="I143" s="11"/>
    </row>
    <row r="144" spans="1:9" s="159" customFormat="1" ht="17.25" customHeight="1" x14ac:dyDescent="0.2">
      <c r="A144" s="347"/>
      <c r="B144" s="795" t="s">
        <v>555</v>
      </c>
      <c r="C144" s="145"/>
      <c r="D144" s="147" t="s">
        <v>556</v>
      </c>
      <c r="E144" s="147"/>
      <c r="F144" s="147"/>
      <c r="G144" s="147" t="s">
        <v>557</v>
      </c>
      <c r="H144" s="796"/>
      <c r="I144" s="11"/>
    </row>
    <row r="145" spans="2:8" s="159" customFormat="1" ht="17.25" customHeight="1" x14ac:dyDescent="0.2">
      <c r="B145" s="797" t="s">
        <v>558</v>
      </c>
      <c r="C145" s="798" t="s">
        <v>559</v>
      </c>
      <c r="D145" s="133" t="s">
        <v>560</v>
      </c>
      <c r="E145" s="147"/>
      <c r="F145" s="798" t="s">
        <v>561</v>
      </c>
      <c r="G145" s="145" t="s">
        <v>562</v>
      </c>
      <c r="H145" s="799" t="s">
        <v>563</v>
      </c>
    </row>
    <row r="146" spans="2:8" s="159" customFormat="1" ht="17.25" customHeight="1" x14ac:dyDescent="0.2">
      <c r="B146" s="800" t="s">
        <v>564</v>
      </c>
      <c r="C146" s="801" t="s">
        <v>565</v>
      </c>
      <c r="D146" s="133" t="s">
        <v>566</v>
      </c>
      <c r="E146" s="148" t="s">
        <v>567</v>
      </c>
      <c r="F146" s="802" t="s">
        <v>568</v>
      </c>
      <c r="G146" s="602" t="s">
        <v>569</v>
      </c>
      <c r="H146" s="803" t="s">
        <v>570</v>
      </c>
    </row>
    <row r="147" spans="2:8" s="159" customFormat="1" ht="17.25" customHeight="1" x14ac:dyDescent="0.2">
      <c r="B147" s="800" t="s">
        <v>571</v>
      </c>
      <c r="C147" s="801" t="s">
        <v>572</v>
      </c>
      <c r="D147" s="133" t="s">
        <v>573</v>
      </c>
      <c r="E147" s="148" t="s">
        <v>574</v>
      </c>
      <c r="F147" s="802" t="s">
        <v>575</v>
      </c>
      <c r="G147" s="602" t="s">
        <v>576</v>
      </c>
      <c r="H147" s="803" t="s">
        <v>577</v>
      </c>
    </row>
    <row r="148" spans="2:8" s="159" customFormat="1" ht="17.25" customHeight="1" x14ac:dyDescent="0.2">
      <c r="B148" s="800" t="s">
        <v>578</v>
      </c>
      <c r="C148" s="801" t="s">
        <v>579</v>
      </c>
      <c r="D148" s="133" t="s">
        <v>580</v>
      </c>
      <c r="E148" s="148" t="s">
        <v>581</v>
      </c>
      <c r="F148" s="802" t="s">
        <v>582</v>
      </c>
      <c r="G148" s="602" t="s">
        <v>583</v>
      </c>
      <c r="H148" s="803" t="s">
        <v>584</v>
      </c>
    </row>
    <row r="149" spans="2:8" s="159" customFormat="1" ht="17.25" customHeight="1" x14ac:dyDescent="0.2">
      <c r="B149" s="800" t="s">
        <v>585</v>
      </c>
      <c r="C149" s="801" t="s">
        <v>586</v>
      </c>
      <c r="D149" s="133" t="s">
        <v>587</v>
      </c>
      <c r="E149" s="148" t="s">
        <v>588</v>
      </c>
      <c r="F149" s="802" t="s">
        <v>589</v>
      </c>
      <c r="G149" s="602" t="s">
        <v>590</v>
      </c>
      <c r="H149" s="803" t="s">
        <v>591</v>
      </c>
    </row>
    <row r="150" spans="2:8" s="159" customFormat="1" ht="17.25" customHeight="1" x14ac:dyDescent="0.2">
      <c r="B150" s="800" t="s">
        <v>592</v>
      </c>
      <c r="C150" s="801" t="s">
        <v>593</v>
      </c>
      <c r="D150" s="133" t="s">
        <v>594</v>
      </c>
      <c r="E150" s="148" t="s">
        <v>595</v>
      </c>
      <c r="F150" s="802" t="s">
        <v>596</v>
      </c>
      <c r="G150" s="602" t="s">
        <v>597</v>
      </c>
      <c r="H150" s="803" t="s">
        <v>598</v>
      </c>
    </row>
    <row r="151" spans="2:8" s="159" customFormat="1" ht="17.25" customHeight="1" x14ac:dyDescent="0.2">
      <c r="B151" s="800" t="s">
        <v>1274</v>
      </c>
      <c r="C151" s="801" t="s">
        <v>1275</v>
      </c>
      <c r="D151" s="133" t="s">
        <v>601</v>
      </c>
      <c r="E151" s="148" t="s">
        <v>602</v>
      </c>
      <c r="F151" s="756" t="s">
        <v>603</v>
      </c>
      <c r="G151" s="602" t="s">
        <v>1276</v>
      </c>
      <c r="H151" s="803" t="s">
        <v>1278</v>
      </c>
    </row>
    <row r="152" spans="2:8" ht="17.25" customHeight="1" x14ac:dyDescent="0.2">
      <c r="B152" s="800" t="s">
        <v>599</v>
      </c>
      <c r="C152" s="801" t="s">
        <v>600</v>
      </c>
      <c r="D152" s="133"/>
      <c r="F152" s="602"/>
      <c r="G152" s="602" t="s">
        <v>604</v>
      </c>
      <c r="H152" s="804" t="s">
        <v>605</v>
      </c>
    </row>
    <row r="153" spans="2:8" ht="17.25" customHeight="1" x14ac:dyDescent="0.2">
      <c r="B153" s="800" t="s">
        <v>606</v>
      </c>
      <c r="C153" s="801" t="s">
        <v>607</v>
      </c>
      <c r="H153" s="805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57" orientation="landscape" r:id="rId24"/>
  <headerFooter>
    <oddFooter>&amp;L_x000D_&amp;1#&amp;"Calibri"&amp;10&amp;K000000 Sensitivity: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1021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1127</v>
      </c>
      <c r="H2" s="990" t="s">
        <v>378</v>
      </c>
    </row>
    <row r="3" spans="1:8" ht="15.75" customHeight="1" thickBot="1" x14ac:dyDescent="0.25"/>
    <row r="4" spans="1:8" ht="30" customHeight="1" thickBot="1" x14ac:dyDescent="0.25">
      <c r="B4" s="1147" t="s">
        <v>3136</v>
      </c>
      <c r="C4" s="1148"/>
      <c r="D4" s="1148"/>
      <c r="E4" s="1148"/>
      <c r="F4" s="1149"/>
    </row>
    <row r="5" spans="1:8" ht="30" customHeight="1" x14ac:dyDescent="0.2">
      <c r="B5" s="1100"/>
      <c r="C5" s="1100"/>
      <c r="D5" s="1100"/>
      <c r="E5" s="1100"/>
      <c r="F5" s="1100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1022"/>
      <c r="C7" s="769"/>
      <c r="D7" s="1188" t="s">
        <v>379</v>
      </c>
      <c r="E7" s="974" t="s">
        <v>1131</v>
      </c>
      <c r="F7" s="974" t="s">
        <v>1132</v>
      </c>
      <c r="G7" s="1023"/>
      <c r="H7" s="902" t="s">
        <v>1432</v>
      </c>
    </row>
    <row r="8" spans="1:8" s="146" customFormat="1" ht="20.100000000000001" customHeight="1" x14ac:dyDescent="0.2">
      <c r="A8" s="1022"/>
      <c r="B8" s="977" t="s">
        <v>381</v>
      </c>
      <c r="C8" s="978" t="s">
        <v>382</v>
      </c>
      <c r="D8" s="1189"/>
      <c r="E8" s="1024" t="s">
        <v>260</v>
      </c>
      <c r="F8" s="1024" t="s">
        <v>157</v>
      </c>
      <c r="G8" s="1023"/>
      <c r="H8" s="1090" t="s">
        <v>383</v>
      </c>
    </row>
    <row r="9" spans="1:8" ht="18.75" hidden="1" customHeight="1" x14ac:dyDescent="0.2">
      <c r="B9" s="437" t="s">
        <v>3137</v>
      </c>
      <c r="C9" s="320" t="s">
        <v>3138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94">
        <v>45205</v>
      </c>
    </row>
    <row r="10" spans="1:8" ht="18.75" hidden="1" customHeight="1" x14ac:dyDescent="0.2">
      <c r="B10" s="437" t="s">
        <v>3139</v>
      </c>
      <c r="C10" s="320" t="s">
        <v>3140</v>
      </c>
      <c r="D10" s="320">
        <v>45212</v>
      </c>
      <c r="E10" s="320">
        <f t="shared" si="0"/>
        <v>45217</v>
      </c>
      <c r="F10" s="320">
        <f t="shared" si="1"/>
        <v>45218</v>
      </c>
      <c r="H10" s="494">
        <f t="shared" ref="H10:H17" si="2">H9+7</f>
        <v>45212</v>
      </c>
    </row>
    <row r="11" spans="1:8" ht="18.75" hidden="1" customHeight="1" x14ac:dyDescent="0.2">
      <c r="A11" s="1021" t="s">
        <v>3141</v>
      </c>
      <c r="B11" s="437" t="s">
        <v>389</v>
      </c>
      <c r="C11" s="320" t="s">
        <v>3142</v>
      </c>
      <c r="D11" s="491">
        <v>45218</v>
      </c>
      <c r="E11" s="491">
        <f t="shared" si="0"/>
        <v>45223</v>
      </c>
      <c r="F11" s="491">
        <f t="shared" si="1"/>
        <v>45224</v>
      </c>
      <c r="H11" s="533">
        <f t="shared" si="2"/>
        <v>45219</v>
      </c>
    </row>
    <row r="12" spans="1:8" ht="18.75" hidden="1" customHeight="1" x14ac:dyDescent="0.2">
      <c r="A12" s="1021" t="s">
        <v>2465</v>
      </c>
      <c r="B12" s="437" t="s">
        <v>2422</v>
      </c>
      <c r="C12" s="320" t="s">
        <v>3143</v>
      </c>
      <c r="D12" s="320">
        <v>45221</v>
      </c>
      <c r="E12" s="320">
        <f t="shared" si="0"/>
        <v>45226</v>
      </c>
      <c r="F12" s="320">
        <f t="shared" si="1"/>
        <v>45227</v>
      </c>
      <c r="H12" s="494">
        <f t="shared" si="2"/>
        <v>45226</v>
      </c>
    </row>
    <row r="13" spans="1:8" ht="18.75" hidden="1" customHeight="1" x14ac:dyDescent="0.2">
      <c r="B13" s="746" t="s">
        <v>1748</v>
      </c>
      <c r="C13" s="744" t="s">
        <v>3144</v>
      </c>
      <c r="D13" s="744">
        <v>45237</v>
      </c>
      <c r="E13" s="469">
        <f t="shared" si="0"/>
        <v>45242</v>
      </c>
      <c r="F13" s="469">
        <f t="shared" si="1"/>
        <v>45243</v>
      </c>
      <c r="H13" s="548">
        <f t="shared" si="2"/>
        <v>45233</v>
      </c>
    </row>
    <row r="14" spans="1:8" ht="18.75" hidden="1" customHeight="1" x14ac:dyDescent="0.2">
      <c r="A14" s="1021" t="s">
        <v>3145</v>
      </c>
      <c r="B14" s="746" t="s">
        <v>2658</v>
      </c>
      <c r="C14" s="744" t="s">
        <v>3146</v>
      </c>
      <c r="D14" s="744">
        <v>45237</v>
      </c>
      <c r="E14" s="491">
        <f t="shared" si="0"/>
        <v>45242</v>
      </c>
      <c r="F14" s="491">
        <f t="shared" si="1"/>
        <v>45243</v>
      </c>
      <c r="H14" s="533">
        <f t="shared" si="2"/>
        <v>45240</v>
      </c>
    </row>
    <row r="15" spans="1:8" ht="18.75" hidden="1" customHeight="1" x14ac:dyDescent="0.2">
      <c r="A15" s="1021" t="s">
        <v>2236</v>
      </c>
      <c r="B15" s="746" t="s">
        <v>3147</v>
      </c>
      <c r="C15" s="744" t="s">
        <v>3148</v>
      </c>
      <c r="D15" s="744">
        <v>45251</v>
      </c>
      <c r="E15" s="744">
        <f t="shared" si="0"/>
        <v>45256</v>
      </c>
      <c r="F15" s="744">
        <f t="shared" si="1"/>
        <v>45257</v>
      </c>
      <c r="H15" s="494">
        <f t="shared" si="2"/>
        <v>45247</v>
      </c>
    </row>
    <row r="16" spans="1:8" ht="18.75" hidden="1" customHeight="1" x14ac:dyDescent="0.2">
      <c r="B16" s="746" t="s">
        <v>3149</v>
      </c>
      <c r="C16" s="744" t="s">
        <v>3150</v>
      </c>
      <c r="D16" s="154">
        <v>45253</v>
      </c>
      <c r="E16" s="154"/>
      <c r="F16" s="154"/>
      <c r="H16" s="410">
        <f t="shared" si="2"/>
        <v>45254</v>
      </c>
    </row>
    <row r="17" spans="1:8" ht="18.75" hidden="1" customHeight="1" x14ac:dyDescent="0.2">
      <c r="A17" s="1021" t="s">
        <v>3151</v>
      </c>
      <c r="B17" s="746" t="s">
        <v>3019</v>
      </c>
      <c r="C17" s="744" t="s">
        <v>3152</v>
      </c>
      <c r="D17" s="491">
        <v>45260</v>
      </c>
      <c r="E17" s="491">
        <f t="shared" si="0"/>
        <v>45265</v>
      </c>
      <c r="F17" s="491">
        <f t="shared" si="1"/>
        <v>45266</v>
      </c>
      <c r="H17" s="533">
        <f t="shared" si="2"/>
        <v>45261</v>
      </c>
    </row>
    <row r="18" spans="1:8" ht="18.75" hidden="1" customHeight="1" x14ac:dyDescent="0.2">
      <c r="B18" s="746" t="s">
        <v>3153</v>
      </c>
      <c r="C18" s="744" t="s">
        <v>3154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94">
        <f t="shared" ref="H18:H26" si="5">D18+1</f>
        <v>45261</v>
      </c>
    </row>
    <row r="19" spans="1:8" ht="18.75" hidden="1" customHeight="1" x14ac:dyDescent="0.2">
      <c r="B19" s="437" t="s">
        <v>3137</v>
      </c>
      <c r="C19" s="744" t="s">
        <v>3155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94">
        <f t="shared" si="5"/>
        <v>45268</v>
      </c>
    </row>
    <row r="20" spans="1:8" ht="18.75" hidden="1" customHeight="1" x14ac:dyDescent="0.2">
      <c r="A20" s="1021" t="s">
        <v>3156</v>
      </c>
      <c r="B20" s="437" t="s">
        <v>2223</v>
      </c>
      <c r="C20" s="744" t="s">
        <v>3157</v>
      </c>
      <c r="D20" s="320">
        <v>45271</v>
      </c>
      <c r="E20" s="320">
        <f t="shared" si="7"/>
        <v>45276</v>
      </c>
      <c r="F20" s="320">
        <f t="shared" si="8"/>
        <v>45277</v>
      </c>
      <c r="H20" s="494">
        <f t="shared" si="5"/>
        <v>45272</v>
      </c>
    </row>
    <row r="21" spans="1:8" ht="18.75" hidden="1" customHeight="1" x14ac:dyDescent="0.2">
      <c r="B21" s="437" t="s">
        <v>2422</v>
      </c>
      <c r="C21" s="744" t="s">
        <v>3158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94">
        <f t="shared" si="5"/>
        <v>45283</v>
      </c>
    </row>
    <row r="22" spans="1:8" ht="18.75" hidden="1" customHeight="1" x14ac:dyDescent="0.2">
      <c r="A22" s="1021" t="s">
        <v>3159</v>
      </c>
      <c r="B22" s="437" t="s">
        <v>1473</v>
      </c>
      <c r="C22" s="744" t="s">
        <v>3160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94">
        <f t="shared" si="5"/>
        <v>45289</v>
      </c>
    </row>
    <row r="23" spans="1:8" ht="18.75" hidden="1" customHeight="1" x14ac:dyDescent="0.2">
      <c r="A23" s="1021" t="s">
        <v>3161</v>
      </c>
      <c r="B23" s="437" t="s">
        <v>2340</v>
      </c>
      <c r="C23" s="744" t="s">
        <v>3162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94">
        <f t="shared" si="5"/>
        <v>45296</v>
      </c>
    </row>
    <row r="24" spans="1:8" ht="18.75" hidden="1" customHeight="1" x14ac:dyDescent="0.2">
      <c r="A24" s="1021" t="s">
        <v>3163</v>
      </c>
      <c r="B24" s="766" t="s">
        <v>1967</v>
      </c>
      <c r="C24" s="744" t="s">
        <v>3164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94">
        <f t="shared" si="5"/>
        <v>45303</v>
      </c>
    </row>
    <row r="25" spans="1:8" ht="18.75" hidden="1" customHeight="1" x14ac:dyDescent="0.2">
      <c r="A25" s="1021" t="s">
        <v>3165</v>
      </c>
      <c r="B25" s="437" t="s">
        <v>3153</v>
      </c>
      <c r="C25" s="744" t="s">
        <v>3166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94">
        <f t="shared" si="5"/>
        <v>45310</v>
      </c>
    </row>
    <row r="26" spans="1:8" ht="18.75" hidden="1" customHeight="1" x14ac:dyDescent="0.2">
      <c r="A26" s="1021" t="s">
        <v>3167</v>
      </c>
      <c r="B26" s="437" t="s">
        <v>1143</v>
      </c>
      <c r="C26" s="744" t="s">
        <v>3168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94">
        <f t="shared" si="5"/>
        <v>45317</v>
      </c>
    </row>
    <row r="27" spans="1:8" ht="18.75" hidden="1" customHeight="1" x14ac:dyDescent="0.2">
      <c r="A27" s="1021" t="s">
        <v>3151</v>
      </c>
      <c r="B27" s="437" t="s">
        <v>3169</v>
      </c>
      <c r="C27" s="744" t="s">
        <v>3170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94">
        <v>45326</v>
      </c>
    </row>
    <row r="28" spans="1:8" ht="18.75" hidden="1" customHeight="1" x14ac:dyDescent="0.2">
      <c r="A28" s="1021" t="s">
        <v>3171</v>
      </c>
      <c r="B28" s="766" t="s">
        <v>2201</v>
      </c>
      <c r="C28" s="744" t="s">
        <v>3172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94">
        <f>D28+1</f>
        <v>45332</v>
      </c>
    </row>
    <row r="29" spans="1:8" ht="18.75" hidden="1" customHeight="1" x14ac:dyDescent="0.2">
      <c r="A29" s="1021" t="s">
        <v>3173</v>
      </c>
      <c r="B29" s="591" t="s">
        <v>389</v>
      </c>
      <c r="C29" s="744" t="s">
        <v>3174</v>
      </c>
      <c r="D29" s="320">
        <v>45337</v>
      </c>
      <c r="E29" s="491">
        <f t="shared" si="19"/>
        <v>45342</v>
      </c>
      <c r="F29" s="491">
        <f t="shared" si="20"/>
        <v>45343</v>
      </c>
      <c r="H29" s="533">
        <f>D29+1</f>
        <v>45338</v>
      </c>
    </row>
    <row r="30" spans="1:8" ht="18.75" hidden="1" customHeight="1" x14ac:dyDescent="0.2">
      <c r="A30" s="1021" t="s">
        <v>3175</v>
      </c>
      <c r="B30" s="591" t="s">
        <v>389</v>
      </c>
      <c r="C30" s="744" t="s">
        <v>3176</v>
      </c>
      <c r="D30" s="320">
        <v>45344</v>
      </c>
      <c r="E30" s="154"/>
      <c r="F30" s="154"/>
      <c r="H30" s="494">
        <f>D30+1</f>
        <v>45345</v>
      </c>
    </row>
    <row r="31" spans="1:8" ht="18.75" hidden="1" customHeight="1" x14ac:dyDescent="0.2">
      <c r="A31" s="1021" t="s">
        <v>3177</v>
      </c>
      <c r="B31" s="761" t="s">
        <v>1473</v>
      </c>
      <c r="C31" s="744" t="s">
        <v>3178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94">
        <v>45352</v>
      </c>
    </row>
    <row r="32" spans="1:8" ht="18.75" hidden="1" customHeight="1" x14ac:dyDescent="0.2">
      <c r="A32" s="1021" t="s">
        <v>3179</v>
      </c>
      <c r="B32" s="437" t="s">
        <v>2480</v>
      </c>
      <c r="C32" s="744" t="s">
        <v>3180</v>
      </c>
      <c r="D32" s="154">
        <v>45365</v>
      </c>
      <c r="E32" s="154"/>
      <c r="F32" s="154"/>
      <c r="H32" s="494">
        <f>D32+1</f>
        <v>45366</v>
      </c>
    </row>
    <row r="33" spans="1:8" ht="18.75" hidden="1" customHeight="1" x14ac:dyDescent="0.2">
      <c r="A33" s="1021" t="s">
        <v>3181</v>
      </c>
      <c r="B33" s="989" t="s">
        <v>495</v>
      </c>
      <c r="C33" s="989" t="s">
        <v>3182</v>
      </c>
      <c r="D33" s="817">
        <v>45365</v>
      </c>
      <c r="E33" s="817"/>
      <c r="F33" s="817"/>
      <c r="G33" s="331"/>
      <c r="H33" s="775">
        <f>D33+1</f>
        <v>45366</v>
      </c>
    </row>
    <row r="34" spans="1:8" ht="18.75" hidden="1" customHeight="1" x14ac:dyDescent="0.2">
      <c r="A34" s="1021" t="s">
        <v>3183</v>
      </c>
      <c r="B34" s="989"/>
      <c r="C34" s="989" t="s">
        <v>3184</v>
      </c>
      <c r="D34" s="817">
        <v>45372</v>
      </c>
      <c r="E34" s="817"/>
      <c r="F34" s="817"/>
      <c r="G34" s="331"/>
      <c r="H34" s="775">
        <f>D34+1</f>
        <v>45373</v>
      </c>
    </row>
    <row r="35" spans="1:8" ht="18.75" hidden="1" customHeight="1" x14ac:dyDescent="0.2">
      <c r="A35" s="1021" t="s">
        <v>3185</v>
      </c>
      <c r="B35" s="989"/>
      <c r="C35" s="989" t="s">
        <v>3186</v>
      </c>
      <c r="D35" s="817">
        <v>45379</v>
      </c>
      <c r="E35" s="817"/>
      <c r="F35" s="817"/>
      <c r="G35" s="331"/>
      <c r="H35" s="775">
        <f>D35+1</f>
        <v>45380</v>
      </c>
    </row>
    <row r="36" spans="1:8" ht="18.75" hidden="1" customHeight="1" x14ac:dyDescent="0.2">
      <c r="B36" s="989"/>
      <c r="C36" s="989" t="s">
        <v>3187</v>
      </c>
      <c r="D36" s="817">
        <v>45386</v>
      </c>
      <c r="E36" s="817">
        <f t="shared" ref="E36:E37" si="23">D36+5</f>
        <v>45391</v>
      </c>
      <c r="F36" s="817">
        <f t="shared" ref="F36:F37" si="24">E36+1</f>
        <v>45392</v>
      </c>
      <c r="G36" s="331"/>
      <c r="H36" s="775">
        <v>45387</v>
      </c>
    </row>
    <row r="37" spans="1:8" ht="18.75" hidden="1" customHeight="1" x14ac:dyDescent="0.2">
      <c r="B37" s="989" t="s">
        <v>2201</v>
      </c>
      <c r="C37" s="989" t="s">
        <v>3188</v>
      </c>
      <c r="D37" s="989">
        <v>45399</v>
      </c>
      <c r="E37" s="775">
        <f t="shared" si="23"/>
        <v>45404</v>
      </c>
      <c r="F37" s="775">
        <f t="shared" si="24"/>
        <v>45405</v>
      </c>
      <c r="G37" s="331"/>
      <c r="H37" s="775">
        <f>D37+1</f>
        <v>45400</v>
      </c>
    </row>
    <row r="38" spans="1:8" ht="18.75" hidden="1" customHeight="1" x14ac:dyDescent="0.2">
      <c r="B38" s="901" t="s">
        <v>495</v>
      </c>
      <c r="C38" s="989" t="s">
        <v>3189</v>
      </c>
      <c r="D38" s="817">
        <v>45407</v>
      </c>
      <c r="E38" s="817">
        <f t="shared" ref="E38:E39" si="25">D38+5</f>
        <v>45412</v>
      </c>
      <c r="F38" s="817">
        <f t="shared" ref="F38:F39" si="26">E38+1</f>
        <v>45413</v>
      </c>
      <c r="G38" s="331"/>
      <c r="H38" s="775">
        <f>D38+1</f>
        <v>45408</v>
      </c>
    </row>
    <row r="39" spans="1:8" ht="18.75" hidden="1" customHeight="1" x14ac:dyDescent="0.2">
      <c r="B39" s="989" t="s">
        <v>3137</v>
      </c>
      <c r="C39" s="989" t="s">
        <v>3190</v>
      </c>
      <c r="D39" s="989">
        <v>45409</v>
      </c>
      <c r="E39" s="817">
        <f t="shared" si="25"/>
        <v>45414</v>
      </c>
      <c r="F39" s="775">
        <f t="shared" si="26"/>
        <v>45415</v>
      </c>
      <c r="G39" s="331"/>
      <c r="H39" s="775">
        <f>D39+1</f>
        <v>45410</v>
      </c>
    </row>
    <row r="40" spans="1:8" ht="18.75" hidden="1" customHeight="1" x14ac:dyDescent="0.2">
      <c r="B40" s="989" t="s">
        <v>1473</v>
      </c>
      <c r="C40" s="989" t="s">
        <v>3191</v>
      </c>
      <c r="D40" s="989">
        <v>45416</v>
      </c>
      <c r="E40" s="775">
        <f t="shared" ref="E40:E41" si="27">D40+5</f>
        <v>45421</v>
      </c>
      <c r="F40" s="775">
        <f t="shared" ref="F40:F41" si="28">E40+1</f>
        <v>45422</v>
      </c>
      <c r="G40" s="331"/>
      <c r="H40" s="775">
        <v>45415</v>
      </c>
    </row>
    <row r="41" spans="1:8" ht="18.75" hidden="1" customHeight="1" x14ac:dyDescent="0.2">
      <c r="B41" s="989" t="s">
        <v>3192</v>
      </c>
      <c r="C41" s="989" t="s">
        <v>3193</v>
      </c>
      <c r="D41" s="989">
        <v>45425</v>
      </c>
      <c r="E41" s="775">
        <f t="shared" si="27"/>
        <v>45430</v>
      </c>
      <c r="F41" s="775">
        <f t="shared" si="28"/>
        <v>45431</v>
      </c>
      <c r="G41" s="331"/>
      <c r="H41" s="775">
        <v>45422</v>
      </c>
    </row>
    <row r="42" spans="1:8" ht="18.75" hidden="1" customHeight="1" x14ac:dyDescent="0.2">
      <c r="A42" s="1021" t="s">
        <v>2191</v>
      </c>
      <c r="B42" s="989" t="s">
        <v>2340</v>
      </c>
      <c r="C42" s="989" t="s">
        <v>3194</v>
      </c>
      <c r="D42" s="989">
        <v>45435</v>
      </c>
      <c r="E42" s="775">
        <f>D42+5</f>
        <v>45440</v>
      </c>
      <c r="F42" s="775">
        <f>E42+1</f>
        <v>45441</v>
      </c>
      <c r="G42" s="331"/>
      <c r="H42" s="775">
        <f>H41+7</f>
        <v>45429</v>
      </c>
    </row>
    <row r="43" spans="1:8" ht="18.75" hidden="1" customHeight="1" x14ac:dyDescent="0.2">
      <c r="A43" s="1021" t="s">
        <v>2191</v>
      </c>
      <c r="B43" s="989" t="s">
        <v>3195</v>
      </c>
      <c r="C43" s="989" t="s">
        <v>3196</v>
      </c>
      <c r="D43" s="989">
        <v>45447</v>
      </c>
      <c r="E43" s="775">
        <f t="shared" ref="E43:E45" si="29">D43+5</f>
        <v>45452</v>
      </c>
      <c r="F43" s="775">
        <f t="shared" ref="F43:F45" si="30">E43+1</f>
        <v>45453</v>
      </c>
      <c r="G43" s="331"/>
      <c r="H43" s="775">
        <f t="shared" ref="H43:H44" si="31">H42+7</f>
        <v>45436</v>
      </c>
    </row>
    <row r="44" spans="1:8" ht="18.75" hidden="1" customHeight="1" x14ac:dyDescent="0.2">
      <c r="A44" s="1021" t="s">
        <v>3153</v>
      </c>
      <c r="B44" s="989" t="s">
        <v>2191</v>
      </c>
      <c r="C44" s="989" t="s">
        <v>3197</v>
      </c>
      <c r="D44" s="989">
        <v>45452</v>
      </c>
      <c r="E44" s="775">
        <f t="shared" si="29"/>
        <v>45457</v>
      </c>
      <c r="F44" s="775">
        <f t="shared" si="30"/>
        <v>45458</v>
      </c>
      <c r="G44" s="331"/>
      <c r="H44" s="775">
        <f t="shared" si="31"/>
        <v>45443</v>
      </c>
    </row>
    <row r="45" spans="1:8" ht="18.75" hidden="1" customHeight="1" x14ac:dyDescent="0.2">
      <c r="B45" s="989" t="s">
        <v>3198</v>
      </c>
      <c r="C45" s="989" t="s">
        <v>3199</v>
      </c>
      <c r="D45" s="989">
        <v>45459</v>
      </c>
      <c r="E45" s="775">
        <f t="shared" si="29"/>
        <v>45464</v>
      </c>
      <c r="F45" s="775">
        <f t="shared" si="30"/>
        <v>45465</v>
      </c>
      <c r="G45" s="331"/>
      <c r="H45" s="775">
        <v>45449</v>
      </c>
    </row>
    <row r="46" spans="1:8" ht="18.75" hidden="1" customHeight="1" x14ac:dyDescent="0.2">
      <c r="A46" s="1021" t="s">
        <v>2191</v>
      </c>
      <c r="B46" s="989" t="s">
        <v>2163</v>
      </c>
      <c r="C46" s="989" t="s">
        <v>3200</v>
      </c>
      <c r="D46" s="989">
        <v>45462</v>
      </c>
      <c r="E46" s="775">
        <f>D46+5</f>
        <v>45467</v>
      </c>
      <c r="F46" s="775">
        <f>E46+1</f>
        <v>45468</v>
      </c>
      <c r="G46" s="331"/>
      <c r="H46" s="775">
        <f>H45+7</f>
        <v>45456</v>
      </c>
    </row>
    <row r="47" spans="1:8" ht="18.75" hidden="1" customHeight="1" x14ac:dyDescent="0.2">
      <c r="A47" s="1021" t="s">
        <v>2191</v>
      </c>
      <c r="B47" s="885" t="s">
        <v>389</v>
      </c>
      <c r="C47" s="989" t="s">
        <v>3201</v>
      </c>
      <c r="D47" s="817">
        <v>45475</v>
      </c>
      <c r="E47" s="817">
        <f t="shared" ref="E47:E48" si="32">D47+5</f>
        <v>45480</v>
      </c>
      <c r="F47" s="817">
        <f t="shared" ref="F47:F48" si="33">E47+1</f>
        <v>45481</v>
      </c>
      <c r="G47" s="331"/>
      <c r="H47" s="775">
        <f t="shared" ref="H47:H61" si="34">H46+7</f>
        <v>45463</v>
      </c>
    </row>
    <row r="48" spans="1:8" ht="18.75" hidden="1" customHeight="1" x14ac:dyDescent="0.2">
      <c r="A48" s="1021" t="s">
        <v>3153</v>
      </c>
      <c r="B48" s="885" t="s">
        <v>389</v>
      </c>
      <c r="C48" s="989" t="s">
        <v>3202</v>
      </c>
      <c r="D48" s="817">
        <v>45476</v>
      </c>
      <c r="E48" s="817">
        <f t="shared" si="32"/>
        <v>45481</v>
      </c>
      <c r="F48" s="817">
        <f t="shared" si="33"/>
        <v>45482</v>
      </c>
      <c r="G48" s="331"/>
      <c r="H48" s="775">
        <f t="shared" si="34"/>
        <v>45470</v>
      </c>
    </row>
    <row r="49" spans="1:8" ht="18.75" hidden="1" customHeight="1" x14ac:dyDescent="0.2">
      <c r="B49" s="989" t="s">
        <v>3137</v>
      </c>
      <c r="C49" s="989" t="s">
        <v>3203</v>
      </c>
      <c r="D49" s="989">
        <v>45480</v>
      </c>
      <c r="E49" s="775">
        <f t="shared" ref="E49:E50" si="35">D49+5</f>
        <v>45485</v>
      </c>
      <c r="F49" s="775">
        <f t="shared" ref="F49:F50" si="36">E49+1</f>
        <v>45486</v>
      </c>
      <c r="G49" s="331"/>
      <c r="H49" s="775">
        <f t="shared" si="34"/>
        <v>45477</v>
      </c>
    </row>
    <row r="50" spans="1:8" ht="18.75" hidden="1" customHeight="1" x14ac:dyDescent="0.2">
      <c r="B50" s="989" t="s">
        <v>1473</v>
      </c>
      <c r="C50" s="989" t="s">
        <v>3204</v>
      </c>
      <c r="D50" s="989">
        <v>45484</v>
      </c>
      <c r="E50" s="775">
        <f t="shared" si="35"/>
        <v>45489</v>
      </c>
      <c r="F50" s="775">
        <f t="shared" si="36"/>
        <v>45490</v>
      </c>
      <c r="G50" s="331"/>
      <c r="H50" s="775">
        <f t="shared" si="34"/>
        <v>45484</v>
      </c>
    </row>
    <row r="51" spans="1:8" ht="18.75" hidden="1" customHeight="1" x14ac:dyDescent="0.2">
      <c r="B51" s="989" t="s">
        <v>3192</v>
      </c>
      <c r="C51" s="989" t="s">
        <v>3205</v>
      </c>
      <c r="D51" s="989">
        <v>45491</v>
      </c>
      <c r="E51" s="775">
        <f t="shared" ref="E51:E52" si="37">D51+5</f>
        <v>45496</v>
      </c>
      <c r="F51" s="775">
        <f t="shared" ref="F51:F52" si="38">E51+1</f>
        <v>45497</v>
      </c>
      <c r="G51" s="331"/>
      <c r="H51" s="775">
        <f t="shared" si="34"/>
        <v>45491</v>
      </c>
    </row>
    <row r="52" spans="1:8" ht="18.75" hidden="1" customHeight="1" x14ac:dyDescent="0.2">
      <c r="A52" s="1113" t="s">
        <v>2340</v>
      </c>
      <c r="B52" s="989" t="s">
        <v>2658</v>
      </c>
      <c r="C52" s="989" t="s">
        <v>3206</v>
      </c>
      <c r="D52" s="989">
        <v>45507</v>
      </c>
      <c r="E52" s="775">
        <f t="shared" si="37"/>
        <v>45512</v>
      </c>
      <c r="F52" s="775">
        <f t="shared" si="38"/>
        <v>45513</v>
      </c>
      <c r="G52" s="331"/>
      <c r="H52" s="775">
        <f t="shared" si="34"/>
        <v>45498</v>
      </c>
    </row>
    <row r="53" spans="1:8" ht="13.5" hidden="1" customHeight="1" x14ac:dyDescent="0.2">
      <c r="B53" s="1067" t="s">
        <v>510</v>
      </c>
      <c r="C53" s="989" t="s">
        <v>3207</v>
      </c>
      <c r="D53" s="989">
        <v>45505</v>
      </c>
      <c r="E53" s="775">
        <f t="shared" ref="E53" si="39">D53+5</f>
        <v>45510</v>
      </c>
      <c r="F53" s="775">
        <f t="shared" ref="F53" si="40">E53+1</f>
        <v>45511</v>
      </c>
      <c r="G53" s="331"/>
      <c r="H53" s="775">
        <f t="shared" si="34"/>
        <v>45505</v>
      </c>
    </row>
    <row r="54" spans="1:8" ht="18.75" hidden="1" customHeight="1" x14ac:dyDescent="0.2">
      <c r="B54" s="1067" t="s">
        <v>389</v>
      </c>
      <c r="C54" s="989" t="s">
        <v>3208</v>
      </c>
      <c r="D54" s="817">
        <v>45525</v>
      </c>
      <c r="E54" s="817">
        <f t="shared" ref="E54" si="41">D54+5</f>
        <v>45530</v>
      </c>
      <c r="F54" s="817">
        <f t="shared" ref="F54" si="42">E54+1</f>
        <v>45531</v>
      </c>
      <c r="G54" s="331"/>
      <c r="H54" s="775">
        <f t="shared" si="34"/>
        <v>45512</v>
      </c>
    </row>
    <row r="55" spans="1:8" ht="18.75" hidden="1" customHeight="1" x14ac:dyDescent="0.2">
      <c r="B55" s="989" t="s">
        <v>3198</v>
      </c>
      <c r="C55" s="989" t="s">
        <v>3209</v>
      </c>
      <c r="D55" s="901" t="s">
        <v>495</v>
      </c>
      <c r="E55" s="817" t="e">
        <f t="shared" ref="E55:E56" si="43">D55+5</f>
        <v>#VALUE!</v>
      </c>
      <c r="F55" s="817" t="e">
        <f t="shared" ref="F55:F56" si="44">E55+1</f>
        <v>#VALUE!</v>
      </c>
      <c r="G55" s="331"/>
      <c r="H55" s="775">
        <f t="shared" si="34"/>
        <v>45519</v>
      </c>
    </row>
    <row r="56" spans="1:8" ht="18.75" hidden="1" customHeight="1" x14ac:dyDescent="0.2">
      <c r="B56" s="1067" t="s">
        <v>389</v>
      </c>
      <c r="C56" s="989" t="s">
        <v>3210</v>
      </c>
      <c r="D56" s="817">
        <v>45525</v>
      </c>
      <c r="E56" s="817">
        <f t="shared" si="43"/>
        <v>45530</v>
      </c>
      <c r="F56" s="817">
        <f t="shared" si="44"/>
        <v>45531</v>
      </c>
      <c r="G56" s="331"/>
      <c r="H56" s="775">
        <f t="shared" si="34"/>
        <v>45526</v>
      </c>
    </row>
    <row r="57" spans="1:8" ht="18.75" customHeight="1" x14ac:dyDescent="0.2">
      <c r="B57" s="1067" t="s">
        <v>3211</v>
      </c>
      <c r="C57" s="989" t="s">
        <v>3212</v>
      </c>
      <c r="D57" s="989">
        <v>45533</v>
      </c>
      <c r="E57" s="775">
        <f t="shared" ref="E57:E58" si="45">D57+5</f>
        <v>45538</v>
      </c>
      <c r="F57" s="775">
        <f t="shared" ref="F57:F58" si="46">E57+1</f>
        <v>45539</v>
      </c>
      <c r="G57" s="331"/>
      <c r="H57" s="775">
        <f t="shared" si="34"/>
        <v>45533</v>
      </c>
    </row>
    <row r="58" spans="1:8" ht="18.75" customHeight="1" x14ac:dyDescent="0.2">
      <c r="B58" s="1067" t="s">
        <v>389</v>
      </c>
      <c r="C58" s="989" t="s">
        <v>3213</v>
      </c>
      <c r="D58" s="817">
        <v>45525</v>
      </c>
      <c r="E58" s="817">
        <f t="shared" si="45"/>
        <v>45530</v>
      </c>
      <c r="F58" s="817">
        <f t="shared" si="46"/>
        <v>45531</v>
      </c>
      <c r="G58" s="331"/>
      <c r="H58" s="775">
        <f t="shared" si="34"/>
        <v>45540</v>
      </c>
    </row>
    <row r="59" spans="1:8" ht="18.75" customHeight="1" x14ac:dyDescent="0.2">
      <c r="B59" s="989" t="s">
        <v>1473</v>
      </c>
      <c r="C59" s="989" t="s">
        <v>3214</v>
      </c>
      <c r="D59" s="989">
        <v>45548</v>
      </c>
      <c r="E59" s="775">
        <f t="shared" ref="E59" si="47">D59+5</f>
        <v>45553</v>
      </c>
      <c r="F59" s="775">
        <f t="shared" ref="F59" si="48">E59+1</f>
        <v>45554</v>
      </c>
      <c r="G59" s="331"/>
      <c r="H59" s="775">
        <f t="shared" si="34"/>
        <v>45547</v>
      </c>
    </row>
    <row r="60" spans="1:8" ht="18.75" customHeight="1" x14ac:dyDescent="0.2">
      <c r="B60" s="989" t="s">
        <v>2223</v>
      </c>
      <c r="C60" s="989" t="s">
        <v>3215</v>
      </c>
      <c r="D60" s="989">
        <v>45555</v>
      </c>
      <c r="E60" s="775">
        <f t="shared" ref="E60" si="49">D60+5</f>
        <v>45560</v>
      </c>
      <c r="F60" s="775">
        <f t="shared" ref="F60" si="50">E60+1</f>
        <v>45561</v>
      </c>
      <c r="G60" s="331"/>
      <c r="H60" s="775">
        <f t="shared" si="34"/>
        <v>45554</v>
      </c>
    </row>
    <row r="61" spans="1:8" ht="18.75" customHeight="1" x14ac:dyDescent="0.2">
      <c r="B61" s="989" t="s">
        <v>2051</v>
      </c>
      <c r="C61" s="989" t="s">
        <v>3216</v>
      </c>
      <c r="D61" s="989">
        <v>45564</v>
      </c>
      <c r="E61" s="775">
        <f t="shared" ref="E61" si="51">D61+5</f>
        <v>45569</v>
      </c>
      <c r="F61" s="775">
        <f t="shared" ref="F61" si="52">E61+1</f>
        <v>45570</v>
      </c>
      <c r="G61" s="331"/>
      <c r="H61" s="775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30"/>
      <c r="H62" s="447"/>
    </row>
    <row r="63" spans="1:8" ht="15.75" customHeight="1" x14ac:dyDescent="0.2">
      <c r="B63" s="693" t="s">
        <v>1244</v>
      </c>
      <c r="C63" s="694"/>
      <c r="D63" s="694"/>
      <c r="E63" s="694"/>
      <c r="F63" s="694"/>
      <c r="G63" s="694"/>
      <c r="H63" s="694"/>
    </row>
    <row r="68" spans="2:8" s="147" customFormat="1" ht="18.75" customHeight="1" x14ac:dyDescent="0.2">
      <c r="B68" s="795" t="s">
        <v>555</v>
      </c>
      <c r="C68" s="145"/>
      <c r="D68" s="147" t="s">
        <v>556</v>
      </c>
      <c r="G68" s="147" t="s">
        <v>557</v>
      </c>
      <c r="H68" s="796"/>
    </row>
    <row r="69" spans="2:8" s="147" customFormat="1" ht="18.75" customHeight="1" x14ac:dyDescent="0.2">
      <c r="B69" s="797" t="s">
        <v>558</v>
      </c>
      <c r="C69" s="798" t="s">
        <v>559</v>
      </c>
      <c r="D69" s="133" t="s">
        <v>560</v>
      </c>
      <c r="F69" s="798" t="s">
        <v>561</v>
      </c>
      <c r="G69" s="145" t="s">
        <v>562</v>
      </c>
      <c r="H69" s="799" t="s">
        <v>563</v>
      </c>
    </row>
    <row r="70" spans="2:8" s="147" customFormat="1" ht="18.75" customHeight="1" x14ac:dyDescent="0.2">
      <c r="B70" s="797" t="s">
        <v>564</v>
      </c>
      <c r="C70" s="798" t="s">
        <v>565</v>
      </c>
      <c r="D70" s="133" t="s">
        <v>566</v>
      </c>
      <c r="E70" s="148" t="s">
        <v>567</v>
      </c>
      <c r="F70" s="802" t="s">
        <v>568</v>
      </c>
      <c r="G70" s="145" t="s">
        <v>569</v>
      </c>
      <c r="H70" s="799" t="s">
        <v>570</v>
      </c>
    </row>
    <row r="71" spans="2:8" s="147" customFormat="1" ht="18.75" customHeight="1" x14ac:dyDescent="0.2">
      <c r="B71" s="800" t="s">
        <v>571</v>
      </c>
      <c r="C71" s="801" t="s">
        <v>572</v>
      </c>
      <c r="D71" s="133" t="s">
        <v>573</v>
      </c>
      <c r="E71" s="148" t="s">
        <v>574</v>
      </c>
      <c r="F71" s="802" t="s">
        <v>575</v>
      </c>
      <c r="G71" s="602" t="s">
        <v>576</v>
      </c>
      <c r="H71" s="803" t="s">
        <v>577</v>
      </c>
    </row>
    <row r="72" spans="2:8" s="147" customFormat="1" ht="18.75" customHeight="1" x14ac:dyDescent="0.2">
      <c r="B72" s="800" t="s">
        <v>578</v>
      </c>
      <c r="C72" s="801" t="s">
        <v>579</v>
      </c>
      <c r="D72" s="133" t="s">
        <v>580</v>
      </c>
      <c r="E72" s="148" t="s">
        <v>581</v>
      </c>
      <c r="F72" s="802" t="s">
        <v>582</v>
      </c>
      <c r="G72" s="602" t="s">
        <v>583</v>
      </c>
      <c r="H72" s="803" t="s">
        <v>584</v>
      </c>
    </row>
    <row r="73" spans="2:8" s="147" customFormat="1" ht="18.75" customHeight="1" x14ac:dyDescent="0.2">
      <c r="B73" s="800" t="s">
        <v>585</v>
      </c>
      <c r="C73" s="801" t="s">
        <v>586</v>
      </c>
      <c r="D73" s="133" t="s">
        <v>587</v>
      </c>
      <c r="E73" s="148" t="s">
        <v>588</v>
      </c>
      <c r="F73" s="802" t="s">
        <v>589</v>
      </c>
      <c r="G73" s="602" t="s">
        <v>590</v>
      </c>
      <c r="H73" s="803" t="s">
        <v>591</v>
      </c>
    </row>
    <row r="74" spans="2:8" s="147" customFormat="1" ht="18.75" customHeight="1" x14ac:dyDescent="0.2">
      <c r="B74" s="800" t="s">
        <v>592</v>
      </c>
      <c r="C74" s="801" t="s">
        <v>593</v>
      </c>
      <c r="D74" s="133" t="s">
        <v>594</v>
      </c>
      <c r="E74" s="148" t="s">
        <v>595</v>
      </c>
      <c r="F74" s="802" t="s">
        <v>596</v>
      </c>
      <c r="G74" s="602" t="s">
        <v>597</v>
      </c>
      <c r="H74" s="803" t="s">
        <v>598</v>
      </c>
    </row>
    <row r="75" spans="2:8" s="147" customFormat="1" ht="18.75" customHeight="1" x14ac:dyDescent="0.2">
      <c r="B75" s="800" t="s">
        <v>599</v>
      </c>
      <c r="C75" s="801" t="s">
        <v>600</v>
      </c>
      <c r="D75" s="133" t="s">
        <v>601</v>
      </c>
      <c r="E75" s="148" t="s">
        <v>602</v>
      </c>
      <c r="F75" s="756" t="s">
        <v>603</v>
      </c>
      <c r="G75" s="602" t="s">
        <v>604</v>
      </c>
      <c r="H75" s="804" t="s">
        <v>605</v>
      </c>
    </row>
    <row r="76" spans="2:8" s="147" customFormat="1" ht="18.75" customHeight="1" x14ac:dyDescent="0.2">
      <c r="B76" s="800" t="s">
        <v>606</v>
      </c>
      <c r="C76" s="801" t="s">
        <v>607</v>
      </c>
      <c r="D76" s="133"/>
      <c r="E76" s="145"/>
      <c r="F76" s="602"/>
      <c r="H76" s="805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55" orientation="landscape" r:id="rId22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H89"/>
  <sheetViews>
    <sheetView showGridLines="0" zoomScale="130" zoomScaleNormal="130" zoomScaleSheetLayoutView="75" workbookViewId="0">
      <selection activeCell="D66" sqref="D66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6" t="s">
        <v>116</v>
      </c>
      <c r="C2" s="1146"/>
      <c r="D2" s="1146"/>
      <c r="E2" s="1146"/>
      <c r="F2" s="1146"/>
      <c r="H2" s="990" t="s">
        <v>378</v>
      </c>
    </row>
    <row r="3" spans="1:8" ht="17.25" customHeight="1" thickBot="1" x14ac:dyDescent="0.25">
      <c r="B3" s="1146"/>
      <c r="C3" s="1146"/>
      <c r="D3" s="1146"/>
      <c r="E3" s="1146"/>
      <c r="F3" s="1146"/>
    </row>
    <row r="4" spans="1:8" s="146" customFormat="1" ht="30" customHeight="1" thickBot="1" x14ac:dyDescent="0.25">
      <c r="A4" s="351"/>
      <c r="B4" s="1147" t="s">
        <v>3217</v>
      </c>
      <c r="C4" s="1148"/>
      <c r="D4" s="1148"/>
      <c r="E4" s="1148"/>
      <c r="F4" s="1149"/>
      <c r="G4" s="313"/>
      <c r="H4" s="147"/>
    </row>
    <row r="5" spans="1:8" s="146" customFormat="1" ht="30" customHeight="1" x14ac:dyDescent="0.2">
      <c r="A5" s="351"/>
      <c r="B5" s="1100"/>
      <c r="C5" s="1100"/>
      <c r="D5" s="1100"/>
      <c r="E5" s="1100"/>
      <c r="F5" s="1100"/>
      <c r="G5" s="313"/>
      <c r="H5" s="147"/>
    </row>
    <row r="6" spans="1:8" s="146" customFormat="1" ht="17.25" customHeight="1" x14ac:dyDescent="0.2">
      <c r="A6" s="351"/>
      <c r="B6" s="771"/>
      <c r="C6" s="771"/>
      <c r="D6" s="771"/>
      <c r="E6" s="771"/>
      <c r="F6" s="772"/>
      <c r="G6" s="313"/>
      <c r="H6" s="147"/>
    </row>
    <row r="7" spans="1:8" s="196" customFormat="1" ht="38.450000000000003" customHeight="1" x14ac:dyDescent="0.2">
      <c r="A7" s="1103"/>
      <c r="B7" s="1141" t="s">
        <v>3218</v>
      </c>
      <c r="C7" s="631"/>
      <c r="D7" s="1150" t="s">
        <v>379</v>
      </c>
      <c r="E7" s="977" t="s">
        <v>3219</v>
      </c>
      <c r="F7" s="977" t="s">
        <v>306</v>
      </c>
      <c r="G7" s="856"/>
      <c r="H7" s="902" t="s">
        <v>1496</v>
      </c>
    </row>
    <row r="8" spans="1:8" s="196" customFormat="1" ht="17.25" customHeight="1" x14ac:dyDescent="0.2">
      <c r="A8" s="1103"/>
      <c r="B8" s="977" t="s">
        <v>381</v>
      </c>
      <c r="C8" s="977" t="s">
        <v>382</v>
      </c>
      <c r="D8" s="1151"/>
      <c r="E8" s="973" t="s">
        <v>143</v>
      </c>
      <c r="F8" s="973" t="s">
        <v>174</v>
      </c>
      <c r="G8" s="631"/>
      <c r="H8" s="977" t="s">
        <v>383</v>
      </c>
    </row>
    <row r="9" spans="1:8" s="196" customFormat="1" ht="22.5" hidden="1" customHeight="1" x14ac:dyDescent="0.2">
      <c r="A9" s="1103"/>
      <c r="B9" s="1046" t="s">
        <v>3220</v>
      </c>
      <c r="C9" s="775" t="s">
        <v>3221</v>
      </c>
      <c r="D9" s="775">
        <v>45232</v>
      </c>
      <c r="E9" s="775">
        <f t="shared" ref="E9:E13" si="0">D9+7</f>
        <v>45239</v>
      </c>
      <c r="F9" s="775">
        <f t="shared" ref="F9:F13" si="1">D9+11</f>
        <v>45243</v>
      </c>
      <c r="G9" s="781"/>
      <c r="H9" s="905" t="e">
        <f>#REF!+2</f>
        <v>#REF!</v>
      </c>
    </row>
    <row r="10" spans="1:8" s="196" customFormat="1" ht="22.5" hidden="1" customHeight="1" x14ac:dyDescent="0.2">
      <c r="A10" s="1103"/>
      <c r="B10" s="1046" t="s">
        <v>2947</v>
      </c>
      <c r="C10" s="775" t="s">
        <v>3222</v>
      </c>
      <c r="D10" s="775">
        <f t="shared" ref="D10:D17" si="2">D9+7</f>
        <v>45239</v>
      </c>
      <c r="E10" s="775">
        <f t="shared" si="0"/>
        <v>45246</v>
      </c>
      <c r="F10" s="775">
        <f t="shared" si="1"/>
        <v>45250</v>
      </c>
      <c r="G10" s="781"/>
      <c r="H10" s="905" t="e">
        <f>#REF!+2</f>
        <v>#REF!</v>
      </c>
    </row>
    <row r="11" spans="1:8" s="196" customFormat="1" ht="22.5" hidden="1" customHeight="1" x14ac:dyDescent="0.2">
      <c r="A11" s="1103"/>
      <c r="B11" s="1046" t="s">
        <v>3223</v>
      </c>
      <c r="C11" s="775" t="s">
        <v>3224</v>
      </c>
      <c r="D11" s="775">
        <f t="shared" si="2"/>
        <v>45246</v>
      </c>
      <c r="E11" s="775">
        <f t="shared" si="0"/>
        <v>45253</v>
      </c>
      <c r="F11" s="775">
        <f t="shared" si="1"/>
        <v>45257</v>
      </c>
      <c r="G11" s="781"/>
      <c r="H11" s="905" t="e">
        <f>#REF!+2</f>
        <v>#REF!</v>
      </c>
    </row>
    <row r="12" spans="1:8" s="196" customFormat="1" ht="22.5" hidden="1" customHeight="1" x14ac:dyDescent="0.2">
      <c r="A12" s="1103"/>
      <c r="B12" s="1046" t="s">
        <v>3225</v>
      </c>
      <c r="C12" s="775" t="s">
        <v>3226</v>
      </c>
      <c r="D12" s="775">
        <f t="shared" si="2"/>
        <v>45253</v>
      </c>
      <c r="E12" s="775">
        <f t="shared" si="0"/>
        <v>45260</v>
      </c>
      <c r="F12" s="775">
        <f t="shared" si="1"/>
        <v>45264</v>
      </c>
      <c r="G12" s="781"/>
      <c r="H12" s="905" t="e">
        <f>#REF!+2</f>
        <v>#REF!</v>
      </c>
    </row>
    <row r="13" spans="1:8" s="196" customFormat="1" ht="22.5" hidden="1" customHeight="1" x14ac:dyDescent="0.2">
      <c r="A13" s="1103"/>
      <c r="B13" s="1046" t="s">
        <v>3227</v>
      </c>
      <c r="C13" s="775" t="s">
        <v>3228</v>
      </c>
      <c r="D13" s="775">
        <f t="shared" si="2"/>
        <v>45260</v>
      </c>
      <c r="E13" s="775">
        <f t="shared" si="0"/>
        <v>45267</v>
      </c>
      <c r="F13" s="775">
        <f t="shared" si="1"/>
        <v>45271</v>
      </c>
      <c r="G13" s="781"/>
      <c r="H13" s="905" t="e">
        <f>#REF!+2</f>
        <v>#REF!</v>
      </c>
    </row>
    <row r="14" spans="1:8" s="196" customFormat="1" ht="22.15" hidden="1" customHeight="1" x14ac:dyDescent="0.2">
      <c r="A14" s="1103"/>
      <c r="B14" s="1046" t="s">
        <v>3229</v>
      </c>
      <c r="C14" s="775" t="s">
        <v>3230</v>
      </c>
      <c r="D14" s="775">
        <f t="shared" si="2"/>
        <v>45267</v>
      </c>
      <c r="E14" s="775">
        <f t="shared" ref="E14:E17" si="3">D14+7</f>
        <v>45274</v>
      </c>
      <c r="F14" s="775">
        <f t="shared" ref="F14:F17" si="4">D14+11</f>
        <v>45278</v>
      </c>
      <c r="G14" s="781"/>
      <c r="H14" s="905" t="e">
        <f>#REF!+2</f>
        <v>#REF!</v>
      </c>
    </row>
    <row r="15" spans="1:8" s="196" customFormat="1" ht="22.5" hidden="1" customHeight="1" x14ac:dyDescent="0.2">
      <c r="A15" s="1103"/>
      <c r="B15" s="1046" t="s">
        <v>3231</v>
      </c>
      <c r="C15" s="775" t="s">
        <v>3232</v>
      </c>
      <c r="D15" s="775">
        <f t="shared" si="2"/>
        <v>45274</v>
      </c>
      <c r="E15" s="775">
        <f t="shared" si="3"/>
        <v>45281</v>
      </c>
      <c r="F15" s="775">
        <f t="shared" si="4"/>
        <v>45285</v>
      </c>
      <c r="G15" s="781"/>
      <c r="H15" s="905" t="e">
        <f>#REF!+2</f>
        <v>#REF!</v>
      </c>
    </row>
    <row r="16" spans="1:8" s="196" customFormat="1" ht="22.5" hidden="1" customHeight="1" x14ac:dyDescent="0.2">
      <c r="A16" s="1103"/>
      <c r="B16" s="1046" t="s">
        <v>3233</v>
      </c>
      <c r="C16" s="775" t="s">
        <v>3234</v>
      </c>
      <c r="D16" s="775">
        <f t="shared" si="2"/>
        <v>45281</v>
      </c>
      <c r="E16" s="775">
        <f t="shared" si="3"/>
        <v>45288</v>
      </c>
      <c r="F16" s="775">
        <f t="shared" si="4"/>
        <v>45292</v>
      </c>
      <c r="G16" s="781"/>
      <c r="H16" s="905" t="e">
        <f>#REF!+2</f>
        <v>#REF!</v>
      </c>
    </row>
    <row r="17" spans="1:8" s="196" customFormat="1" ht="22.5" hidden="1" customHeight="1" x14ac:dyDescent="0.2">
      <c r="A17" s="1103"/>
      <c r="B17" s="1046" t="s">
        <v>3235</v>
      </c>
      <c r="C17" s="775" t="s">
        <v>3236</v>
      </c>
      <c r="D17" s="775">
        <f t="shared" si="2"/>
        <v>45288</v>
      </c>
      <c r="E17" s="775">
        <f t="shared" si="3"/>
        <v>45295</v>
      </c>
      <c r="F17" s="775">
        <f t="shared" si="4"/>
        <v>45299</v>
      </c>
      <c r="G17" s="781"/>
      <c r="H17" s="905" t="e">
        <f>#REF!+2</f>
        <v>#REF!</v>
      </c>
    </row>
    <row r="18" spans="1:8" s="196" customFormat="1" ht="22.5" hidden="1" customHeight="1" x14ac:dyDescent="0.2">
      <c r="A18" s="1103"/>
      <c r="B18" s="1046" t="s">
        <v>3237</v>
      </c>
      <c r="C18" s="775" t="s">
        <v>3238</v>
      </c>
      <c r="D18" s="775">
        <v>45295</v>
      </c>
      <c r="E18" s="775">
        <f t="shared" ref="E18" si="5">D18+7</f>
        <v>45302</v>
      </c>
      <c r="F18" s="775">
        <f t="shared" ref="F18" si="6">D18+11</f>
        <v>45306</v>
      </c>
      <c r="G18" s="781"/>
      <c r="H18" s="905" t="e">
        <f>#REF!+2</f>
        <v>#REF!</v>
      </c>
    </row>
    <row r="19" spans="1:8" s="196" customFormat="1" ht="22.5" hidden="1" customHeight="1" x14ac:dyDescent="0.2">
      <c r="A19" s="1103"/>
      <c r="B19" s="1046" t="s">
        <v>3239</v>
      </c>
      <c r="C19" s="775" t="s">
        <v>3240</v>
      </c>
      <c r="D19" s="775">
        <v>45304</v>
      </c>
      <c r="E19" s="775">
        <f t="shared" ref="E19" si="7">D19+7</f>
        <v>45311</v>
      </c>
      <c r="F19" s="775">
        <f t="shared" ref="F19" si="8">D19+11</f>
        <v>45315</v>
      </c>
      <c r="G19" s="781"/>
      <c r="H19" s="905" t="e">
        <f>#REF!+2</f>
        <v>#REF!</v>
      </c>
    </row>
    <row r="20" spans="1:8" s="196" customFormat="1" ht="22.5" hidden="1" customHeight="1" x14ac:dyDescent="0.2">
      <c r="A20" s="1103"/>
      <c r="B20" s="1046" t="s">
        <v>2957</v>
      </c>
      <c r="C20" s="775" t="s">
        <v>3241</v>
      </c>
      <c r="D20" s="775">
        <v>45326</v>
      </c>
      <c r="E20" s="775">
        <f t="shared" ref="E20:E22" si="9">D20+7</f>
        <v>45333</v>
      </c>
      <c r="F20" s="775">
        <f t="shared" ref="F20:F22" si="10">D20+11</f>
        <v>45337</v>
      </c>
      <c r="G20" s="781"/>
      <c r="H20" s="905" t="e">
        <f>#REF!+2</f>
        <v>#REF!</v>
      </c>
    </row>
    <row r="21" spans="1:8" s="196" customFormat="1" ht="22.5" hidden="1" customHeight="1" x14ac:dyDescent="0.2">
      <c r="A21" s="1103"/>
      <c r="B21" s="1046" t="s">
        <v>3242</v>
      </c>
      <c r="C21" s="775" t="s">
        <v>3243</v>
      </c>
      <c r="D21" s="775">
        <v>45334</v>
      </c>
      <c r="E21" s="775">
        <f t="shared" si="9"/>
        <v>45341</v>
      </c>
      <c r="F21" s="775">
        <f t="shared" si="10"/>
        <v>45345</v>
      </c>
      <c r="G21" s="781"/>
      <c r="H21" s="905" t="e">
        <f>#REF!+2</f>
        <v>#REF!</v>
      </c>
    </row>
    <row r="22" spans="1:8" s="196" customFormat="1" ht="22.5" hidden="1" customHeight="1" x14ac:dyDescent="0.2">
      <c r="A22" s="1103"/>
      <c r="B22" s="1046" t="s">
        <v>2963</v>
      </c>
      <c r="C22" s="775" t="s">
        <v>3244</v>
      </c>
      <c r="D22" s="775">
        <v>45346</v>
      </c>
      <c r="E22" s="775">
        <f t="shared" si="9"/>
        <v>45353</v>
      </c>
      <c r="F22" s="775">
        <f t="shared" si="10"/>
        <v>45357</v>
      </c>
      <c r="G22" s="781"/>
      <c r="H22" s="905" t="e">
        <f>#REF!+2</f>
        <v>#REF!</v>
      </c>
    </row>
    <row r="23" spans="1:8" s="196" customFormat="1" ht="22.5" hidden="1" customHeight="1" x14ac:dyDescent="0.2">
      <c r="A23" s="1103"/>
      <c r="B23" s="1046" t="s">
        <v>3220</v>
      </c>
      <c r="C23" s="775" t="s">
        <v>3245</v>
      </c>
      <c r="D23" s="775">
        <v>45356</v>
      </c>
      <c r="E23" s="775">
        <f t="shared" ref="E23:E25" si="11">D23+7</f>
        <v>45363</v>
      </c>
      <c r="F23" s="775">
        <f t="shared" ref="F23:F25" si="12">D23+11</f>
        <v>45367</v>
      </c>
      <c r="G23" s="781"/>
      <c r="H23" s="905" t="e">
        <f>#REF!+2</f>
        <v>#REF!</v>
      </c>
    </row>
    <row r="24" spans="1:8" s="196" customFormat="1" ht="22.5" hidden="1" customHeight="1" x14ac:dyDescent="0.2">
      <c r="A24" s="1103"/>
      <c r="B24" s="1046" t="s">
        <v>2947</v>
      </c>
      <c r="C24" s="775" t="s">
        <v>3246</v>
      </c>
      <c r="D24" s="775">
        <v>45360</v>
      </c>
      <c r="E24" s="775">
        <f t="shared" si="11"/>
        <v>45367</v>
      </c>
      <c r="F24" s="775">
        <f t="shared" si="12"/>
        <v>45371</v>
      </c>
      <c r="G24" s="786"/>
      <c r="H24" s="905" t="e">
        <f>#REF!+2</f>
        <v>#REF!</v>
      </c>
    </row>
    <row r="25" spans="1:8" s="196" customFormat="1" ht="22.5" hidden="1" customHeight="1" x14ac:dyDescent="0.2">
      <c r="A25" s="1103"/>
      <c r="B25" s="1046" t="s">
        <v>3223</v>
      </c>
      <c r="C25" s="775" t="s">
        <v>3247</v>
      </c>
      <c r="D25" s="775">
        <v>45377</v>
      </c>
      <c r="E25" s="775">
        <f t="shared" si="11"/>
        <v>45384</v>
      </c>
      <c r="F25" s="775">
        <f t="shared" si="12"/>
        <v>45388</v>
      </c>
      <c r="G25" s="781"/>
      <c r="H25" s="905" t="e">
        <f>#REF!+2</f>
        <v>#REF!</v>
      </c>
    </row>
    <row r="26" spans="1:8" s="196" customFormat="1" ht="22.5" hidden="1" customHeight="1" x14ac:dyDescent="0.2">
      <c r="A26" s="1103"/>
      <c r="B26" s="1010" t="s">
        <v>3225</v>
      </c>
      <c r="C26" s="989" t="s">
        <v>3248</v>
      </c>
      <c r="D26" s="989">
        <v>45392</v>
      </c>
      <c r="E26" s="775">
        <f t="shared" ref="E26" si="13">D26+7</f>
        <v>45399</v>
      </c>
      <c r="F26" s="775">
        <f t="shared" ref="F26" si="14">D26+11</f>
        <v>45403</v>
      </c>
      <c r="G26" s="781"/>
      <c r="H26" s="775" t="e">
        <f>#REF!+2</f>
        <v>#REF!</v>
      </c>
    </row>
    <row r="27" spans="1:8" s="196" customFormat="1" ht="22.5" hidden="1" customHeight="1" x14ac:dyDescent="0.2">
      <c r="A27" s="1103"/>
      <c r="B27" s="1010" t="s">
        <v>3249</v>
      </c>
      <c r="C27" s="989" t="s">
        <v>3250</v>
      </c>
      <c r="D27" s="989">
        <v>45385</v>
      </c>
      <c r="E27" s="775">
        <f t="shared" ref="E27" si="15">D27+7</f>
        <v>45392</v>
      </c>
      <c r="F27" s="775">
        <f t="shared" ref="F27" si="16">D27+11</f>
        <v>45396</v>
      </c>
      <c r="G27" s="781"/>
      <c r="H27" s="775" t="e">
        <f>#REF!+2</f>
        <v>#REF!</v>
      </c>
    </row>
    <row r="28" spans="1:8" s="196" customFormat="1" ht="22.5" hidden="1" customHeight="1" x14ac:dyDescent="0.2">
      <c r="A28" s="1103"/>
      <c r="B28" s="1010" t="s">
        <v>3229</v>
      </c>
      <c r="C28" s="989" t="s">
        <v>3251</v>
      </c>
      <c r="D28" s="989">
        <v>45397</v>
      </c>
      <c r="E28" s="775">
        <f t="shared" ref="E28" si="17">D28+7</f>
        <v>45404</v>
      </c>
      <c r="F28" s="775">
        <f t="shared" ref="F28" si="18">D28+11</f>
        <v>45408</v>
      </c>
      <c r="G28" s="781"/>
      <c r="H28" s="775" t="e">
        <f>#REF!+2</f>
        <v>#REF!</v>
      </c>
    </row>
    <row r="29" spans="1:8" s="196" customFormat="1" ht="22.5" hidden="1" customHeight="1" x14ac:dyDescent="0.2">
      <c r="A29" s="1103"/>
      <c r="B29" s="1010" t="s">
        <v>3231</v>
      </c>
      <c r="C29" s="989" t="s">
        <v>3252</v>
      </c>
      <c r="D29" s="989">
        <v>45399</v>
      </c>
      <c r="E29" s="775">
        <f t="shared" ref="E29:E34" si="19">D29+7</f>
        <v>45406</v>
      </c>
      <c r="F29" s="775">
        <f t="shared" ref="F29:F34" si="20">D29+11</f>
        <v>45410</v>
      </c>
      <c r="G29" s="781"/>
      <c r="H29" s="775" t="e">
        <f>#REF!+2</f>
        <v>#REF!</v>
      </c>
    </row>
    <row r="30" spans="1:8" s="196" customFormat="1" ht="22.5" hidden="1" customHeight="1" x14ac:dyDescent="0.2">
      <c r="A30" s="1103"/>
      <c r="B30" s="1010" t="s">
        <v>3233</v>
      </c>
      <c r="C30" s="989" t="s">
        <v>3253</v>
      </c>
      <c r="D30" s="989">
        <v>45408</v>
      </c>
      <c r="E30" s="775">
        <f t="shared" si="19"/>
        <v>45415</v>
      </c>
      <c r="F30" s="775">
        <f t="shared" si="20"/>
        <v>45419</v>
      </c>
      <c r="G30" s="781"/>
      <c r="H30" s="775" t="e">
        <f>#REF!+2</f>
        <v>#REF!</v>
      </c>
    </row>
    <row r="31" spans="1:8" s="196" customFormat="1" ht="22.5" hidden="1" customHeight="1" x14ac:dyDescent="0.2">
      <c r="A31" s="1103"/>
      <c r="B31" s="1010" t="s">
        <v>3235</v>
      </c>
      <c r="C31" s="989" t="s">
        <v>3254</v>
      </c>
      <c r="D31" s="989">
        <v>45415</v>
      </c>
      <c r="E31" s="775">
        <f t="shared" si="19"/>
        <v>45422</v>
      </c>
      <c r="F31" s="775">
        <f t="shared" si="20"/>
        <v>45426</v>
      </c>
      <c r="G31" s="781"/>
      <c r="H31" s="775" t="e">
        <f>#REF!+2</f>
        <v>#REF!</v>
      </c>
    </row>
    <row r="32" spans="1:8" s="196" customFormat="1" ht="22.5" hidden="1" customHeight="1" x14ac:dyDescent="0.2">
      <c r="A32" s="1103"/>
      <c r="B32" s="1010" t="s">
        <v>3237</v>
      </c>
      <c r="C32" s="989" t="s">
        <v>3255</v>
      </c>
      <c r="D32" s="989">
        <v>45425</v>
      </c>
      <c r="E32" s="775">
        <f t="shared" si="19"/>
        <v>45432</v>
      </c>
      <c r="F32" s="775">
        <f t="shared" si="20"/>
        <v>45436</v>
      </c>
      <c r="G32" s="781"/>
      <c r="H32" s="775">
        <v>45395</v>
      </c>
    </row>
    <row r="33" spans="1:8" s="196" customFormat="1" ht="22.5" hidden="1" customHeight="1" x14ac:dyDescent="0.2">
      <c r="A33" s="1103"/>
      <c r="B33" s="1010" t="s">
        <v>3239</v>
      </c>
      <c r="C33" s="989" t="s">
        <v>3256</v>
      </c>
      <c r="D33" s="989">
        <v>45428</v>
      </c>
      <c r="E33" s="775">
        <f t="shared" si="19"/>
        <v>45435</v>
      </c>
      <c r="F33" s="775">
        <f t="shared" si="20"/>
        <v>45439</v>
      </c>
      <c r="G33" s="781"/>
      <c r="H33" s="775">
        <f>H32+7</f>
        <v>45402</v>
      </c>
    </row>
    <row r="34" spans="1:8" s="196" customFormat="1" ht="22.5" hidden="1" customHeight="1" x14ac:dyDescent="0.2">
      <c r="A34" s="1103"/>
      <c r="B34" s="968" t="s">
        <v>389</v>
      </c>
      <c r="C34" s="989" t="s">
        <v>3257</v>
      </c>
      <c r="D34" s="817">
        <v>45407</v>
      </c>
      <c r="E34" s="817">
        <f t="shared" si="19"/>
        <v>45414</v>
      </c>
      <c r="F34" s="817">
        <f t="shared" si="20"/>
        <v>45418</v>
      </c>
      <c r="G34" s="781"/>
      <c r="H34" s="775">
        <f t="shared" ref="H34:H73" si="21">H33+7</f>
        <v>45409</v>
      </c>
    </row>
    <row r="35" spans="1:8" s="196" customFormat="1" ht="22.5" hidden="1" customHeight="1" x14ac:dyDescent="0.2">
      <c r="A35" s="1103"/>
      <c r="B35" s="968" t="s">
        <v>389</v>
      </c>
      <c r="C35" s="989" t="s">
        <v>3258</v>
      </c>
      <c r="D35" s="817">
        <v>45407</v>
      </c>
      <c r="E35" s="817">
        <f t="shared" ref="E35:E39" si="22">D35+7</f>
        <v>45414</v>
      </c>
      <c r="F35" s="817">
        <f t="shared" ref="F35:F39" si="23">D35+11</f>
        <v>45418</v>
      </c>
      <c r="G35" s="781"/>
      <c r="H35" s="775">
        <f t="shared" si="21"/>
        <v>45416</v>
      </c>
    </row>
    <row r="36" spans="1:8" s="196" customFormat="1" ht="20.100000000000001" hidden="1" customHeight="1" x14ac:dyDescent="0.2">
      <c r="A36" s="1103" t="s">
        <v>3259</v>
      </c>
      <c r="B36" s="1010" t="s">
        <v>3105</v>
      </c>
      <c r="C36" s="989" t="s">
        <v>3260</v>
      </c>
      <c r="D36" s="989">
        <v>45431</v>
      </c>
      <c r="E36" s="775">
        <f t="shared" si="22"/>
        <v>45438</v>
      </c>
      <c r="F36" s="775">
        <f t="shared" si="23"/>
        <v>45442</v>
      </c>
      <c r="G36" s="781"/>
      <c r="H36" s="775">
        <f t="shared" si="21"/>
        <v>45423</v>
      </c>
    </row>
    <row r="37" spans="1:8" s="196" customFormat="1" ht="20.100000000000001" hidden="1" customHeight="1" x14ac:dyDescent="0.2">
      <c r="A37" s="1103"/>
      <c r="B37" s="1010" t="s">
        <v>2957</v>
      </c>
      <c r="C37" s="989" t="s">
        <v>3261</v>
      </c>
      <c r="D37" s="989">
        <v>45441</v>
      </c>
      <c r="E37" s="775">
        <f t="shared" si="22"/>
        <v>45448</v>
      </c>
      <c r="F37" s="775">
        <f t="shared" si="23"/>
        <v>45452</v>
      </c>
      <c r="G37" s="781"/>
      <c r="H37" s="775">
        <f t="shared" si="21"/>
        <v>45430</v>
      </c>
    </row>
    <row r="38" spans="1:8" s="196" customFormat="1" ht="20.100000000000001" hidden="1" customHeight="1" x14ac:dyDescent="0.2">
      <c r="A38" s="1103"/>
      <c r="B38" s="1010" t="s">
        <v>3242</v>
      </c>
      <c r="C38" s="989" t="s">
        <v>3262</v>
      </c>
      <c r="D38" s="989">
        <v>45441</v>
      </c>
      <c r="E38" s="775">
        <f t="shared" si="22"/>
        <v>45448</v>
      </c>
      <c r="F38" s="775">
        <f t="shared" si="23"/>
        <v>45452</v>
      </c>
      <c r="G38" s="781"/>
      <c r="H38" s="775">
        <f t="shared" si="21"/>
        <v>45437</v>
      </c>
    </row>
    <row r="39" spans="1:8" s="196" customFormat="1" ht="20.100000000000001" hidden="1" customHeight="1" x14ac:dyDescent="0.2">
      <c r="A39" s="1103"/>
      <c r="B39" s="968" t="s">
        <v>495</v>
      </c>
      <c r="C39" s="989" t="s">
        <v>3263</v>
      </c>
      <c r="D39" s="817">
        <v>45451</v>
      </c>
      <c r="E39" s="817">
        <f t="shared" si="22"/>
        <v>45458</v>
      </c>
      <c r="F39" s="817">
        <f t="shared" si="23"/>
        <v>45462</v>
      </c>
      <c r="G39" s="781"/>
      <c r="H39" s="775">
        <f t="shared" si="21"/>
        <v>45444</v>
      </c>
    </row>
    <row r="40" spans="1:8" s="196" customFormat="1" ht="20.100000000000001" hidden="1" customHeight="1" x14ac:dyDescent="0.2">
      <c r="A40" s="1103" t="s">
        <v>3259</v>
      </c>
      <c r="B40" s="1010" t="s">
        <v>2963</v>
      </c>
      <c r="C40" s="989" t="s">
        <v>3264</v>
      </c>
      <c r="D40" s="989">
        <v>45462</v>
      </c>
      <c r="E40" s="775">
        <f t="shared" ref="E40:E43" si="24">D40+7</f>
        <v>45469</v>
      </c>
      <c r="F40" s="775">
        <f t="shared" ref="F40:F43" si="25">D40+11</f>
        <v>45473</v>
      </c>
      <c r="G40" s="781"/>
      <c r="H40" s="775">
        <f t="shared" si="21"/>
        <v>45451</v>
      </c>
    </row>
    <row r="41" spans="1:8" s="196" customFormat="1" ht="20.100000000000001" hidden="1" customHeight="1" x14ac:dyDescent="0.2">
      <c r="A41" s="1103"/>
      <c r="B41" s="1010" t="s">
        <v>2947</v>
      </c>
      <c r="C41" s="989" t="s">
        <v>3265</v>
      </c>
      <c r="D41" s="989">
        <v>45471</v>
      </c>
      <c r="E41" s="775">
        <f t="shared" si="24"/>
        <v>45478</v>
      </c>
      <c r="F41" s="775">
        <f t="shared" si="25"/>
        <v>45482</v>
      </c>
      <c r="G41" s="781"/>
      <c r="H41" s="775">
        <f t="shared" si="21"/>
        <v>45458</v>
      </c>
    </row>
    <row r="42" spans="1:8" s="196" customFormat="1" ht="20.100000000000001" hidden="1" customHeight="1" x14ac:dyDescent="0.2">
      <c r="A42" s="1103"/>
      <c r="B42" s="1010" t="s">
        <v>3112</v>
      </c>
      <c r="C42" s="989" t="s">
        <v>3266</v>
      </c>
      <c r="D42" s="989">
        <v>45478</v>
      </c>
      <c r="E42" s="775">
        <f t="shared" si="24"/>
        <v>45485</v>
      </c>
      <c r="F42" s="775">
        <f t="shared" si="25"/>
        <v>45489</v>
      </c>
      <c r="G42" s="781"/>
      <c r="H42" s="775">
        <f t="shared" si="21"/>
        <v>45465</v>
      </c>
    </row>
    <row r="43" spans="1:8" s="196" customFormat="1" ht="20.100000000000001" hidden="1" customHeight="1" x14ac:dyDescent="0.2">
      <c r="A43" s="1103"/>
      <c r="B43" s="1010" t="s">
        <v>3267</v>
      </c>
      <c r="C43" s="989" t="s">
        <v>3268</v>
      </c>
      <c r="D43" s="989">
        <v>45484</v>
      </c>
      <c r="E43" s="775">
        <f t="shared" si="24"/>
        <v>45491</v>
      </c>
      <c r="F43" s="775">
        <f t="shared" si="25"/>
        <v>45495</v>
      </c>
      <c r="G43" s="781"/>
      <c r="H43" s="775">
        <f t="shared" si="21"/>
        <v>45472</v>
      </c>
    </row>
    <row r="44" spans="1:8" s="196" customFormat="1" ht="20.100000000000001" hidden="1" customHeight="1" x14ac:dyDescent="0.2">
      <c r="A44" s="1103"/>
      <c r="B44" s="1010" t="s">
        <v>3115</v>
      </c>
      <c r="C44" s="989" t="s">
        <v>3269</v>
      </c>
      <c r="D44" s="989">
        <v>45500</v>
      </c>
      <c r="E44" s="775">
        <f t="shared" ref="E44:E46" si="26">D44+7</f>
        <v>45507</v>
      </c>
      <c r="F44" s="901" t="s">
        <v>495</v>
      </c>
      <c r="G44" s="781"/>
      <c r="H44" s="775">
        <f t="shared" si="21"/>
        <v>45479</v>
      </c>
    </row>
    <row r="45" spans="1:8" s="196" customFormat="1" ht="20.100000000000001" hidden="1" customHeight="1" x14ac:dyDescent="0.2">
      <c r="A45" s="1103"/>
      <c r="B45" s="1010" t="s">
        <v>3249</v>
      </c>
      <c r="C45" s="989" t="s">
        <v>3270</v>
      </c>
      <c r="D45" s="989">
        <v>45503</v>
      </c>
      <c r="E45" s="901" t="s">
        <v>495</v>
      </c>
      <c r="F45" s="775">
        <f t="shared" ref="F45:F46" si="27">D45+11</f>
        <v>45514</v>
      </c>
      <c r="G45" s="781"/>
      <c r="H45" s="775">
        <f t="shared" si="21"/>
        <v>45486</v>
      </c>
    </row>
    <row r="46" spans="1:8" s="196" customFormat="1" ht="20.100000000000001" hidden="1" customHeight="1" x14ac:dyDescent="0.2">
      <c r="A46" s="1103"/>
      <c r="B46" s="1010" t="s">
        <v>3225</v>
      </c>
      <c r="C46" s="989" t="s">
        <v>3271</v>
      </c>
      <c r="D46" s="989">
        <v>45512</v>
      </c>
      <c r="E46" s="775">
        <f t="shared" si="26"/>
        <v>45519</v>
      </c>
      <c r="F46" s="775">
        <f t="shared" si="27"/>
        <v>45523</v>
      </c>
      <c r="G46" s="781"/>
      <c r="H46" s="775">
        <f t="shared" si="21"/>
        <v>45493</v>
      </c>
    </row>
    <row r="47" spans="1:8" s="196" customFormat="1" ht="20.100000000000001" hidden="1" customHeight="1" x14ac:dyDescent="0.2">
      <c r="A47" s="1103"/>
      <c r="B47" s="1010" t="s">
        <v>3229</v>
      </c>
      <c r="C47" s="989" t="s">
        <v>3272</v>
      </c>
      <c r="D47" s="989">
        <v>45526</v>
      </c>
      <c r="E47" s="775">
        <f t="shared" ref="E47:E51" si="28">D47+7</f>
        <v>45533</v>
      </c>
      <c r="F47" s="901" t="s">
        <v>495</v>
      </c>
      <c r="G47" s="781"/>
      <c r="H47" s="775">
        <f t="shared" si="21"/>
        <v>45500</v>
      </c>
    </row>
    <row r="48" spans="1:8" s="196" customFormat="1" ht="20.100000000000001" hidden="1" customHeight="1" x14ac:dyDescent="0.2">
      <c r="A48" s="1103"/>
      <c r="B48" s="1010" t="s">
        <v>3231</v>
      </c>
      <c r="C48" s="989" t="s">
        <v>3273</v>
      </c>
      <c r="D48" s="901" t="s">
        <v>495</v>
      </c>
      <c r="E48" s="817" t="e">
        <f t="shared" si="28"/>
        <v>#VALUE!</v>
      </c>
      <c r="F48" s="817" t="e">
        <f t="shared" ref="F48:F51" si="29">D48+11</f>
        <v>#VALUE!</v>
      </c>
      <c r="G48" s="781"/>
      <c r="H48" s="775">
        <f t="shared" si="21"/>
        <v>45507</v>
      </c>
    </row>
    <row r="49" spans="1:8" s="196" customFormat="1" ht="20.100000000000001" hidden="1" customHeight="1" x14ac:dyDescent="0.2">
      <c r="A49" s="1103"/>
      <c r="B49" s="1010" t="s">
        <v>3233</v>
      </c>
      <c r="C49" s="989" t="s">
        <v>3274</v>
      </c>
      <c r="D49" s="989">
        <v>45532</v>
      </c>
      <c r="E49" s="775">
        <f t="shared" si="28"/>
        <v>45539</v>
      </c>
      <c r="F49" s="775">
        <f t="shared" si="29"/>
        <v>45543</v>
      </c>
      <c r="G49" s="781"/>
      <c r="H49" s="775">
        <f t="shared" si="21"/>
        <v>45514</v>
      </c>
    </row>
    <row r="50" spans="1:8" s="196" customFormat="1" ht="20.100000000000001" hidden="1" customHeight="1" x14ac:dyDescent="0.2">
      <c r="A50" s="1103"/>
      <c r="B50" s="1010" t="s">
        <v>3235</v>
      </c>
      <c r="C50" s="989" t="s">
        <v>3275</v>
      </c>
      <c r="D50" s="989">
        <v>45535</v>
      </c>
      <c r="E50" s="775">
        <f t="shared" si="28"/>
        <v>45542</v>
      </c>
      <c r="F50" s="775">
        <f t="shared" si="29"/>
        <v>45546</v>
      </c>
      <c r="G50" s="781"/>
      <c r="H50" s="775">
        <f t="shared" si="21"/>
        <v>45521</v>
      </c>
    </row>
    <row r="51" spans="1:8" s="196" customFormat="1" ht="20.100000000000001" hidden="1" customHeight="1" x14ac:dyDescent="0.2">
      <c r="A51" s="1103"/>
      <c r="B51" s="1010" t="s">
        <v>3105</v>
      </c>
      <c r="C51" s="989" t="s">
        <v>3276</v>
      </c>
      <c r="D51" s="989">
        <v>45542</v>
      </c>
      <c r="E51" s="775">
        <f t="shared" si="28"/>
        <v>45549</v>
      </c>
      <c r="F51" s="775">
        <f t="shared" si="29"/>
        <v>45553</v>
      </c>
      <c r="G51" s="781"/>
      <c r="H51" s="775">
        <f t="shared" si="21"/>
        <v>45528</v>
      </c>
    </row>
    <row r="52" spans="1:8" s="196" customFormat="1" ht="20.100000000000001" hidden="1" customHeight="1" x14ac:dyDescent="0.2">
      <c r="A52" s="1103"/>
      <c r="B52" s="1010" t="s">
        <v>3239</v>
      </c>
      <c r="C52" s="989" t="s">
        <v>3277</v>
      </c>
      <c r="D52" s="989">
        <v>45551</v>
      </c>
      <c r="E52" s="775">
        <f t="shared" ref="E52:E54" si="30">D52+7</f>
        <v>45558</v>
      </c>
      <c r="F52" s="775">
        <f t="shared" ref="F52:F54" si="31">D52+11</f>
        <v>45562</v>
      </c>
      <c r="G52" s="781"/>
      <c r="H52" s="775">
        <f t="shared" si="21"/>
        <v>45535</v>
      </c>
    </row>
    <row r="53" spans="1:8" s="196" customFormat="1" ht="20.100000000000001" hidden="1" customHeight="1" x14ac:dyDescent="0.2">
      <c r="A53" s="1103"/>
      <c r="B53" s="1010" t="s">
        <v>3242</v>
      </c>
      <c r="C53" s="989" t="s">
        <v>3278</v>
      </c>
      <c r="D53" s="989">
        <v>45557</v>
      </c>
      <c r="E53" s="775">
        <f t="shared" si="30"/>
        <v>45564</v>
      </c>
      <c r="F53" s="775">
        <f t="shared" si="31"/>
        <v>45568</v>
      </c>
      <c r="G53" s="781"/>
      <c r="H53" s="775">
        <f t="shared" si="21"/>
        <v>45542</v>
      </c>
    </row>
    <row r="54" spans="1:8" s="196" customFormat="1" ht="20.100000000000001" hidden="1" customHeight="1" x14ac:dyDescent="0.2">
      <c r="A54" s="1103"/>
      <c r="B54" s="1010" t="s">
        <v>3279</v>
      </c>
      <c r="C54" s="989" t="s">
        <v>3280</v>
      </c>
      <c r="D54" s="989">
        <v>45564</v>
      </c>
      <c r="E54" s="775">
        <f t="shared" si="30"/>
        <v>45571</v>
      </c>
      <c r="F54" s="775">
        <f t="shared" si="31"/>
        <v>45575</v>
      </c>
      <c r="G54" s="781"/>
      <c r="H54" s="775">
        <f t="shared" si="21"/>
        <v>45549</v>
      </c>
    </row>
    <row r="55" spans="1:8" s="196" customFormat="1" ht="20.100000000000001" hidden="1" customHeight="1" x14ac:dyDescent="0.2">
      <c r="A55" s="1103"/>
      <c r="B55" s="1108" t="s">
        <v>389</v>
      </c>
      <c r="C55" s="989" t="s">
        <v>3281</v>
      </c>
      <c r="D55" s="817">
        <v>45562</v>
      </c>
      <c r="E55" s="817">
        <f t="shared" ref="E55:E59" si="32">D55+7</f>
        <v>45569</v>
      </c>
      <c r="F55" s="817">
        <f t="shared" ref="F55:F59" si="33">D55+11</f>
        <v>45573</v>
      </c>
      <c r="G55" s="781"/>
      <c r="H55" s="775">
        <f t="shared" si="21"/>
        <v>45556</v>
      </c>
    </row>
    <row r="56" spans="1:8" s="196" customFormat="1" ht="20.100000000000001" hidden="1" customHeight="1" x14ac:dyDescent="0.2">
      <c r="A56" s="1103"/>
      <c r="B56" s="1010" t="s">
        <v>2963</v>
      </c>
      <c r="C56" s="989" t="s">
        <v>3282</v>
      </c>
      <c r="D56" s="989">
        <v>45571</v>
      </c>
      <c r="E56" s="775">
        <f t="shared" si="32"/>
        <v>45578</v>
      </c>
      <c r="F56" s="775">
        <f t="shared" si="33"/>
        <v>45582</v>
      </c>
      <c r="G56" s="781"/>
      <c r="H56" s="775">
        <f t="shared" si="21"/>
        <v>45563</v>
      </c>
    </row>
    <row r="57" spans="1:8" s="196" customFormat="1" ht="20.100000000000001" hidden="1" customHeight="1" x14ac:dyDescent="0.2">
      <c r="A57" s="1103"/>
      <c r="B57" s="1010" t="s">
        <v>2947</v>
      </c>
      <c r="C57" s="989" t="s">
        <v>3283</v>
      </c>
      <c r="D57" s="989">
        <v>45580</v>
      </c>
      <c r="E57" s="775">
        <f t="shared" si="32"/>
        <v>45587</v>
      </c>
      <c r="F57" s="775">
        <f t="shared" si="33"/>
        <v>45591</v>
      </c>
      <c r="G57" s="781"/>
      <c r="H57" s="775">
        <f t="shared" si="21"/>
        <v>45570</v>
      </c>
    </row>
    <row r="58" spans="1:8" s="196" customFormat="1" ht="20.100000000000001" hidden="1" customHeight="1" x14ac:dyDescent="0.2">
      <c r="A58" s="1103"/>
      <c r="B58" s="1010" t="s">
        <v>3112</v>
      </c>
      <c r="C58" s="989" t="s">
        <v>3284</v>
      </c>
      <c r="D58" s="989">
        <v>45589</v>
      </c>
      <c r="E58" s="775">
        <f t="shared" si="32"/>
        <v>45596</v>
      </c>
      <c r="F58" s="775">
        <f t="shared" si="33"/>
        <v>45600</v>
      </c>
      <c r="G58" s="781"/>
      <c r="H58" s="775">
        <f t="shared" si="21"/>
        <v>45577</v>
      </c>
    </row>
    <row r="59" spans="1:8" s="196" customFormat="1" ht="20.100000000000001" hidden="1" customHeight="1" x14ac:dyDescent="0.2">
      <c r="A59" s="1103"/>
      <c r="B59" s="1010" t="s">
        <v>3267</v>
      </c>
      <c r="C59" s="989" t="s">
        <v>3285</v>
      </c>
      <c r="D59" s="989">
        <v>45595</v>
      </c>
      <c r="E59" s="775">
        <f t="shared" si="32"/>
        <v>45602</v>
      </c>
      <c r="F59" s="775">
        <f t="shared" si="33"/>
        <v>45606</v>
      </c>
      <c r="G59" s="781"/>
      <c r="H59" s="775">
        <f t="shared" si="21"/>
        <v>45584</v>
      </c>
    </row>
    <row r="60" spans="1:8" s="196" customFormat="1" ht="20.100000000000001" hidden="1" customHeight="1" x14ac:dyDescent="0.2">
      <c r="A60" s="1103"/>
      <c r="B60" s="1010" t="s">
        <v>3115</v>
      </c>
      <c r="C60" s="989" t="s">
        <v>3286</v>
      </c>
      <c r="D60" s="989">
        <v>45608</v>
      </c>
      <c r="E60" s="775">
        <f t="shared" ref="E60:E63" si="34">D60+7</f>
        <v>45615</v>
      </c>
      <c r="F60" s="901" t="s">
        <v>495</v>
      </c>
      <c r="G60" s="781"/>
      <c r="H60" s="775">
        <f t="shared" si="21"/>
        <v>45591</v>
      </c>
    </row>
    <row r="61" spans="1:8" s="196" customFormat="1" ht="20.100000000000001" hidden="1" customHeight="1" x14ac:dyDescent="0.2">
      <c r="A61" s="1103"/>
      <c r="B61" s="1010" t="s">
        <v>3249</v>
      </c>
      <c r="C61" s="989" t="s">
        <v>3287</v>
      </c>
      <c r="D61" s="989">
        <v>45612</v>
      </c>
      <c r="E61" s="775">
        <f t="shared" si="34"/>
        <v>45619</v>
      </c>
      <c r="F61" s="775">
        <f t="shared" ref="F61:F63" si="35">D61+11</f>
        <v>45623</v>
      </c>
      <c r="G61" s="781"/>
      <c r="H61" s="775">
        <f t="shared" si="21"/>
        <v>45598</v>
      </c>
    </row>
    <row r="62" spans="1:8" s="196" customFormat="1" ht="20.100000000000001" hidden="1" customHeight="1" x14ac:dyDescent="0.2">
      <c r="A62" s="1103"/>
      <c r="B62" s="1108" t="s">
        <v>389</v>
      </c>
      <c r="C62" s="989" t="s">
        <v>3288</v>
      </c>
      <c r="D62" s="817">
        <v>45588</v>
      </c>
      <c r="E62" s="817">
        <f t="shared" si="34"/>
        <v>45595</v>
      </c>
      <c r="F62" s="817">
        <f t="shared" si="35"/>
        <v>45599</v>
      </c>
      <c r="G62" s="781"/>
      <c r="H62" s="775">
        <f t="shared" si="21"/>
        <v>45605</v>
      </c>
    </row>
    <row r="63" spans="1:8" s="196" customFormat="1" ht="20.100000000000001" hidden="1" customHeight="1" x14ac:dyDescent="0.2">
      <c r="A63" s="1103"/>
      <c r="B63" s="1010" t="s">
        <v>3225</v>
      </c>
      <c r="C63" s="989" t="s">
        <v>3289</v>
      </c>
      <c r="D63" s="989">
        <v>45626</v>
      </c>
      <c r="E63" s="775">
        <f t="shared" si="34"/>
        <v>45633</v>
      </c>
      <c r="F63" s="775">
        <f t="shared" si="35"/>
        <v>45637</v>
      </c>
      <c r="G63" s="781"/>
      <c r="H63" s="775">
        <f t="shared" si="21"/>
        <v>45612</v>
      </c>
    </row>
    <row r="64" spans="1:8" s="196" customFormat="1" ht="20.100000000000001" hidden="1" customHeight="1" x14ac:dyDescent="0.2">
      <c r="A64" s="1103"/>
      <c r="B64" s="1010" t="s">
        <v>3229</v>
      </c>
      <c r="C64" s="989" t="s">
        <v>3290</v>
      </c>
      <c r="D64" s="989">
        <v>45632</v>
      </c>
      <c r="E64" s="775">
        <f t="shared" ref="E64:E65" si="36">D64+7</f>
        <v>45639</v>
      </c>
      <c r="F64" s="775">
        <f t="shared" ref="F64:F65" si="37">D64+11</f>
        <v>45643</v>
      </c>
      <c r="G64" s="781"/>
      <c r="H64" s="775">
        <f t="shared" si="21"/>
        <v>45619</v>
      </c>
    </row>
    <row r="65" spans="1:8" s="196" customFormat="1" ht="20.100000000000001" customHeight="1" x14ac:dyDescent="0.2">
      <c r="A65" s="1103"/>
      <c r="B65" s="1010" t="s">
        <v>3235</v>
      </c>
      <c r="C65" s="989" t="s">
        <v>3291</v>
      </c>
      <c r="D65" s="989">
        <v>45648</v>
      </c>
      <c r="E65" s="775">
        <f t="shared" si="36"/>
        <v>45655</v>
      </c>
      <c r="F65" s="775">
        <f t="shared" si="37"/>
        <v>45659</v>
      </c>
      <c r="G65" s="781"/>
      <c r="H65" s="775">
        <f t="shared" si="21"/>
        <v>45626</v>
      </c>
    </row>
    <row r="66" spans="1:8" s="196" customFormat="1" ht="20.100000000000001" customHeight="1" x14ac:dyDescent="0.2">
      <c r="A66" s="1103"/>
      <c r="B66" s="1010" t="s">
        <v>3233</v>
      </c>
      <c r="C66" s="989" t="s">
        <v>3292</v>
      </c>
      <c r="D66" s="989">
        <v>45645</v>
      </c>
      <c r="E66" s="775">
        <f t="shared" ref="E66:E70" si="38">D66+7</f>
        <v>45652</v>
      </c>
      <c r="F66" s="775">
        <f t="shared" ref="F66:F70" si="39">D66+11</f>
        <v>45656</v>
      </c>
      <c r="G66" s="781"/>
      <c r="H66" s="775">
        <f t="shared" si="21"/>
        <v>45633</v>
      </c>
    </row>
    <row r="67" spans="1:8" s="196" customFormat="1" ht="20.100000000000001" customHeight="1" x14ac:dyDescent="0.2">
      <c r="A67" s="1103"/>
      <c r="B67" s="1108" t="s">
        <v>389</v>
      </c>
      <c r="C67" s="989" t="s">
        <v>3293</v>
      </c>
      <c r="D67" s="817">
        <v>45588</v>
      </c>
      <c r="E67" s="817">
        <f t="shared" si="38"/>
        <v>45595</v>
      </c>
      <c r="F67" s="817">
        <f t="shared" si="39"/>
        <v>45599</v>
      </c>
      <c r="G67" s="781"/>
      <c r="H67" s="775">
        <f t="shared" si="21"/>
        <v>45640</v>
      </c>
    </row>
    <row r="68" spans="1:8" s="196" customFormat="1" ht="20.100000000000001" customHeight="1" x14ac:dyDescent="0.2">
      <c r="A68" s="1103"/>
      <c r="B68" s="1010" t="s">
        <v>3105</v>
      </c>
      <c r="C68" s="989" t="s">
        <v>3294</v>
      </c>
      <c r="D68" s="989">
        <v>45657</v>
      </c>
      <c r="E68" s="775">
        <f t="shared" si="38"/>
        <v>45664</v>
      </c>
      <c r="F68" s="775">
        <f t="shared" si="39"/>
        <v>45668</v>
      </c>
      <c r="G68" s="781"/>
      <c r="H68" s="775">
        <f t="shared" si="21"/>
        <v>45647</v>
      </c>
    </row>
    <row r="69" spans="1:8" s="196" customFormat="1" ht="20.100000000000001" customHeight="1" x14ac:dyDescent="0.2">
      <c r="A69" s="1103"/>
      <c r="B69" s="1108" t="s">
        <v>389</v>
      </c>
      <c r="C69" s="989" t="s">
        <v>3295</v>
      </c>
      <c r="D69" s="817">
        <v>45588</v>
      </c>
      <c r="E69" s="817">
        <f t="shared" ref="E69" si="40">D69+7</f>
        <v>45595</v>
      </c>
      <c r="F69" s="817">
        <f t="shared" ref="F69" si="41">D69+11</f>
        <v>45599</v>
      </c>
      <c r="G69" s="781"/>
      <c r="H69" s="775">
        <f t="shared" si="21"/>
        <v>45654</v>
      </c>
    </row>
    <row r="70" spans="1:8" s="196" customFormat="1" ht="20.100000000000001" customHeight="1" x14ac:dyDescent="0.2">
      <c r="A70" s="1103"/>
      <c r="B70" s="1010" t="s">
        <v>3239</v>
      </c>
      <c r="C70" s="989" t="s">
        <v>3296</v>
      </c>
      <c r="D70" s="989">
        <v>45300</v>
      </c>
      <c r="E70" s="775">
        <f t="shared" si="38"/>
        <v>45307</v>
      </c>
      <c r="F70" s="775">
        <f t="shared" si="39"/>
        <v>45311</v>
      </c>
      <c r="G70" s="781"/>
      <c r="H70" s="775">
        <f t="shared" si="21"/>
        <v>45661</v>
      </c>
    </row>
    <row r="71" spans="1:8" s="196" customFormat="1" ht="20.100000000000001" customHeight="1" x14ac:dyDescent="0.2">
      <c r="A71" s="1103"/>
      <c r="B71" s="1010" t="s">
        <v>3242</v>
      </c>
      <c r="C71" s="989" t="s">
        <v>3297</v>
      </c>
      <c r="D71" s="989">
        <v>45307</v>
      </c>
      <c r="E71" s="775">
        <f t="shared" ref="E71:E72" si="42">D71+7</f>
        <v>45314</v>
      </c>
      <c r="F71" s="775">
        <f t="shared" ref="F71:F72" si="43">D71+11</f>
        <v>45318</v>
      </c>
      <c r="G71" s="781"/>
      <c r="H71" s="775">
        <f t="shared" si="21"/>
        <v>45668</v>
      </c>
    </row>
    <row r="72" spans="1:8" s="196" customFormat="1" ht="20.100000000000001" customHeight="1" x14ac:dyDescent="0.2">
      <c r="A72" s="1103"/>
      <c r="B72" s="1010" t="s">
        <v>3279</v>
      </c>
      <c r="C72" s="989" t="s">
        <v>3298</v>
      </c>
      <c r="D72" s="989">
        <v>45314</v>
      </c>
      <c r="E72" s="775">
        <f t="shared" si="42"/>
        <v>45321</v>
      </c>
      <c r="F72" s="775">
        <f t="shared" si="43"/>
        <v>45325</v>
      </c>
      <c r="G72" s="781"/>
      <c r="H72" s="775">
        <f t="shared" si="21"/>
        <v>45675</v>
      </c>
    </row>
    <row r="73" spans="1:8" s="196" customFormat="1" ht="20.100000000000001" customHeight="1" x14ac:dyDescent="0.2">
      <c r="A73" s="1103"/>
      <c r="B73" s="1010" t="s">
        <v>2963</v>
      </c>
      <c r="C73" s="989" t="s">
        <v>3299</v>
      </c>
      <c r="D73" s="989">
        <v>45321</v>
      </c>
      <c r="E73" s="775">
        <f t="shared" ref="E73" si="44">D73+7</f>
        <v>45328</v>
      </c>
      <c r="F73" s="775">
        <f t="shared" ref="F73" si="45">D73+11</f>
        <v>45332</v>
      </c>
      <c r="G73" s="781"/>
      <c r="H73" s="775">
        <f t="shared" si="21"/>
        <v>45682</v>
      </c>
    </row>
    <row r="74" spans="1:8" s="159" customFormat="1" ht="22.5" customHeight="1" x14ac:dyDescent="0.2">
      <c r="A74" s="351"/>
      <c r="B74" s="145"/>
      <c r="C74" s="155"/>
      <c r="D74" s="155"/>
      <c r="E74" s="155"/>
      <c r="F74" s="155"/>
      <c r="G74" s="422"/>
      <c r="H74" s="570"/>
    </row>
    <row r="75" spans="1:8" s="159" customFormat="1" ht="17.25" customHeight="1" x14ac:dyDescent="0.2">
      <c r="A75" s="351"/>
      <c r="B75" s="693" t="s">
        <v>1244</v>
      </c>
      <c r="C75" s="694"/>
      <c r="D75" s="694"/>
      <c r="E75" s="694"/>
      <c r="F75" s="694"/>
      <c r="G75" s="694"/>
      <c r="H75" s="145"/>
    </row>
    <row r="76" spans="1:8" s="159" customFormat="1" ht="17.25" customHeight="1" x14ac:dyDescent="0.2">
      <c r="A76" s="337"/>
      <c r="B76" s="693"/>
      <c r="C76" s="694"/>
      <c r="D76" s="694"/>
      <c r="E76" s="694"/>
      <c r="F76" s="694"/>
      <c r="G76" s="694"/>
      <c r="H76" s="145"/>
    </row>
    <row r="77" spans="1:8" s="159" customFormat="1" ht="17.25" customHeight="1" x14ac:dyDescent="0.2">
      <c r="A77" s="338"/>
      <c r="B77" s="693"/>
      <c r="C77" s="694"/>
      <c r="D77" s="694"/>
      <c r="E77" s="694" t="s">
        <v>2044</v>
      </c>
      <c r="F77" s="693"/>
      <c r="G77" s="693"/>
      <c r="H77" s="195"/>
    </row>
    <row r="78" spans="1:8" s="159" customFormat="1" ht="17.25" customHeight="1" thickBot="1" x14ac:dyDescent="0.25">
      <c r="A78" s="338"/>
      <c r="B78" s="695"/>
      <c r="C78" s="693"/>
      <c r="D78" s="693"/>
      <c r="E78" s="693"/>
      <c r="F78" s="693"/>
      <c r="G78" s="693"/>
      <c r="H78" s="197"/>
    </row>
    <row r="79" spans="1:8" s="147" customFormat="1" ht="18.75" customHeight="1" x14ac:dyDescent="0.2">
      <c r="A79" s="884"/>
      <c r="B79" s="788"/>
      <c r="C79" s="789"/>
      <c r="D79" s="790"/>
      <c r="E79" s="791"/>
      <c r="F79" s="792"/>
      <c r="G79" s="793"/>
      <c r="H79" s="794"/>
    </row>
    <row r="80" spans="1:8" s="147" customFormat="1" ht="18.75" customHeight="1" x14ac:dyDescent="0.2">
      <c r="A80" s="884"/>
      <c r="B80" s="795" t="s">
        <v>555</v>
      </c>
      <c r="C80" s="145"/>
      <c r="D80" s="147" t="s">
        <v>556</v>
      </c>
      <c r="G80" s="147" t="s">
        <v>557</v>
      </c>
      <c r="H80" s="796"/>
    </row>
    <row r="81" spans="1:8" s="147" customFormat="1" ht="18.75" customHeight="1" x14ac:dyDescent="0.2">
      <c r="A81" s="884"/>
      <c r="B81" s="797" t="s">
        <v>558</v>
      </c>
      <c r="C81" s="798" t="s">
        <v>559</v>
      </c>
      <c r="D81" s="133" t="s">
        <v>560</v>
      </c>
      <c r="F81" s="798" t="s">
        <v>561</v>
      </c>
      <c r="G81" s="145" t="s">
        <v>562</v>
      </c>
      <c r="H81" s="799" t="s">
        <v>563</v>
      </c>
    </row>
    <row r="82" spans="1:8" s="147" customFormat="1" ht="18.75" customHeight="1" x14ac:dyDescent="0.2">
      <c r="A82" s="884"/>
      <c r="B82" s="797" t="s">
        <v>564</v>
      </c>
      <c r="C82" s="798" t="s">
        <v>565</v>
      </c>
      <c r="D82" s="133" t="s">
        <v>566</v>
      </c>
      <c r="E82" s="148" t="s">
        <v>567</v>
      </c>
      <c r="F82" s="802" t="s">
        <v>568</v>
      </c>
      <c r="G82" s="145" t="s">
        <v>569</v>
      </c>
      <c r="H82" s="799" t="s">
        <v>570</v>
      </c>
    </row>
    <row r="83" spans="1:8" s="147" customFormat="1" ht="18.75" customHeight="1" x14ac:dyDescent="0.2">
      <c r="A83" s="884"/>
      <c r="B83" s="800" t="s">
        <v>571</v>
      </c>
      <c r="C83" s="801" t="s">
        <v>572</v>
      </c>
      <c r="D83" s="133" t="s">
        <v>573</v>
      </c>
      <c r="E83" s="148" t="s">
        <v>574</v>
      </c>
      <c r="F83" s="802" t="s">
        <v>575</v>
      </c>
      <c r="G83" s="602" t="s">
        <v>576</v>
      </c>
      <c r="H83" s="803" t="s">
        <v>577</v>
      </c>
    </row>
    <row r="84" spans="1:8" s="147" customFormat="1" ht="18.75" customHeight="1" x14ac:dyDescent="0.2">
      <c r="B84" s="800" t="s">
        <v>578</v>
      </c>
      <c r="C84" s="801" t="s">
        <v>579</v>
      </c>
      <c r="D84" s="133" t="s">
        <v>580</v>
      </c>
      <c r="E84" s="148" t="s">
        <v>581</v>
      </c>
      <c r="F84" s="802" t="s">
        <v>582</v>
      </c>
      <c r="G84" s="602" t="s">
        <v>583</v>
      </c>
      <c r="H84" s="803" t="s">
        <v>584</v>
      </c>
    </row>
    <row r="85" spans="1:8" s="147" customFormat="1" ht="18.75" customHeight="1" x14ac:dyDescent="0.2">
      <c r="B85" s="800" t="s">
        <v>585</v>
      </c>
      <c r="C85" s="801" t="s">
        <v>586</v>
      </c>
      <c r="D85" s="133" t="s">
        <v>587</v>
      </c>
      <c r="E85" s="148" t="s">
        <v>588</v>
      </c>
      <c r="F85" s="802" t="s">
        <v>589</v>
      </c>
      <c r="G85" s="602" t="s">
        <v>590</v>
      </c>
      <c r="H85" s="803" t="s">
        <v>591</v>
      </c>
    </row>
    <row r="86" spans="1:8" s="147" customFormat="1" ht="18.75" customHeight="1" x14ac:dyDescent="0.2">
      <c r="B86" s="800" t="s">
        <v>592</v>
      </c>
      <c r="C86" s="801" t="s">
        <v>593</v>
      </c>
      <c r="D86" s="133" t="s">
        <v>594</v>
      </c>
      <c r="E86" s="148" t="s">
        <v>595</v>
      </c>
      <c r="F86" s="802" t="s">
        <v>596</v>
      </c>
      <c r="G86" s="602" t="s">
        <v>597</v>
      </c>
      <c r="H86" s="803" t="s">
        <v>598</v>
      </c>
    </row>
    <row r="87" spans="1:8" s="147" customFormat="1" ht="18.75" customHeight="1" x14ac:dyDescent="0.2">
      <c r="B87" s="800" t="s">
        <v>599</v>
      </c>
      <c r="C87" s="801" t="s">
        <v>600</v>
      </c>
      <c r="D87" s="133" t="s">
        <v>601</v>
      </c>
      <c r="E87" s="148" t="s">
        <v>602</v>
      </c>
      <c r="F87" s="756" t="s">
        <v>603</v>
      </c>
      <c r="G87" s="602" t="s">
        <v>604</v>
      </c>
      <c r="H87" s="804" t="s">
        <v>605</v>
      </c>
    </row>
    <row r="88" spans="1:8" s="147" customFormat="1" ht="18.75" customHeight="1" x14ac:dyDescent="0.2">
      <c r="B88" s="800" t="s">
        <v>606</v>
      </c>
      <c r="C88" s="801" t="s">
        <v>607</v>
      </c>
      <c r="D88" s="133"/>
      <c r="E88" s="145"/>
      <c r="F88" s="602"/>
      <c r="H88" s="805"/>
    </row>
    <row r="89" spans="1:8" ht="17.25" customHeight="1" thickBot="1" x14ac:dyDescent="0.25">
      <c r="B89" s="806"/>
      <c r="C89" s="807"/>
      <c r="D89" s="807"/>
      <c r="E89" s="808"/>
      <c r="F89" s="808"/>
      <c r="G89" s="808"/>
      <c r="H89" s="809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81" r:id="rId14" xr:uid="{6F1BEAB0-D109-4F30-8316-6DFDAAC9422C}"/>
    <hyperlink ref="C81" r:id="rId15" xr:uid="{1056AA94-8D0B-45E5-8F3F-FBB9D41AC220}"/>
    <hyperlink ref="H86" r:id="rId16" xr:uid="{1BAE1563-36FA-4199-A7FD-BE12C1E2CE7E}"/>
    <hyperlink ref="H85" r:id="rId17" xr:uid="{D2F4DBD6-18A6-4165-9706-BA8C096FAB73}"/>
    <hyperlink ref="C85" r:id="rId18" xr:uid="{A2E56154-5A74-45CF-BD28-E27D2EA0561D}"/>
    <hyperlink ref="C86" r:id="rId19" xr:uid="{10B60004-E726-4CF6-86A3-4150AB869C56}"/>
    <hyperlink ref="C83" r:id="rId20" xr:uid="{53B0B87E-FFB4-4D98-80B9-8A9EAA2D8569}"/>
    <hyperlink ref="C82" r:id="rId21" xr:uid="{D062E6DC-BF2B-484D-B234-DF7D891D377E}"/>
    <hyperlink ref="C88" r:id="rId22" xr:uid="{54C63954-EAA2-4DCA-BA72-6FFF057797D3}"/>
    <hyperlink ref="H84" r:id="rId23" xr:uid="{2A9DABD8-37B7-422B-BE3C-0F117594831C}"/>
    <hyperlink ref="H87" r:id="rId24" xr:uid="{C090AC09-4448-41AC-AC53-24C8AD250EE0}"/>
    <hyperlink ref="C84" r:id="rId25" xr:uid="{63420CA1-B852-41F6-A9DC-393B55DEA3B5}"/>
    <hyperlink ref="F81" r:id="rId26" xr:uid="{27961A9E-A05C-4770-9ADD-0E95033DCC1C}"/>
    <hyperlink ref="F86" r:id="rId27" xr:uid="{FE66775B-D0DB-48C2-82DA-AD740E7D666A}"/>
    <hyperlink ref="F82" r:id="rId28" xr:uid="{6E3A786B-D65D-4342-B766-F5C277D6A6B0}"/>
    <hyperlink ref="F83" r:id="rId29" xr:uid="{EF5DECAE-C8D2-42F3-8042-8060BC778CCF}"/>
    <hyperlink ref="F84" r:id="rId30" xr:uid="{3913BB8D-3A24-4F37-B065-71F7C4477526}"/>
    <hyperlink ref="F85" r:id="rId31" xr:uid="{92E4165A-5A15-447B-A841-5EC77BAD7B78}"/>
    <hyperlink ref="H82" r:id="rId32" xr:uid="{33227E9B-2FAA-4F74-8881-6C292B2BFC46}"/>
    <hyperlink ref="H83" r:id="rId33" xr:uid="{B5DC0974-34C2-466A-B87B-7B8EEABA7DCE}"/>
    <hyperlink ref="F87" r:id="rId34" xr:uid="{4FA04BEC-3DBB-46E8-84A2-376018BB57CA}"/>
  </hyperlinks>
  <pageMargins left="0.7" right="0.7" top="0.75" bottom="0.75" header="0.3" footer="0.3"/>
  <pageSetup paperSize="9" scale="65" orientation="landscape" r:id="rId35"/>
  <headerFooter>
    <oddFooter>&amp;L_x000D_&amp;1#&amp;"Calibri"&amp;10&amp;K000000 Sensitivity: Public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3300</v>
      </c>
      <c r="H2" s="620" t="s">
        <v>378</v>
      </c>
    </row>
    <row r="3" spans="1:13" ht="51.75" customHeight="1" x14ac:dyDescent="0.2">
      <c r="A3" s="255"/>
      <c r="B3" s="165"/>
      <c r="H3" s="146" t="s">
        <v>3301</v>
      </c>
      <c r="M3" s="485"/>
    </row>
    <row r="4" spans="1:13" ht="65.25" customHeight="1" x14ac:dyDescent="0.25">
      <c r="A4" s="148"/>
      <c r="B4" s="148"/>
      <c r="C4" s="314" t="s">
        <v>3302</v>
      </c>
      <c r="D4" s="148"/>
      <c r="E4" s="148"/>
      <c r="F4" s="148"/>
      <c r="G4" s="148"/>
      <c r="H4" s="484"/>
      <c r="I4" s="456"/>
      <c r="J4" s="456"/>
      <c r="K4" s="456"/>
      <c r="L4" s="484"/>
      <c r="M4" s="484"/>
    </row>
    <row r="5" spans="1:13" ht="26.25" x14ac:dyDescent="0.4">
      <c r="B5" s="342" t="s">
        <v>3303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94" t="s">
        <v>1669</v>
      </c>
      <c r="C6" s="169" t="s">
        <v>3304</v>
      </c>
      <c r="D6" s="412" t="s">
        <v>1356</v>
      </c>
      <c r="E6" s="163" t="s">
        <v>3305</v>
      </c>
      <c r="F6" s="163" t="s">
        <v>189</v>
      </c>
      <c r="G6" s="163" t="s">
        <v>3306</v>
      </c>
      <c r="H6" s="332" t="s">
        <v>252</v>
      </c>
      <c r="I6" s="464"/>
      <c r="J6" s="490" t="s">
        <v>3307</v>
      </c>
      <c r="K6" s="490" t="s">
        <v>3308</v>
      </c>
      <c r="L6" s="464"/>
      <c r="M6" s="464"/>
    </row>
    <row r="7" spans="1:13" ht="16.149999999999999" customHeight="1" x14ac:dyDescent="0.2">
      <c r="A7" s="257"/>
      <c r="B7" s="394"/>
      <c r="C7" s="169"/>
      <c r="D7" s="412" t="s">
        <v>1135</v>
      </c>
      <c r="E7" s="163" t="s">
        <v>171</v>
      </c>
      <c r="F7" s="163" t="s">
        <v>174</v>
      </c>
      <c r="G7" s="163"/>
      <c r="H7" s="332" t="s">
        <v>328</v>
      </c>
      <c r="I7" s="704"/>
      <c r="J7" s="443"/>
      <c r="K7" s="443"/>
      <c r="L7" s="704"/>
      <c r="M7" s="146"/>
    </row>
    <row r="8" spans="1:13" ht="17.25" hidden="1" customHeight="1" x14ac:dyDescent="0.2">
      <c r="A8" s="257"/>
      <c r="B8" s="360" t="s">
        <v>3309</v>
      </c>
      <c r="C8" s="357" t="s">
        <v>3310</v>
      </c>
      <c r="D8" s="357">
        <v>44411</v>
      </c>
      <c r="E8" s="357">
        <f t="shared" ref="E8:E12" si="0">D8+8</f>
        <v>44419</v>
      </c>
      <c r="F8" s="357">
        <f t="shared" ref="F8:F12" si="1">D8+11</f>
        <v>44422</v>
      </c>
      <c r="G8" s="400">
        <f t="shared" ref="G8:G12" si="2">D8+13</f>
        <v>44424</v>
      </c>
      <c r="H8" s="357">
        <f t="shared" ref="H8:H12" si="3">D8+17</f>
        <v>44428</v>
      </c>
      <c r="I8" s="408"/>
      <c r="J8" s="405" t="s">
        <v>3311</v>
      </c>
      <c r="K8" s="405" t="s">
        <v>3311</v>
      </c>
      <c r="L8" s="408"/>
      <c r="M8" s="146"/>
    </row>
    <row r="9" spans="1:13" ht="17.25" hidden="1" customHeight="1" x14ac:dyDescent="0.2">
      <c r="A9" s="257"/>
      <c r="B9" s="153" t="s">
        <v>3312</v>
      </c>
      <c r="C9" s="320" t="s">
        <v>3313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0">
        <f t="shared" si="2"/>
        <v>44431</v>
      </c>
      <c r="H9" s="320">
        <f t="shared" si="3"/>
        <v>44435</v>
      </c>
      <c r="I9" s="408"/>
      <c r="J9" s="405" t="s">
        <v>3314</v>
      </c>
      <c r="K9" s="405" t="s">
        <v>3314</v>
      </c>
      <c r="L9" s="408"/>
      <c r="M9" s="146"/>
    </row>
    <row r="10" spans="1:13" ht="17.25" hidden="1" customHeight="1" x14ac:dyDescent="0.2">
      <c r="A10" s="257"/>
      <c r="B10" s="153" t="s">
        <v>3024</v>
      </c>
      <c r="C10" s="320" t="s">
        <v>3315</v>
      </c>
      <c r="D10" s="320">
        <v>44426</v>
      </c>
      <c r="E10" s="320">
        <f t="shared" si="0"/>
        <v>44434</v>
      </c>
      <c r="F10" s="320">
        <f t="shared" si="1"/>
        <v>44437</v>
      </c>
      <c r="G10" s="400">
        <f t="shared" si="2"/>
        <v>44439</v>
      </c>
      <c r="H10" s="320">
        <f t="shared" si="3"/>
        <v>44443</v>
      </c>
      <c r="I10" s="408"/>
      <c r="J10" s="405" t="s">
        <v>3316</v>
      </c>
      <c r="K10" s="405" t="s">
        <v>3316</v>
      </c>
      <c r="L10" s="408"/>
      <c r="M10" s="146"/>
    </row>
    <row r="11" spans="1:13" ht="17.25" hidden="1" customHeight="1" x14ac:dyDescent="0.2">
      <c r="A11" s="257"/>
      <c r="B11" s="153" t="s">
        <v>3317</v>
      </c>
      <c r="C11" s="320" t="s">
        <v>3318</v>
      </c>
      <c r="D11" s="320">
        <v>44432</v>
      </c>
      <c r="E11" s="320">
        <f t="shared" si="0"/>
        <v>44440</v>
      </c>
      <c r="F11" s="320">
        <f t="shared" si="1"/>
        <v>44443</v>
      </c>
      <c r="G11" s="400">
        <f t="shared" si="2"/>
        <v>44445</v>
      </c>
      <c r="H11" s="320">
        <f t="shared" si="3"/>
        <v>44449</v>
      </c>
      <c r="I11" s="408"/>
      <c r="J11" s="405" t="s">
        <v>3319</v>
      </c>
      <c r="K11" s="405" t="s">
        <v>3319</v>
      </c>
      <c r="L11" s="408"/>
      <c r="M11" s="146"/>
    </row>
    <row r="12" spans="1:13" ht="17.25" hidden="1" customHeight="1" x14ac:dyDescent="0.2">
      <c r="A12" s="257"/>
      <c r="B12" s="153" t="s">
        <v>3320</v>
      </c>
      <c r="C12" s="320" t="s">
        <v>3321</v>
      </c>
      <c r="D12" s="320">
        <v>44439</v>
      </c>
      <c r="E12" s="320">
        <f t="shared" si="0"/>
        <v>44447</v>
      </c>
      <c r="F12" s="320">
        <f t="shared" si="1"/>
        <v>44450</v>
      </c>
      <c r="G12" s="400">
        <f t="shared" si="2"/>
        <v>44452</v>
      </c>
      <c r="H12" s="320">
        <f t="shared" si="3"/>
        <v>44456</v>
      </c>
      <c r="I12" s="408"/>
      <c r="J12" s="405" t="s">
        <v>3322</v>
      </c>
      <c r="K12" s="405" t="s">
        <v>3322</v>
      </c>
      <c r="L12" s="408"/>
      <c r="M12" s="146"/>
    </row>
    <row r="13" spans="1:13" ht="17.25" hidden="1" customHeight="1" x14ac:dyDescent="0.2">
      <c r="A13" s="257"/>
      <c r="B13" s="153" t="s">
        <v>3309</v>
      </c>
      <c r="C13" s="320" t="s">
        <v>2956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400">
        <f t="shared" ref="G13:G14" si="7">D13+13</f>
        <v>44505</v>
      </c>
      <c r="H13" s="320">
        <f t="shared" ref="H13:H14" si="8">D13+17</f>
        <v>44509</v>
      </c>
      <c r="I13" s="435"/>
      <c r="J13" s="442">
        <v>44489</v>
      </c>
      <c r="K13" s="442">
        <v>44489</v>
      </c>
      <c r="L13" s="435"/>
      <c r="M13" s="146"/>
    </row>
    <row r="14" spans="1:13" ht="17.25" hidden="1" customHeight="1" x14ac:dyDescent="0.2">
      <c r="A14" s="257"/>
      <c r="B14" s="153" t="s">
        <v>3312</v>
      </c>
      <c r="C14" s="320" t="s">
        <v>3323</v>
      </c>
      <c r="D14" s="320">
        <v>44501</v>
      </c>
      <c r="E14" s="320">
        <f t="shared" si="5"/>
        <v>44509</v>
      </c>
      <c r="F14" s="320">
        <f t="shared" si="6"/>
        <v>44512</v>
      </c>
      <c r="G14" s="400">
        <f t="shared" si="7"/>
        <v>44514</v>
      </c>
      <c r="H14" s="320">
        <f t="shared" si="8"/>
        <v>44518</v>
      </c>
      <c r="I14" s="435"/>
      <c r="J14" s="442">
        <f t="shared" ref="J14:K37" si="9">J13+7</f>
        <v>44496</v>
      </c>
      <c r="K14" s="442">
        <f t="shared" si="9"/>
        <v>44496</v>
      </c>
      <c r="L14" s="435"/>
      <c r="M14" s="146"/>
    </row>
    <row r="15" spans="1:13" ht="17.25" hidden="1" customHeight="1" x14ac:dyDescent="0.2">
      <c r="A15" s="257"/>
      <c r="B15" s="360" t="s">
        <v>3024</v>
      </c>
      <c r="C15" s="357" t="s">
        <v>3324</v>
      </c>
      <c r="D15" s="357">
        <v>44510</v>
      </c>
      <c r="E15" s="357">
        <f t="shared" ref="E15:E19" si="10">D15+8</f>
        <v>44518</v>
      </c>
      <c r="F15" s="357">
        <f t="shared" ref="F15:F19" si="11">D15+11</f>
        <v>44521</v>
      </c>
      <c r="G15" s="400">
        <f t="shared" ref="G15:G19" si="12">D15+13</f>
        <v>44523</v>
      </c>
      <c r="H15" s="357">
        <f t="shared" ref="H15:H19" si="13">D15+17</f>
        <v>44527</v>
      </c>
      <c r="I15" s="435"/>
      <c r="J15" s="442">
        <f t="shared" si="9"/>
        <v>44503</v>
      </c>
      <c r="K15" s="442">
        <f t="shared" si="9"/>
        <v>44503</v>
      </c>
      <c r="L15" s="435"/>
      <c r="M15" s="146"/>
    </row>
    <row r="16" spans="1:13" ht="17.25" hidden="1" customHeight="1" x14ac:dyDescent="0.2">
      <c r="A16" s="257"/>
      <c r="B16" s="360" t="s">
        <v>3317</v>
      </c>
      <c r="C16" s="357" t="s">
        <v>2962</v>
      </c>
      <c r="D16" s="357">
        <v>44518</v>
      </c>
      <c r="E16" s="357">
        <f t="shared" si="10"/>
        <v>44526</v>
      </c>
      <c r="F16" s="357">
        <f t="shared" si="11"/>
        <v>44529</v>
      </c>
      <c r="G16" s="400">
        <f t="shared" si="12"/>
        <v>44531</v>
      </c>
      <c r="H16" s="357">
        <f t="shared" si="13"/>
        <v>44535</v>
      </c>
      <c r="I16" s="435"/>
      <c r="J16" s="442">
        <f t="shared" si="9"/>
        <v>44510</v>
      </c>
      <c r="K16" s="442">
        <f t="shared" si="9"/>
        <v>44510</v>
      </c>
      <c r="L16" s="435"/>
      <c r="M16" s="146"/>
    </row>
    <row r="17" spans="1:13" ht="17.25" hidden="1" customHeight="1" x14ac:dyDescent="0.2">
      <c r="A17" s="257"/>
      <c r="B17" s="360" t="s">
        <v>3320</v>
      </c>
      <c r="C17" s="357" t="s">
        <v>3325</v>
      </c>
      <c r="D17" s="357">
        <v>44521</v>
      </c>
      <c r="E17" s="357">
        <f t="shared" si="10"/>
        <v>44529</v>
      </c>
      <c r="F17" s="357">
        <f t="shared" si="11"/>
        <v>44532</v>
      </c>
      <c r="G17" s="400">
        <f t="shared" si="12"/>
        <v>44534</v>
      </c>
      <c r="H17" s="357">
        <f t="shared" si="13"/>
        <v>44538</v>
      </c>
      <c r="I17" s="703"/>
      <c r="J17" s="442">
        <f t="shared" si="9"/>
        <v>44517</v>
      </c>
      <c r="K17" s="442">
        <f t="shared" si="9"/>
        <v>44517</v>
      </c>
      <c r="L17" s="703"/>
      <c r="M17" s="146"/>
    </row>
    <row r="18" spans="1:13" ht="17.25" hidden="1" customHeight="1" x14ac:dyDescent="0.2">
      <c r="A18" s="257"/>
      <c r="B18" s="360" t="s">
        <v>3326</v>
      </c>
      <c r="C18" s="357" t="s">
        <v>3327</v>
      </c>
      <c r="D18" s="357">
        <v>44527</v>
      </c>
      <c r="E18" s="357">
        <f t="shared" si="10"/>
        <v>44535</v>
      </c>
      <c r="F18" s="357">
        <f t="shared" si="11"/>
        <v>44538</v>
      </c>
      <c r="G18" s="400">
        <f t="shared" si="12"/>
        <v>44540</v>
      </c>
      <c r="H18" s="357">
        <f t="shared" si="13"/>
        <v>44544</v>
      </c>
      <c r="I18" s="703"/>
      <c r="J18" s="442">
        <f t="shared" si="9"/>
        <v>44524</v>
      </c>
      <c r="K18" s="442">
        <f t="shared" si="9"/>
        <v>44524</v>
      </c>
      <c r="L18" s="703"/>
      <c r="M18" s="146"/>
    </row>
    <row r="19" spans="1:13" ht="17.25" hidden="1" customHeight="1" x14ac:dyDescent="0.2">
      <c r="A19" s="257"/>
      <c r="B19" s="360" t="s">
        <v>3328</v>
      </c>
      <c r="C19" s="357" t="s">
        <v>3329</v>
      </c>
      <c r="D19" s="493">
        <v>44536</v>
      </c>
      <c r="E19" s="357">
        <f t="shared" si="10"/>
        <v>44544</v>
      </c>
      <c r="F19" s="357">
        <f t="shared" si="11"/>
        <v>44547</v>
      </c>
      <c r="G19" s="400">
        <f t="shared" si="12"/>
        <v>44549</v>
      </c>
      <c r="H19" s="357">
        <f t="shared" si="13"/>
        <v>44553</v>
      </c>
      <c r="I19" s="468"/>
      <c r="J19" s="442">
        <f t="shared" si="9"/>
        <v>44531</v>
      </c>
      <c r="K19" s="442">
        <f t="shared" si="9"/>
        <v>44531</v>
      </c>
      <c r="L19" s="468"/>
      <c r="M19" s="146"/>
    </row>
    <row r="20" spans="1:13" ht="17.25" hidden="1" customHeight="1" x14ac:dyDescent="0.2">
      <c r="A20" s="257"/>
      <c r="B20" s="360" t="s">
        <v>3330</v>
      </c>
      <c r="C20" s="357" t="s">
        <v>3331</v>
      </c>
      <c r="D20" s="493">
        <v>44548</v>
      </c>
      <c r="E20" s="357">
        <f t="shared" ref="E20" si="14">D20+8</f>
        <v>44556</v>
      </c>
      <c r="F20" s="357">
        <f t="shared" ref="F20" si="15">D20+11</f>
        <v>44559</v>
      </c>
      <c r="G20" s="400">
        <f t="shared" ref="G20" si="16">D20+13</f>
        <v>44561</v>
      </c>
      <c r="H20" s="357">
        <f t="shared" ref="H20" si="17">D20+17</f>
        <v>44565</v>
      </c>
      <c r="I20" s="468"/>
      <c r="J20" s="442">
        <f t="shared" si="9"/>
        <v>44538</v>
      </c>
      <c r="K20" s="442">
        <f t="shared" si="9"/>
        <v>44538</v>
      </c>
      <c r="L20" s="468"/>
      <c r="M20" s="146"/>
    </row>
    <row r="21" spans="1:13" ht="17.25" hidden="1" customHeight="1" x14ac:dyDescent="0.2">
      <c r="A21" s="257"/>
      <c r="B21" s="360" t="s">
        <v>3332</v>
      </c>
      <c r="C21" s="357" t="s">
        <v>3333</v>
      </c>
      <c r="D21" s="493">
        <v>44559</v>
      </c>
      <c r="E21" s="357">
        <f t="shared" ref="E21" si="18">D21+8</f>
        <v>44567</v>
      </c>
      <c r="F21" s="357">
        <f t="shared" ref="F21" si="19">D21+11</f>
        <v>44570</v>
      </c>
      <c r="G21" s="400">
        <f t="shared" ref="G21" si="20">D21+13</f>
        <v>44572</v>
      </c>
      <c r="H21" s="357">
        <f t="shared" ref="H21" si="21">D21+17</f>
        <v>44576</v>
      </c>
      <c r="I21" s="468"/>
      <c r="J21" s="442">
        <f t="shared" si="9"/>
        <v>44545</v>
      </c>
      <c r="K21" s="442">
        <f t="shared" si="9"/>
        <v>44545</v>
      </c>
      <c r="L21" s="468"/>
      <c r="M21" s="146"/>
    </row>
    <row r="22" spans="1:13" ht="16.149999999999999" hidden="1" customHeight="1" x14ac:dyDescent="0.2">
      <c r="A22" s="257"/>
      <c r="B22" s="360" t="s">
        <v>3334</v>
      </c>
      <c r="C22" s="357" t="s">
        <v>3335</v>
      </c>
      <c r="D22" s="493">
        <v>44557</v>
      </c>
      <c r="E22" s="357">
        <f t="shared" ref="E22" si="22">D22+8</f>
        <v>44565</v>
      </c>
      <c r="F22" s="357">
        <f t="shared" ref="F22" si="23">D22+11</f>
        <v>44568</v>
      </c>
      <c r="G22" s="400">
        <f t="shared" ref="G22" si="24">D22+13</f>
        <v>44570</v>
      </c>
      <c r="H22" s="357">
        <f t="shared" ref="H22" si="25">D22+17</f>
        <v>44574</v>
      </c>
      <c r="I22" s="468"/>
      <c r="J22" s="442">
        <f t="shared" si="9"/>
        <v>44552</v>
      </c>
      <c r="K22" s="442">
        <f t="shared" si="9"/>
        <v>44552</v>
      </c>
      <c r="L22" s="468"/>
      <c r="M22" s="146"/>
    </row>
    <row r="23" spans="1:13" ht="17.25" hidden="1" customHeight="1" x14ac:dyDescent="0.2">
      <c r="A23" s="257"/>
      <c r="B23" s="360" t="s">
        <v>3336</v>
      </c>
      <c r="C23" s="357" t="s">
        <v>2971</v>
      </c>
      <c r="D23" s="357">
        <v>44566</v>
      </c>
      <c r="E23" s="357">
        <f t="shared" ref="E23" si="26">D23+8</f>
        <v>44574</v>
      </c>
      <c r="F23" s="357">
        <f t="shared" ref="F23" si="27">D23+11</f>
        <v>44577</v>
      </c>
      <c r="G23" s="400">
        <f t="shared" ref="G23" si="28">D23+13</f>
        <v>44579</v>
      </c>
      <c r="H23" s="357">
        <f t="shared" ref="H23" si="29">D23+17</f>
        <v>44583</v>
      </c>
      <c r="I23" s="468"/>
      <c r="J23" s="442">
        <f t="shared" si="9"/>
        <v>44559</v>
      </c>
      <c r="K23" s="442">
        <f t="shared" si="9"/>
        <v>44559</v>
      </c>
      <c r="L23" s="468"/>
      <c r="M23" s="146"/>
    </row>
    <row r="24" spans="1:13" ht="17.25" hidden="1" customHeight="1" x14ac:dyDescent="0.2">
      <c r="A24" s="257"/>
      <c r="B24" s="360" t="s">
        <v>3309</v>
      </c>
      <c r="C24" s="357" t="s">
        <v>3337</v>
      </c>
      <c r="D24" s="357">
        <v>44584</v>
      </c>
      <c r="E24" s="357">
        <f t="shared" ref="E24" si="30">D24+8</f>
        <v>44592</v>
      </c>
      <c r="F24" s="357">
        <f t="shared" ref="F24" si="31">D24+11</f>
        <v>44595</v>
      </c>
      <c r="G24" s="400">
        <f t="shared" ref="G24" si="32">D24+13</f>
        <v>44597</v>
      </c>
      <c r="H24" s="357">
        <f t="shared" ref="H24" si="33">D24+17</f>
        <v>44601</v>
      </c>
      <c r="I24" s="468"/>
      <c r="J24" s="442">
        <f t="shared" si="9"/>
        <v>44566</v>
      </c>
      <c r="K24" s="442">
        <f t="shared" si="9"/>
        <v>44566</v>
      </c>
      <c r="L24" s="468"/>
      <c r="M24" s="146"/>
    </row>
    <row r="25" spans="1:13" ht="17.25" hidden="1" customHeight="1" x14ac:dyDescent="0.2">
      <c r="A25" s="257"/>
      <c r="B25" s="360" t="s">
        <v>3312</v>
      </c>
      <c r="C25" s="357" t="s">
        <v>2973</v>
      </c>
      <c r="D25" s="357">
        <v>44590</v>
      </c>
      <c r="E25" s="357">
        <f t="shared" ref="E25:E31" si="34">D25+8</f>
        <v>44598</v>
      </c>
      <c r="F25" s="357">
        <f t="shared" ref="F25:F29" si="35">D25+11</f>
        <v>44601</v>
      </c>
      <c r="G25" s="400">
        <f t="shared" ref="G25:G29" si="36">D25+13</f>
        <v>44603</v>
      </c>
      <c r="H25" s="357">
        <f t="shared" ref="H25:H29" si="37">D25+17</f>
        <v>44607</v>
      </c>
      <c r="I25" s="468"/>
      <c r="J25" s="442">
        <f t="shared" si="9"/>
        <v>44573</v>
      </c>
      <c r="K25" s="442">
        <f t="shared" si="9"/>
        <v>44573</v>
      </c>
      <c r="L25" s="468"/>
      <c r="M25" s="146"/>
    </row>
    <row r="26" spans="1:13" ht="17.25" hidden="1" customHeight="1" x14ac:dyDescent="0.2">
      <c r="A26" s="257"/>
      <c r="B26" s="360" t="s">
        <v>3024</v>
      </c>
      <c r="C26" s="357" t="s">
        <v>3338</v>
      </c>
      <c r="D26" s="357">
        <v>44599</v>
      </c>
      <c r="E26" s="357">
        <f t="shared" si="34"/>
        <v>44607</v>
      </c>
      <c r="F26" s="357">
        <f t="shared" si="35"/>
        <v>44610</v>
      </c>
      <c r="G26" s="400">
        <f t="shared" si="36"/>
        <v>44612</v>
      </c>
      <c r="H26" s="357">
        <f t="shared" si="37"/>
        <v>44616</v>
      </c>
      <c r="I26" s="468"/>
      <c r="J26" s="442">
        <f t="shared" si="9"/>
        <v>44580</v>
      </c>
      <c r="K26" s="442">
        <f t="shared" si="9"/>
        <v>44580</v>
      </c>
      <c r="L26" s="468"/>
      <c r="M26" s="146"/>
    </row>
    <row r="27" spans="1:13" ht="17.25" hidden="1" customHeight="1" x14ac:dyDescent="0.2">
      <c r="A27" s="257"/>
      <c r="B27" s="360" t="s">
        <v>3317</v>
      </c>
      <c r="C27" s="357" t="s">
        <v>3339</v>
      </c>
      <c r="D27" s="357">
        <v>44603</v>
      </c>
      <c r="E27" s="357">
        <f t="shared" si="34"/>
        <v>44611</v>
      </c>
      <c r="F27" s="357">
        <f t="shared" si="35"/>
        <v>44614</v>
      </c>
      <c r="G27" s="400">
        <f t="shared" si="36"/>
        <v>44616</v>
      </c>
      <c r="H27" s="357">
        <f t="shared" si="37"/>
        <v>44620</v>
      </c>
      <c r="I27" s="468"/>
      <c r="J27" s="442">
        <f t="shared" si="9"/>
        <v>44587</v>
      </c>
      <c r="K27" s="442">
        <f t="shared" si="9"/>
        <v>44587</v>
      </c>
      <c r="L27" s="468"/>
      <c r="M27" s="146"/>
    </row>
    <row r="28" spans="1:13" ht="17.25" hidden="1" customHeight="1" x14ac:dyDescent="0.2">
      <c r="A28" s="257"/>
      <c r="B28" s="360" t="s">
        <v>3320</v>
      </c>
      <c r="C28" s="357" t="s">
        <v>3340</v>
      </c>
      <c r="D28" s="357">
        <v>44605</v>
      </c>
      <c r="E28" s="357">
        <f t="shared" si="34"/>
        <v>44613</v>
      </c>
      <c r="F28" s="357">
        <f t="shared" si="35"/>
        <v>44616</v>
      </c>
      <c r="G28" s="400">
        <f t="shared" si="36"/>
        <v>44618</v>
      </c>
      <c r="H28" s="357">
        <f t="shared" si="37"/>
        <v>44622</v>
      </c>
      <c r="I28" s="468"/>
      <c r="J28" s="442">
        <f t="shared" si="9"/>
        <v>44594</v>
      </c>
      <c r="K28" s="442">
        <f t="shared" si="9"/>
        <v>44594</v>
      </c>
      <c r="L28" s="468"/>
      <c r="M28" s="146"/>
    </row>
    <row r="29" spans="1:13" ht="17.25" hidden="1" customHeight="1" x14ac:dyDescent="0.2">
      <c r="A29" s="257"/>
      <c r="B29" s="360" t="s">
        <v>3326</v>
      </c>
      <c r="C29" s="357" t="s">
        <v>3341</v>
      </c>
      <c r="D29" s="357">
        <v>44612</v>
      </c>
      <c r="E29" s="357">
        <f t="shared" si="34"/>
        <v>44620</v>
      </c>
      <c r="F29" s="357">
        <f t="shared" si="35"/>
        <v>44623</v>
      </c>
      <c r="G29" s="400">
        <f t="shared" si="36"/>
        <v>44625</v>
      </c>
      <c r="H29" s="357">
        <f t="shared" si="37"/>
        <v>44629</v>
      </c>
      <c r="I29" s="468"/>
      <c r="J29" s="442">
        <f t="shared" si="9"/>
        <v>44601</v>
      </c>
      <c r="K29" s="442">
        <f t="shared" si="9"/>
        <v>44601</v>
      </c>
      <c r="L29" s="468"/>
      <c r="M29" s="146"/>
    </row>
    <row r="30" spans="1:13" ht="17.25" hidden="1" customHeight="1" x14ac:dyDescent="0.2">
      <c r="A30" s="257"/>
      <c r="B30" s="501" t="s">
        <v>389</v>
      </c>
      <c r="C30" s="357" t="s">
        <v>3342</v>
      </c>
      <c r="D30" s="441"/>
      <c r="E30" s="441"/>
      <c r="F30" s="441"/>
      <c r="G30" s="441"/>
      <c r="H30" s="441"/>
      <c r="I30" s="468"/>
      <c r="J30" s="442">
        <f t="shared" si="9"/>
        <v>44608</v>
      </c>
      <c r="K30" s="442">
        <f t="shared" si="9"/>
        <v>44608</v>
      </c>
      <c r="L30" s="468"/>
      <c r="M30" s="146"/>
    </row>
    <row r="31" spans="1:13" ht="17.25" hidden="1" customHeight="1" x14ac:dyDescent="0.2">
      <c r="A31" s="257"/>
      <c r="B31" s="360" t="s">
        <v>3328</v>
      </c>
      <c r="C31" s="357" t="s">
        <v>3343</v>
      </c>
      <c r="D31" s="357">
        <v>44621</v>
      </c>
      <c r="E31" s="357">
        <f t="shared" si="34"/>
        <v>44629</v>
      </c>
      <c r="F31" s="357">
        <f t="shared" ref="F31:F38" si="38">D31+11</f>
        <v>44632</v>
      </c>
      <c r="G31" s="400"/>
      <c r="H31" s="357">
        <f t="shared" ref="H31:H38" si="39">D31+17</f>
        <v>44638</v>
      </c>
      <c r="I31" s="468"/>
      <c r="J31" s="442">
        <f t="shared" si="9"/>
        <v>44615</v>
      </c>
      <c r="K31" s="442">
        <f t="shared" si="9"/>
        <v>44615</v>
      </c>
      <c r="L31" s="468"/>
      <c r="M31" s="146"/>
    </row>
    <row r="32" spans="1:13" ht="17.25" hidden="1" customHeight="1" x14ac:dyDescent="0.2">
      <c r="A32" s="257"/>
      <c r="B32" s="360" t="s">
        <v>3330</v>
      </c>
      <c r="C32" s="357" t="s">
        <v>3344</v>
      </c>
      <c r="D32" s="357">
        <v>44630</v>
      </c>
      <c r="E32" s="357">
        <f t="shared" ref="E32:E36" si="40">D32+8</f>
        <v>44638</v>
      </c>
      <c r="F32" s="357">
        <f t="shared" si="38"/>
        <v>44641</v>
      </c>
      <c r="G32" s="400"/>
      <c r="H32" s="357">
        <f t="shared" si="39"/>
        <v>44647</v>
      </c>
      <c r="I32" s="468"/>
      <c r="J32" s="442">
        <f t="shared" si="9"/>
        <v>44622</v>
      </c>
      <c r="K32" s="442">
        <f t="shared" si="9"/>
        <v>44622</v>
      </c>
      <c r="L32" s="468"/>
      <c r="M32" s="146"/>
    </row>
    <row r="33" spans="1:13" ht="17.25" hidden="1" customHeight="1" x14ac:dyDescent="0.2">
      <c r="A33" s="257"/>
      <c r="B33" s="360" t="s">
        <v>3334</v>
      </c>
      <c r="C33" s="357" t="s">
        <v>3345</v>
      </c>
      <c r="D33" s="357">
        <v>44644</v>
      </c>
      <c r="E33" s="357">
        <f t="shared" si="40"/>
        <v>44652</v>
      </c>
      <c r="F33" s="357">
        <f t="shared" si="38"/>
        <v>44655</v>
      </c>
      <c r="G33" s="400"/>
      <c r="H33" s="357">
        <f t="shared" si="39"/>
        <v>44661</v>
      </c>
      <c r="I33" s="468"/>
      <c r="J33" s="442">
        <f t="shared" si="9"/>
        <v>44629</v>
      </c>
      <c r="K33" s="442">
        <f t="shared" si="9"/>
        <v>44629</v>
      </c>
      <c r="L33" s="468"/>
      <c r="M33" s="146"/>
    </row>
    <row r="34" spans="1:13" ht="17.25" hidden="1" customHeight="1" x14ac:dyDescent="0.2">
      <c r="A34" s="257"/>
      <c r="B34" s="360" t="s">
        <v>3332</v>
      </c>
      <c r="C34" s="357" t="s">
        <v>3346</v>
      </c>
      <c r="D34" s="357">
        <v>44648</v>
      </c>
      <c r="E34" s="357">
        <f t="shared" si="40"/>
        <v>44656</v>
      </c>
      <c r="F34" s="357">
        <f t="shared" si="38"/>
        <v>44659</v>
      </c>
      <c r="G34" s="400"/>
      <c r="H34" s="357">
        <f t="shared" si="39"/>
        <v>44665</v>
      </c>
      <c r="I34" s="468"/>
      <c r="J34" s="442">
        <f t="shared" si="9"/>
        <v>44636</v>
      </c>
      <c r="K34" s="442">
        <f t="shared" si="9"/>
        <v>44636</v>
      </c>
      <c r="L34" s="468"/>
      <c r="M34" s="146"/>
    </row>
    <row r="35" spans="1:13" ht="16.149999999999999" hidden="1" customHeight="1" x14ac:dyDescent="0.2">
      <c r="A35" s="257"/>
      <c r="B35" s="360" t="s">
        <v>3336</v>
      </c>
      <c r="C35" s="357" t="s">
        <v>3347</v>
      </c>
      <c r="D35" s="357">
        <v>44658</v>
      </c>
      <c r="E35" s="357">
        <f t="shared" si="40"/>
        <v>44666</v>
      </c>
      <c r="F35" s="357">
        <f t="shared" si="38"/>
        <v>44669</v>
      </c>
      <c r="G35" s="400"/>
      <c r="H35" s="357">
        <f t="shared" si="39"/>
        <v>44675</v>
      </c>
      <c r="I35" s="468"/>
      <c r="J35" s="442">
        <f t="shared" si="9"/>
        <v>44643</v>
      </c>
      <c r="K35" s="442">
        <f t="shared" si="9"/>
        <v>44643</v>
      </c>
      <c r="L35" s="468"/>
      <c r="M35" s="146"/>
    </row>
    <row r="36" spans="1:13" ht="17.25" hidden="1" customHeight="1" x14ac:dyDescent="0.2">
      <c r="A36" s="257"/>
      <c r="B36" s="360" t="s">
        <v>3309</v>
      </c>
      <c r="C36" s="357" t="s">
        <v>3348</v>
      </c>
      <c r="D36" s="357">
        <v>44667</v>
      </c>
      <c r="E36" s="357">
        <f t="shared" si="40"/>
        <v>44675</v>
      </c>
      <c r="F36" s="357">
        <f t="shared" si="38"/>
        <v>44678</v>
      </c>
      <c r="G36" s="400"/>
      <c r="H36" s="357">
        <f t="shared" si="39"/>
        <v>44684</v>
      </c>
      <c r="I36" s="468"/>
      <c r="J36" s="442">
        <f t="shared" si="9"/>
        <v>44650</v>
      </c>
      <c r="K36" s="442">
        <f t="shared" si="9"/>
        <v>44650</v>
      </c>
      <c r="L36" s="468"/>
      <c r="M36" s="146"/>
    </row>
    <row r="37" spans="1:13" ht="17.25" hidden="1" customHeight="1" x14ac:dyDescent="0.2">
      <c r="A37" s="257"/>
      <c r="B37" s="365" t="s">
        <v>389</v>
      </c>
      <c r="C37" s="441" t="s">
        <v>3349</v>
      </c>
      <c r="D37" s="441">
        <v>44656</v>
      </c>
      <c r="E37" s="441">
        <f t="shared" ref="E37" si="41">D37+8</f>
        <v>44664</v>
      </c>
      <c r="F37" s="441">
        <f t="shared" si="38"/>
        <v>44667</v>
      </c>
      <c r="G37" s="400"/>
      <c r="H37" s="441">
        <f t="shared" si="39"/>
        <v>44673</v>
      </c>
      <c r="I37" s="705"/>
      <c r="J37" s="571">
        <f t="shared" si="9"/>
        <v>44657</v>
      </c>
      <c r="K37" s="571">
        <f t="shared" si="9"/>
        <v>44657</v>
      </c>
      <c r="L37" s="705"/>
      <c r="M37" s="146"/>
    </row>
    <row r="38" spans="1:13" ht="17.25" hidden="1" customHeight="1" x14ac:dyDescent="0.2">
      <c r="A38" s="257"/>
      <c r="B38" s="360" t="s">
        <v>3312</v>
      </c>
      <c r="C38" s="357" t="s">
        <v>3350</v>
      </c>
      <c r="D38" s="320">
        <v>44673</v>
      </c>
      <c r="E38" s="320">
        <f>D38+8</f>
        <v>44681</v>
      </c>
      <c r="F38" s="357">
        <f t="shared" si="38"/>
        <v>44684</v>
      </c>
      <c r="G38" s="441"/>
      <c r="H38" s="357">
        <f t="shared" si="39"/>
        <v>44690</v>
      </c>
      <c r="I38" s="468"/>
      <c r="J38" s="442">
        <v>44664</v>
      </c>
      <c r="K38" s="442">
        <v>44664</v>
      </c>
      <c r="L38" s="468"/>
      <c r="M38" s="146"/>
    </row>
    <row r="39" spans="1:13" ht="18.75" hidden="1" customHeight="1" x14ac:dyDescent="0.2">
      <c r="A39" s="257"/>
      <c r="B39" s="360" t="s">
        <v>3024</v>
      </c>
      <c r="C39" s="357" t="s">
        <v>3351</v>
      </c>
      <c r="D39" s="320">
        <v>44684</v>
      </c>
      <c r="E39" s="320">
        <f t="shared" ref="E39:E40" si="42">D39+8</f>
        <v>44692</v>
      </c>
      <c r="F39" s="357">
        <f t="shared" ref="F39:F40" si="43">D39+11</f>
        <v>44695</v>
      </c>
      <c r="G39" s="441"/>
      <c r="H39" s="357">
        <f t="shared" ref="H39:H40" si="44">D39+17</f>
        <v>44701</v>
      </c>
      <c r="I39" s="468"/>
      <c r="J39" s="442">
        <v>44671</v>
      </c>
      <c r="K39" s="442">
        <v>44671</v>
      </c>
      <c r="L39" s="468"/>
      <c r="M39" s="146"/>
    </row>
    <row r="40" spans="1:13" ht="17.25" hidden="1" customHeight="1" x14ac:dyDescent="0.2">
      <c r="A40" s="257"/>
      <c r="B40" s="360" t="s">
        <v>3352</v>
      </c>
      <c r="C40" s="357" t="s">
        <v>3353</v>
      </c>
      <c r="D40" s="320">
        <v>44694</v>
      </c>
      <c r="E40" s="491">
        <f t="shared" si="42"/>
        <v>44702</v>
      </c>
      <c r="F40" s="357">
        <f t="shared" si="43"/>
        <v>44705</v>
      </c>
      <c r="G40" s="441"/>
      <c r="H40" s="357">
        <f t="shared" si="44"/>
        <v>44711</v>
      </c>
      <c r="I40" s="468"/>
      <c r="J40" s="442">
        <v>44678</v>
      </c>
      <c r="K40" s="442">
        <v>44678</v>
      </c>
      <c r="L40" s="468"/>
      <c r="M40" s="146"/>
    </row>
    <row r="41" spans="1:13" ht="17.25" hidden="1" customHeight="1" x14ac:dyDescent="0.2">
      <c r="A41" s="257"/>
      <c r="B41" s="360" t="s">
        <v>3320</v>
      </c>
      <c r="C41" s="357" t="s">
        <v>3354</v>
      </c>
      <c r="D41" s="320">
        <v>44696</v>
      </c>
      <c r="E41" s="320">
        <f t="shared" ref="E41" si="45">D41+8</f>
        <v>44704</v>
      </c>
      <c r="F41" s="357">
        <f t="shared" ref="F41" si="46">D41+11</f>
        <v>44707</v>
      </c>
      <c r="G41" s="441"/>
      <c r="H41" s="357">
        <f t="shared" ref="H41" si="47">D41+17</f>
        <v>44713</v>
      </c>
      <c r="I41" s="468"/>
      <c r="J41" s="442">
        <f t="shared" ref="J41:K83" si="48">J40+7</f>
        <v>44685</v>
      </c>
      <c r="K41" s="442">
        <f t="shared" si="48"/>
        <v>44685</v>
      </c>
      <c r="L41" s="468"/>
      <c r="M41" s="146"/>
    </row>
    <row r="42" spans="1:13" ht="17.25" hidden="1" customHeight="1" x14ac:dyDescent="0.2">
      <c r="A42" s="257"/>
      <c r="B42" s="360" t="s">
        <v>3326</v>
      </c>
      <c r="C42" s="357" t="s">
        <v>3355</v>
      </c>
      <c r="D42" s="320">
        <v>44698</v>
      </c>
      <c r="E42" s="320">
        <f t="shared" ref="E42" si="49">D42+8</f>
        <v>44706</v>
      </c>
      <c r="F42" s="491">
        <f t="shared" ref="F42" si="50">D42+11</f>
        <v>44709</v>
      </c>
      <c r="G42" s="441"/>
      <c r="H42" s="357">
        <f t="shared" ref="H42" si="51">D42+17</f>
        <v>44715</v>
      </c>
      <c r="I42" s="468"/>
      <c r="J42" s="442">
        <f t="shared" si="48"/>
        <v>44692</v>
      </c>
      <c r="K42" s="442">
        <f t="shared" si="48"/>
        <v>44692</v>
      </c>
      <c r="L42" s="468"/>
      <c r="M42" s="146"/>
    </row>
    <row r="43" spans="1:13" ht="17.25" hidden="1" customHeight="1" x14ac:dyDescent="0.2">
      <c r="A43" s="257"/>
      <c r="B43" s="360" t="s">
        <v>3328</v>
      </c>
      <c r="C43" s="357" t="s">
        <v>2984</v>
      </c>
      <c r="D43" s="320">
        <v>44710</v>
      </c>
      <c r="E43" s="320">
        <f t="shared" ref="E43" si="52">D43+8</f>
        <v>44718</v>
      </c>
      <c r="F43" s="357">
        <f t="shared" ref="F43" si="53">D43+11</f>
        <v>44721</v>
      </c>
      <c r="G43" s="441"/>
      <c r="H43" s="357">
        <f t="shared" ref="H43" si="54">D43+17</f>
        <v>44727</v>
      </c>
      <c r="I43" s="468"/>
      <c r="J43" s="442">
        <f t="shared" si="48"/>
        <v>44699</v>
      </c>
      <c r="K43" s="442">
        <f t="shared" si="48"/>
        <v>44699</v>
      </c>
      <c r="L43" s="468"/>
      <c r="M43" s="146"/>
    </row>
    <row r="44" spans="1:13" ht="17.25" hidden="1" customHeight="1" x14ac:dyDescent="0.2">
      <c r="A44" s="257"/>
      <c r="B44" s="360" t="s">
        <v>3330</v>
      </c>
      <c r="C44" s="357" t="s">
        <v>3356</v>
      </c>
      <c r="D44" s="320">
        <v>44723</v>
      </c>
      <c r="E44" s="320">
        <f t="shared" ref="E44" si="55">D44+8</f>
        <v>44731</v>
      </c>
      <c r="F44" s="357">
        <f t="shared" ref="F44" si="56">D44+11</f>
        <v>44734</v>
      </c>
      <c r="G44" s="441"/>
      <c r="H44" s="357">
        <f t="shared" ref="H44" si="57">D44+17</f>
        <v>44740</v>
      </c>
      <c r="I44" s="468"/>
      <c r="J44" s="442">
        <f t="shared" si="48"/>
        <v>44706</v>
      </c>
      <c r="K44" s="442">
        <f t="shared" si="48"/>
        <v>44706</v>
      </c>
      <c r="L44" s="468"/>
      <c r="M44" s="146"/>
    </row>
    <row r="45" spans="1:13" ht="17.25" hidden="1" customHeight="1" x14ac:dyDescent="0.2">
      <c r="A45" s="257"/>
      <c r="B45" s="360" t="s">
        <v>3334</v>
      </c>
      <c r="C45" s="357" t="s">
        <v>3357</v>
      </c>
      <c r="D45" s="320">
        <v>44727</v>
      </c>
      <c r="E45" s="320">
        <f t="shared" ref="E45" si="58">D45+8</f>
        <v>44735</v>
      </c>
      <c r="F45" s="357">
        <f t="shared" ref="F45" si="59">D45+11</f>
        <v>44738</v>
      </c>
      <c r="G45" s="441"/>
      <c r="H45" s="357">
        <f t="shared" ref="H45" si="60">D45+17</f>
        <v>44744</v>
      </c>
      <c r="I45" s="468"/>
      <c r="J45" s="442">
        <f t="shared" si="48"/>
        <v>44713</v>
      </c>
      <c r="K45" s="442">
        <f t="shared" si="48"/>
        <v>44713</v>
      </c>
      <c r="L45" s="468"/>
      <c r="M45" s="146"/>
    </row>
    <row r="46" spans="1:13" ht="17.25" hidden="1" customHeight="1" x14ac:dyDescent="0.2">
      <c r="A46" s="257"/>
      <c r="B46" s="360" t="s">
        <v>3332</v>
      </c>
      <c r="C46" s="357" t="s">
        <v>3358</v>
      </c>
      <c r="D46" s="320">
        <v>44736</v>
      </c>
      <c r="E46" s="320">
        <f t="shared" ref="E46" si="61">D46+8</f>
        <v>44744</v>
      </c>
      <c r="F46" s="357">
        <f t="shared" ref="F46" si="62">D46+11</f>
        <v>44747</v>
      </c>
      <c r="G46" s="441"/>
      <c r="H46" s="357">
        <f t="shared" ref="H46" si="63">D46+17</f>
        <v>44753</v>
      </c>
      <c r="I46" s="468"/>
      <c r="J46" s="442">
        <f t="shared" si="48"/>
        <v>44720</v>
      </c>
      <c r="K46" s="442">
        <f t="shared" si="48"/>
        <v>44720</v>
      </c>
      <c r="L46" s="468"/>
      <c r="M46" s="146"/>
    </row>
    <row r="47" spans="1:13" ht="17.25" hidden="1" customHeight="1" x14ac:dyDescent="0.2">
      <c r="A47" s="257"/>
      <c r="B47" s="153" t="s">
        <v>3336</v>
      </c>
      <c r="C47" s="320" t="s">
        <v>3359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41"/>
      <c r="H47" s="320">
        <f t="shared" ref="H47" si="66">D47+17</f>
        <v>44761</v>
      </c>
      <c r="I47" s="468"/>
      <c r="J47" s="442">
        <f t="shared" si="48"/>
        <v>44727</v>
      </c>
      <c r="K47" s="442">
        <f t="shared" si="48"/>
        <v>44727</v>
      </c>
      <c r="L47" s="468"/>
      <c r="M47" s="146"/>
    </row>
    <row r="48" spans="1:13" ht="17.25" hidden="1" customHeight="1" x14ac:dyDescent="0.2">
      <c r="A48" s="257"/>
      <c r="B48" s="437" t="s">
        <v>389</v>
      </c>
      <c r="C48" s="320" t="s">
        <v>3360</v>
      </c>
      <c r="D48" s="491">
        <v>44736</v>
      </c>
      <c r="E48" s="491">
        <f t="shared" ref="E48" si="67">D48+8</f>
        <v>44744</v>
      </c>
      <c r="F48" s="491">
        <f t="shared" ref="F48" si="68">D48+11</f>
        <v>44747</v>
      </c>
      <c r="G48" s="491"/>
      <c r="H48" s="491">
        <f t="shared" ref="H48" si="69">D48+17</f>
        <v>44753</v>
      </c>
      <c r="I48" s="468"/>
      <c r="J48" s="442">
        <f t="shared" si="48"/>
        <v>44734</v>
      </c>
      <c r="K48" s="442">
        <f t="shared" si="48"/>
        <v>44734</v>
      </c>
      <c r="L48" s="468"/>
      <c r="M48" s="146"/>
    </row>
    <row r="49" spans="1:13" ht="17.25" hidden="1" customHeight="1" x14ac:dyDescent="0.2">
      <c r="A49" s="257"/>
      <c r="B49" s="153" t="s">
        <v>3309</v>
      </c>
      <c r="C49" s="320" t="s">
        <v>3361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41"/>
      <c r="H49" s="320">
        <f t="shared" ref="H49" si="72">D49+17</f>
        <v>44769</v>
      </c>
      <c r="I49" s="468"/>
      <c r="J49" s="442">
        <f t="shared" si="48"/>
        <v>44741</v>
      </c>
      <c r="K49" s="442">
        <f t="shared" si="48"/>
        <v>44741</v>
      </c>
      <c r="L49" s="468"/>
      <c r="M49" s="146"/>
    </row>
    <row r="50" spans="1:13" ht="17.25" hidden="1" customHeight="1" x14ac:dyDescent="0.2">
      <c r="A50" s="257"/>
      <c r="B50" s="153" t="s">
        <v>3312</v>
      </c>
      <c r="C50" s="320" t="s">
        <v>3362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41"/>
      <c r="H50" s="320">
        <f t="shared" ref="H50" si="75">D50+17</f>
        <v>44777</v>
      </c>
      <c r="I50" s="468"/>
      <c r="J50" s="442">
        <f t="shared" si="48"/>
        <v>44748</v>
      </c>
      <c r="K50" s="442">
        <f t="shared" si="48"/>
        <v>44748</v>
      </c>
      <c r="L50" s="468"/>
      <c r="M50" s="146"/>
    </row>
    <row r="51" spans="1:13" ht="17.25" hidden="1" customHeight="1" x14ac:dyDescent="0.2">
      <c r="A51" s="257"/>
      <c r="B51" s="153" t="s">
        <v>3024</v>
      </c>
      <c r="C51" s="320" t="s">
        <v>3363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41"/>
      <c r="H51" s="320">
        <f t="shared" ref="H51" si="78">D51+17</f>
        <v>44789</v>
      </c>
      <c r="I51" s="468"/>
      <c r="J51" s="442">
        <f t="shared" si="48"/>
        <v>44755</v>
      </c>
      <c r="K51" s="442">
        <f t="shared" si="48"/>
        <v>44755</v>
      </c>
      <c r="L51" s="468"/>
      <c r="M51" s="146"/>
    </row>
    <row r="52" spans="1:13" ht="17.25" hidden="1" customHeight="1" x14ac:dyDescent="0.2">
      <c r="A52" s="257"/>
      <c r="B52" s="153" t="s">
        <v>3352</v>
      </c>
      <c r="C52" s="320" t="s">
        <v>3364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41"/>
      <c r="H52" s="320">
        <f t="shared" ref="H52:H53" si="81">D52+17</f>
        <v>44792</v>
      </c>
      <c r="I52" s="468"/>
      <c r="J52" s="442">
        <f t="shared" si="48"/>
        <v>44762</v>
      </c>
      <c r="K52" s="442">
        <f t="shared" si="48"/>
        <v>44762</v>
      </c>
      <c r="L52" s="468"/>
      <c r="M52" s="146"/>
    </row>
    <row r="53" spans="1:13" ht="17.25" hidden="1" customHeight="1" x14ac:dyDescent="0.2">
      <c r="A53" s="257"/>
      <c r="B53" s="437" t="s">
        <v>389</v>
      </c>
      <c r="C53" s="320" t="s">
        <v>3365</v>
      </c>
      <c r="D53" s="491">
        <v>44736</v>
      </c>
      <c r="E53" s="491">
        <f t="shared" si="79"/>
        <v>44744</v>
      </c>
      <c r="F53" s="491">
        <f t="shared" si="80"/>
        <v>44747</v>
      </c>
      <c r="G53" s="491"/>
      <c r="H53" s="491">
        <f t="shared" si="81"/>
        <v>44753</v>
      </c>
      <c r="I53" s="468"/>
      <c r="J53" s="442">
        <f t="shared" si="48"/>
        <v>44769</v>
      </c>
      <c r="K53" s="442">
        <f t="shared" si="48"/>
        <v>44769</v>
      </c>
      <c r="L53" s="468"/>
      <c r="M53" s="146"/>
    </row>
    <row r="54" spans="1:13" ht="17.25" hidden="1" customHeight="1" x14ac:dyDescent="0.2">
      <c r="A54" s="257"/>
      <c r="B54" s="153" t="s">
        <v>3320</v>
      </c>
      <c r="C54" s="320" t="s">
        <v>3366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91"/>
      <c r="H54" s="320">
        <f t="shared" ref="H54" si="84">D54+17</f>
        <v>44807</v>
      </c>
      <c r="I54" s="468"/>
      <c r="J54" s="442">
        <f t="shared" si="48"/>
        <v>44776</v>
      </c>
      <c r="K54" s="442">
        <f t="shared" si="48"/>
        <v>44776</v>
      </c>
      <c r="L54" s="468"/>
      <c r="M54" s="146"/>
    </row>
    <row r="55" spans="1:13" ht="17.25" hidden="1" customHeight="1" x14ac:dyDescent="0.2">
      <c r="A55" s="257"/>
      <c r="B55" s="153" t="s">
        <v>2970</v>
      </c>
      <c r="C55" s="320" t="s">
        <v>3367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91"/>
      <c r="H55" s="320">
        <f t="shared" ref="H55" si="87">D55+17</f>
        <v>44814</v>
      </c>
      <c r="I55" s="468"/>
      <c r="J55" s="442">
        <f t="shared" si="48"/>
        <v>44783</v>
      </c>
      <c r="K55" s="442">
        <f t="shared" si="48"/>
        <v>44783</v>
      </c>
      <c r="L55" s="468"/>
      <c r="M55" s="146"/>
    </row>
    <row r="56" spans="1:13" ht="17.25" hidden="1" customHeight="1" x14ac:dyDescent="0.2">
      <c r="A56" s="257"/>
      <c r="B56" s="153" t="s">
        <v>3328</v>
      </c>
      <c r="C56" s="320" t="s">
        <v>2990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91"/>
      <c r="H56" s="320">
        <f t="shared" ref="H56" si="90">D56+17</f>
        <v>44821</v>
      </c>
      <c r="I56" s="468"/>
      <c r="J56" s="442">
        <f t="shared" si="48"/>
        <v>44790</v>
      </c>
      <c r="K56" s="442">
        <f t="shared" si="48"/>
        <v>44790</v>
      </c>
      <c r="L56" s="468"/>
      <c r="M56" s="146"/>
    </row>
    <row r="57" spans="1:13" ht="17.25" hidden="1" customHeight="1" x14ac:dyDescent="0.2">
      <c r="A57" s="257"/>
      <c r="B57" s="153" t="s">
        <v>3330</v>
      </c>
      <c r="C57" s="320" t="s">
        <v>3368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91"/>
      <c r="H57" s="320">
        <f t="shared" ref="H57" si="93">D57+17</f>
        <v>44828</v>
      </c>
      <c r="I57" s="468"/>
      <c r="J57" s="442">
        <f t="shared" si="48"/>
        <v>44797</v>
      </c>
      <c r="K57" s="442">
        <f t="shared" si="48"/>
        <v>44797</v>
      </c>
      <c r="L57" s="468"/>
      <c r="M57" s="146"/>
    </row>
    <row r="58" spans="1:13" ht="17.25" hidden="1" customHeight="1" x14ac:dyDescent="0.2">
      <c r="A58" s="257"/>
      <c r="B58" s="607" t="s">
        <v>3369</v>
      </c>
      <c r="C58" s="604" t="s">
        <v>3370</v>
      </c>
      <c r="D58" s="604">
        <v>44814</v>
      </c>
      <c r="E58" s="534">
        <f t="shared" ref="E58:E59" si="94">D58+8</f>
        <v>44822</v>
      </c>
      <c r="F58" s="604">
        <f t="shared" ref="F58:F59" si="95">D58+11</f>
        <v>44825</v>
      </c>
      <c r="G58" s="534"/>
      <c r="H58" s="604">
        <f t="shared" ref="H58:H59" si="96">D58+17</f>
        <v>44831</v>
      </c>
      <c r="I58" s="468"/>
      <c r="J58" s="442">
        <f t="shared" si="48"/>
        <v>44804</v>
      </c>
      <c r="K58" s="442">
        <f t="shared" si="48"/>
        <v>44804</v>
      </c>
      <c r="L58" s="468"/>
      <c r="M58" s="146"/>
    </row>
    <row r="59" spans="1:13" ht="17.25" hidden="1" customHeight="1" x14ac:dyDescent="0.2">
      <c r="A59" s="257"/>
      <c r="B59" s="608" t="s">
        <v>3332</v>
      </c>
      <c r="C59" s="605" t="s">
        <v>3371</v>
      </c>
      <c r="D59" s="605">
        <v>44823</v>
      </c>
      <c r="E59" s="605">
        <f t="shared" si="94"/>
        <v>44831</v>
      </c>
      <c r="F59" s="605">
        <f t="shared" si="95"/>
        <v>44834</v>
      </c>
      <c r="G59" s="606"/>
      <c r="H59" s="605">
        <f t="shared" si="96"/>
        <v>44840</v>
      </c>
      <c r="I59" s="468"/>
      <c r="J59" s="442">
        <f t="shared" si="48"/>
        <v>44811</v>
      </c>
      <c r="K59" s="442">
        <f t="shared" si="48"/>
        <v>44811</v>
      </c>
      <c r="L59" s="468"/>
      <c r="M59" s="146"/>
    </row>
    <row r="60" spans="1:13" ht="17.25" hidden="1" customHeight="1" x14ac:dyDescent="0.2">
      <c r="A60" s="257"/>
      <c r="B60" s="608" t="s">
        <v>3336</v>
      </c>
      <c r="C60" s="605" t="s">
        <v>3372</v>
      </c>
      <c r="D60" s="605">
        <v>44831</v>
      </c>
      <c r="E60" s="605">
        <f t="shared" ref="E60" si="97">D60+8</f>
        <v>44839</v>
      </c>
      <c r="F60" s="605">
        <f t="shared" ref="F60" si="98">D60+11</f>
        <v>44842</v>
      </c>
      <c r="G60" s="606"/>
      <c r="H60" s="605">
        <f t="shared" ref="H60" si="99">D60+17</f>
        <v>44848</v>
      </c>
      <c r="I60" s="468"/>
      <c r="J60" s="442">
        <f t="shared" si="48"/>
        <v>44818</v>
      </c>
      <c r="K60" s="442">
        <f t="shared" si="48"/>
        <v>44818</v>
      </c>
      <c r="L60" s="468"/>
      <c r="M60" s="146"/>
    </row>
    <row r="61" spans="1:13" ht="17.25" hidden="1" customHeight="1" x14ac:dyDescent="0.2">
      <c r="A61" s="257"/>
      <c r="B61" s="153" t="s">
        <v>3309</v>
      </c>
      <c r="C61" s="605" t="s">
        <v>2999</v>
      </c>
      <c r="D61" s="605">
        <v>44838</v>
      </c>
      <c r="E61" s="605">
        <f t="shared" ref="E61" si="100">D61+8</f>
        <v>44846</v>
      </c>
      <c r="F61" s="605">
        <f t="shared" ref="F61" si="101">D61+11</f>
        <v>44849</v>
      </c>
      <c r="G61" s="606"/>
      <c r="H61" s="605">
        <f t="shared" ref="H61" si="102">D61+17</f>
        <v>44855</v>
      </c>
      <c r="I61" s="468"/>
      <c r="J61" s="442">
        <f t="shared" si="48"/>
        <v>44825</v>
      </c>
      <c r="K61" s="442">
        <f t="shared" si="48"/>
        <v>44825</v>
      </c>
      <c r="L61" s="468"/>
      <c r="M61" s="146"/>
    </row>
    <row r="62" spans="1:13" ht="17.25" hidden="1" customHeight="1" x14ac:dyDescent="0.2">
      <c r="A62" s="257"/>
      <c r="B62" s="153" t="s">
        <v>3312</v>
      </c>
      <c r="C62" s="605" t="s">
        <v>3373</v>
      </c>
      <c r="D62" s="605">
        <v>44845</v>
      </c>
      <c r="E62" s="605">
        <f t="shared" ref="E62" si="103">D62+8</f>
        <v>44853</v>
      </c>
      <c r="F62" s="605">
        <f t="shared" ref="F62" si="104">D62+11</f>
        <v>44856</v>
      </c>
      <c r="G62" s="606"/>
      <c r="H62" s="605">
        <f t="shared" ref="H62" si="105">D62+17</f>
        <v>44862</v>
      </c>
      <c r="I62" s="468"/>
      <c r="J62" s="442">
        <f t="shared" si="48"/>
        <v>44832</v>
      </c>
      <c r="K62" s="442">
        <f t="shared" si="48"/>
        <v>44832</v>
      </c>
      <c r="L62" s="468"/>
      <c r="M62" s="146"/>
    </row>
    <row r="63" spans="1:13" ht="17.25" hidden="1" customHeight="1" x14ac:dyDescent="0.2">
      <c r="A63" s="257"/>
      <c r="B63" s="437" t="s">
        <v>389</v>
      </c>
      <c r="C63" s="605" t="s">
        <v>3374</v>
      </c>
      <c r="D63" s="606">
        <v>44838</v>
      </c>
      <c r="E63" s="606">
        <f t="shared" ref="E63" si="106">D63+8</f>
        <v>44846</v>
      </c>
      <c r="F63" s="606">
        <f t="shared" ref="F63" si="107">D63+11</f>
        <v>44849</v>
      </c>
      <c r="G63" s="606"/>
      <c r="H63" s="606">
        <f t="shared" ref="H63" si="108">D63+17</f>
        <v>44855</v>
      </c>
      <c r="I63" s="468"/>
      <c r="J63" s="442">
        <f t="shared" si="48"/>
        <v>44839</v>
      </c>
      <c r="K63" s="442">
        <f t="shared" si="48"/>
        <v>44839</v>
      </c>
      <c r="L63" s="468"/>
      <c r="M63" s="146" t="s">
        <v>2044</v>
      </c>
    </row>
    <row r="64" spans="1:13" ht="17.25" hidden="1" customHeight="1" x14ac:dyDescent="0.2">
      <c r="A64" s="257"/>
      <c r="B64" s="153" t="s">
        <v>3024</v>
      </c>
      <c r="C64" s="605" t="s">
        <v>3375</v>
      </c>
      <c r="D64" s="605">
        <v>44857</v>
      </c>
      <c r="E64" s="605">
        <f t="shared" ref="E64" si="109">D64+8</f>
        <v>44865</v>
      </c>
      <c r="F64" s="605">
        <f t="shared" ref="F64" si="110">D64+11</f>
        <v>44868</v>
      </c>
      <c r="G64" s="606"/>
      <c r="H64" s="605">
        <f t="shared" ref="H64" si="111">D64+17</f>
        <v>44874</v>
      </c>
      <c r="I64" s="468"/>
      <c r="J64" s="442">
        <f t="shared" si="48"/>
        <v>44846</v>
      </c>
      <c r="K64" s="442">
        <f t="shared" si="48"/>
        <v>44846</v>
      </c>
      <c r="L64" s="468"/>
      <c r="M64" s="146"/>
    </row>
    <row r="65" spans="1:13" ht="17.25" hidden="1" customHeight="1" x14ac:dyDescent="0.2">
      <c r="A65" s="257"/>
      <c r="B65" s="153" t="s">
        <v>3352</v>
      </c>
      <c r="C65" s="605" t="s">
        <v>3376</v>
      </c>
      <c r="D65" s="605">
        <v>44861</v>
      </c>
      <c r="E65" s="605">
        <f t="shared" ref="E65" si="112">D65+8</f>
        <v>44869</v>
      </c>
      <c r="F65" s="605">
        <f t="shared" ref="F65" si="113">D65+11</f>
        <v>44872</v>
      </c>
      <c r="G65" s="606"/>
      <c r="H65" s="605">
        <f t="shared" ref="H65" si="114">D65+17</f>
        <v>44878</v>
      </c>
      <c r="I65" s="468"/>
      <c r="J65" s="442">
        <f t="shared" si="48"/>
        <v>44853</v>
      </c>
      <c r="K65" s="442">
        <f t="shared" si="48"/>
        <v>44853</v>
      </c>
      <c r="L65" s="468"/>
      <c r="M65" s="146"/>
    </row>
    <row r="66" spans="1:13" ht="17.25" hidden="1" customHeight="1" x14ac:dyDescent="0.2">
      <c r="A66" s="257"/>
      <c r="B66" s="153" t="s">
        <v>3326</v>
      </c>
      <c r="C66" s="605" t="s">
        <v>3377</v>
      </c>
      <c r="D66" s="605">
        <v>44865</v>
      </c>
      <c r="E66" s="605">
        <f t="shared" ref="E66" si="115">D66+8</f>
        <v>44873</v>
      </c>
      <c r="F66" s="605">
        <f t="shared" ref="F66" si="116">D66+11</f>
        <v>44876</v>
      </c>
      <c r="G66" s="606"/>
      <c r="H66" s="605">
        <f t="shared" ref="H66" si="117">D66+17</f>
        <v>44882</v>
      </c>
      <c r="I66" s="468"/>
      <c r="J66" s="442">
        <f t="shared" si="48"/>
        <v>44860</v>
      </c>
      <c r="K66" s="442">
        <f t="shared" si="48"/>
        <v>44860</v>
      </c>
      <c r="L66" s="468"/>
      <c r="M66" s="146"/>
    </row>
    <row r="67" spans="1:13" ht="17.25" hidden="1" customHeight="1" x14ac:dyDescent="0.2">
      <c r="A67" s="257"/>
      <c r="B67" s="153" t="s">
        <v>2970</v>
      </c>
      <c r="C67" s="605" t="s">
        <v>3378</v>
      </c>
      <c r="D67" s="605">
        <v>44878</v>
      </c>
      <c r="E67" s="605">
        <f>D67+8</f>
        <v>44886</v>
      </c>
      <c r="F67" s="605">
        <f t="shared" ref="F67" si="118">D67+11</f>
        <v>44889</v>
      </c>
      <c r="G67" s="606"/>
      <c r="H67" s="605">
        <f t="shared" ref="H67" si="119">D67+17</f>
        <v>44895</v>
      </c>
      <c r="I67" s="468"/>
      <c r="J67" s="442">
        <f t="shared" si="48"/>
        <v>44867</v>
      </c>
      <c r="K67" s="442">
        <f t="shared" si="48"/>
        <v>44867</v>
      </c>
      <c r="L67" s="468"/>
      <c r="M67" s="146"/>
    </row>
    <row r="68" spans="1:13" ht="17.25" hidden="1" customHeight="1" x14ac:dyDescent="0.2">
      <c r="A68" s="257"/>
      <c r="B68" s="437" t="s">
        <v>389</v>
      </c>
      <c r="C68" s="605" t="s">
        <v>3009</v>
      </c>
      <c r="D68" s="606">
        <f t="shared" ref="D68:D74" si="120">D67+7</f>
        <v>44885</v>
      </c>
      <c r="E68" s="606"/>
      <c r="F68" s="606"/>
      <c r="G68" s="606"/>
      <c r="H68" s="606"/>
      <c r="I68" s="468"/>
      <c r="J68" s="442">
        <f t="shared" si="48"/>
        <v>44874</v>
      </c>
      <c r="K68" s="442">
        <f t="shared" si="48"/>
        <v>44874</v>
      </c>
      <c r="L68" s="468"/>
      <c r="M68" s="146"/>
    </row>
    <row r="69" spans="1:13" ht="17.25" hidden="1" customHeight="1" x14ac:dyDescent="0.2">
      <c r="A69" s="257"/>
      <c r="B69" s="153" t="s">
        <v>3379</v>
      </c>
      <c r="C69" s="605" t="s">
        <v>3380</v>
      </c>
      <c r="D69" s="605">
        <v>44886</v>
      </c>
      <c r="E69" s="605">
        <f t="shared" ref="E69" si="121">D69+8</f>
        <v>44894</v>
      </c>
      <c r="F69" s="606">
        <f t="shared" ref="F69" si="122">D69+11</f>
        <v>44897</v>
      </c>
      <c r="G69" s="606"/>
      <c r="H69" s="605">
        <f t="shared" ref="H69" si="123">D69+17</f>
        <v>44903</v>
      </c>
      <c r="I69" s="468"/>
      <c r="J69" s="442">
        <f t="shared" si="48"/>
        <v>44881</v>
      </c>
      <c r="K69" s="442">
        <f t="shared" si="48"/>
        <v>44881</v>
      </c>
      <c r="L69" s="468"/>
      <c r="M69" s="146"/>
    </row>
    <row r="70" spans="1:13" ht="17.25" hidden="1" customHeight="1" x14ac:dyDescent="0.2">
      <c r="A70" s="257"/>
      <c r="B70" s="437" t="s">
        <v>389</v>
      </c>
      <c r="C70" s="605" t="s">
        <v>3381</v>
      </c>
      <c r="D70" s="606">
        <f t="shared" si="120"/>
        <v>44893</v>
      </c>
      <c r="E70" s="606"/>
      <c r="F70" s="606"/>
      <c r="G70" s="606"/>
      <c r="H70" s="606"/>
      <c r="I70" s="468"/>
      <c r="J70" s="442">
        <f t="shared" si="48"/>
        <v>44888</v>
      </c>
      <c r="K70" s="442">
        <f t="shared" si="48"/>
        <v>44888</v>
      </c>
      <c r="L70" s="468"/>
      <c r="M70" s="146"/>
    </row>
    <row r="71" spans="1:13" ht="17.25" hidden="1" customHeight="1" x14ac:dyDescent="0.2">
      <c r="A71" s="257"/>
      <c r="B71" s="153" t="s">
        <v>3330</v>
      </c>
      <c r="C71" s="605" t="s">
        <v>3014</v>
      </c>
      <c r="D71" s="605">
        <v>44901</v>
      </c>
      <c r="E71" s="605">
        <f t="shared" ref="E71" si="124">D71+8</f>
        <v>44909</v>
      </c>
      <c r="F71" s="605">
        <f t="shared" ref="F71" si="125">D71+11</f>
        <v>44912</v>
      </c>
      <c r="G71" s="606"/>
      <c r="H71" s="605">
        <f t="shared" ref="H71" si="126">D71+17</f>
        <v>44918</v>
      </c>
      <c r="I71" s="468"/>
      <c r="J71" s="442">
        <f t="shared" si="48"/>
        <v>44895</v>
      </c>
      <c r="K71" s="442">
        <f t="shared" si="48"/>
        <v>44895</v>
      </c>
      <c r="L71" s="468"/>
      <c r="M71" s="146"/>
    </row>
    <row r="72" spans="1:13" ht="17.25" hidden="1" customHeight="1" x14ac:dyDescent="0.2">
      <c r="A72" s="257"/>
      <c r="B72" s="153" t="s">
        <v>3332</v>
      </c>
      <c r="C72" s="605" t="s">
        <v>3382</v>
      </c>
      <c r="D72" s="605">
        <v>44911</v>
      </c>
      <c r="E72" s="605">
        <f t="shared" ref="E72" si="127">D72+8</f>
        <v>44919</v>
      </c>
      <c r="F72" s="688">
        <f t="shared" ref="F72" si="128">D72+11</f>
        <v>44922</v>
      </c>
      <c r="G72" s="606"/>
      <c r="H72" s="605">
        <f t="shared" ref="H72" si="129">D72+17</f>
        <v>44928</v>
      </c>
      <c r="I72" s="468"/>
      <c r="J72" s="442">
        <f t="shared" si="48"/>
        <v>44902</v>
      </c>
      <c r="K72" s="442">
        <f t="shared" si="48"/>
        <v>44902</v>
      </c>
      <c r="L72" s="468"/>
      <c r="M72" s="146"/>
    </row>
    <row r="73" spans="1:13" ht="17.25" hidden="1" customHeight="1" x14ac:dyDescent="0.2">
      <c r="A73" s="257"/>
      <c r="B73" s="608" t="s">
        <v>3336</v>
      </c>
      <c r="C73" s="605" t="s">
        <v>3383</v>
      </c>
      <c r="D73" s="605">
        <v>44915</v>
      </c>
      <c r="E73" s="605">
        <f t="shared" ref="E73" si="130">D73+8</f>
        <v>44923</v>
      </c>
      <c r="F73" s="605">
        <f t="shared" ref="F73" si="131">D73+11</f>
        <v>44926</v>
      </c>
      <c r="G73" s="606"/>
      <c r="H73" s="605">
        <f t="shared" ref="H73" si="132">D73+17</f>
        <v>44932</v>
      </c>
      <c r="I73" s="468"/>
      <c r="J73" s="442">
        <f t="shared" si="48"/>
        <v>44909</v>
      </c>
      <c r="K73" s="442">
        <f t="shared" si="48"/>
        <v>44909</v>
      </c>
      <c r="L73" s="468"/>
      <c r="M73" s="146"/>
    </row>
    <row r="74" spans="1:13" ht="17.25" hidden="1" customHeight="1" x14ac:dyDescent="0.2">
      <c r="A74" s="257"/>
      <c r="B74" s="437" t="s">
        <v>389</v>
      </c>
      <c r="C74" s="605" t="s">
        <v>3384</v>
      </c>
      <c r="D74" s="606">
        <f t="shared" si="120"/>
        <v>44922</v>
      </c>
      <c r="E74" s="606"/>
      <c r="F74" s="606"/>
      <c r="G74" s="606"/>
      <c r="H74" s="606"/>
      <c r="I74" s="468"/>
      <c r="J74" s="442">
        <f t="shared" si="48"/>
        <v>44916</v>
      </c>
      <c r="K74" s="442">
        <f t="shared" si="48"/>
        <v>44916</v>
      </c>
      <c r="L74" s="468"/>
      <c r="M74" s="146"/>
    </row>
    <row r="75" spans="1:13" ht="17.25" hidden="1" customHeight="1" x14ac:dyDescent="0.2">
      <c r="A75" s="257"/>
      <c r="B75" s="153" t="s">
        <v>3312</v>
      </c>
      <c r="C75" s="605" t="s">
        <v>3385</v>
      </c>
      <c r="D75" s="605">
        <v>44930</v>
      </c>
      <c r="E75" s="605">
        <f t="shared" ref="E75" si="133">D75+8</f>
        <v>44938</v>
      </c>
      <c r="F75" s="605">
        <f t="shared" ref="F75" si="134">D75+11</f>
        <v>44941</v>
      </c>
      <c r="G75" s="606"/>
      <c r="H75" s="605">
        <f t="shared" ref="H75" si="135">D75+17</f>
        <v>44947</v>
      </c>
      <c r="I75" s="468"/>
      <c r="J75" s="442">
        <f t="shared" si="48"/>
        <v>44923</v>
      </c>
      <c r="K75" s="442">
        <f t="shared" si="48"/>
        <v>44923</v>
      </c>
      <c r="L75" s="468"/>
      <c r="M75" s="146"/>
    </row>
    <row r="76" spans="1:13" ht="17.25" hidden="1" customHeight="1" x14ac:dyDescent="0.2">
      <c r="A76" s="257"/>
      <c r="B76" s="153" t="s">
        <v>3386</v>
      </c>
      <c r="C76" s="605" t="s">
        <v>3387</v>
      </c>
      <c r="D76" s="605">
        <v>44936</v>
      </c>
      <c r="E76" s="605">
        <f t="shared" ref="E76" si="136">D76+8</f>
        <v>44944</v>
      </c>
      <c r="F76" s="605">
        <f t="shared" ref="F76" si="137">D76+11</f>
        <v>44947</v>
      </c>
      <c r="G76" s="606"/>
      <c r="H76" s="605">
        <f t="shared" ref="H76" si="138">D76+17</f>
        <v>44953</v>
      </c>
      <c r="I76" s="468"/>
      <c r="J76" s="442">
        <f t="shared" si="48"/>
        <v>44930</v>
      </c>
      <c r="K76" s="442">
        <f t="shared" si="48"/>
        <v>44930</v>
      </c>
      <c r="L76" s="468"/>
      <c r="M76" s="146"/>
    </row>
    <row r="77" spans="1:13" ht="17.25" hidden="1" customHeight="1" x14ac:dyDescent="0.2">
      <c r="A77" s="257"/>
      <c r="B77" s="153" t="s">
        <v>3352</v>
      </c>
      <c r="C77" s="605" t="s">
        <v>3388</v>
      </c>
      <c r="D77" s="605">
        <v>44941</v>
      </c>
      <c r="E77" s="605">
        <f t="shared" ref="E77" si="139">D77+8</f>
        <v>44949</v>
      </c>
      <c r="F77" s="605">
        <f t="shared" ref="F77" si="140">D77+11</f>
        <v>44952</v>
      </c>
      <c r="G77" s="606"/>
      <c r="H77" s="605">
        <f t="shared" ref="H77" si="141">D77+17</f>
        <v>44958</v>
      </c>
      <c r="I77" s="468"/>
      <c r="J77" s="442">
        <f t="shared" si="48"/>
        <v>44937</v>
      </c>
      <c r="K77" s="442">
        <f t="shared" si="48"/>
        <v>44937</v>
      </c>
      <c r="L77" s="468"/>
      <c r="M77" s="146"/>
    </row>
    <row r="78" spans="1:13" ht="17.25" hidden="1" customHeight="1" x14ac:dyDescent="0.2">
      <c r="A78" s="257"/>
      <c r="B78" s="153" t="s">
        <v>3326</v>
      </c>
      <c r="C78" s="605" t="s">
        <v>3389</v>
      </c>
      <c r="D78" s="605">
        <v>44950</v>
      </c>
      <c r="E78" s="605">
        <f t="shared" ref="E78" si="142">D78+8</f>
        <v>44958</v>
      </c>
      <c r="F78" s="605">
        <f t="shared" ref="F78" si="143">D78+11</f>
        <v>44961</v>
      </c>
      <c r="G78" s="606"/>
      <c r="H78" s="605">
        <f t="shared" ref="H78" si="144">D78+17</f>
        <v>44967</v>
      </c>
      <c r="I78" s="449"/>
      <c r="J78" s="442">
        <f t="shared" si="48"/>
        <v>44944</v>
      </c>
      <c r="K78" s="442">
        <f t="shared" si="48"/>
        <v>44944</v>
      </c>
      <c r="L78" s="449"/>
      <c r="M78" s="146"/>
    </row>
    <row r="79" spans="1:13" ht="17.25" hidden="1" customHeight="1" x14ac:dyDescent="0.2">
      <c r="A79" s="257"/>
      <c r="B79" s="153" t="s">
        <v>3320</v>
      </c>
      <c r="C79" s="605" t="s">
        <v>3390</v>
      </c>
      <c r="D79" s="605">
        <v>44957</v>
      </c>
      <c r="E79" s="605">
        <f t="shared" ref="E79" si="145">D79+8</f>
        <v>44965</v>
      </c>
      <c r="F79" s="605">
        <f t="shared" ref="F79" si="146">D79+11</f>
        <v>44968</v>
      </c>
      <c r="G79" s="606"/>
      <c r="H79" s="605">
        <f t="shared" ref="H79" si="147">D79+17</f>
        <v>44974</v>
      </c>
      <c r="I79" s="468"/>
      <c r="J79" s="442">
        <f t="shared" si="48"/>
        <v>44951</v>
      </c>
      <c r="K79" s="442">
        <f t="shared" si="48"/>
        <v>44951</v>
      </c>
      <c r="L79" s="468"/>
      <c r="M79" s="146"/>
    </row>
    <row r="80" spans="1:13" ht="17.25" hidden="1" customHeight="1" x14ac:dyDescent="0.2">
      <c r="A80" s="257"/>
      <c r="B80" s="153" t="s">
        <v>2970</v>
      </c>
      <c r="C80" s="605" t="s">
        <v>3391</v>
      </c>
      <c r="D80" s="605">
        <v>44963</v>
      </c>
      <c r="E80" s="605">
        <f t="shared" ref="E80" si="148">D80+8</f>
        <v>44971</v>
      </c>
      <c r="F80" s="605">
        <f t="shared" ref="F80" si="149">D80+11</f>
        <v>44974</v>
      </c>
      <c r="G80" s="606"/>
      <c r="H80" s="605">
        <f t="shared" ref="H80" si="150">D80+17</f>
        <v>44980</v>
      </c>
      <c r="I80" s="468"/>
      <c r="J80" s="442">
        <v>44957</v>
      </c>
      <c r="K80" s="442">
        <f t="shared" si="48"/>
        <v>44958</v>
      </c>
      <c r="L80" s="468"/>
      <c r="M80" s="146"/>
    </row>
    <row r="81" spans="1:13" ht="17.25" hidden="1" customHeight="1" x14ac:dyDescent="0.2">
      <c r="A81" s="257"/>
      <c r="B81" s="153" t="s">
        <v>3309</v>
      </c>
      <c r="C81" s="605" t="s">
        <v>3392</v>
      </c>
      <c r="D81" s="605">
        <v>44971</v>
      </c>
      <c r="E81" s="605">
        <f t="shared" ref="E81" si="151">D81+8</f>
        <v>44979</v>
      </c>
      <c r="F81" s="605">
        <f t="shared" ref="F81" si="152">D81+11</f>
        <v>44982</v>
      </c>
      <c r="G81" s="606"/>
      <c r="H81" s="605">
        <f t="shared" ref="H81" si="153">D81+17</f>
        <v>44988</v>
      </c>
      <c r="I81" s="468"/>
      <c r="J81" s="442">
        <f>J80+7</f>
        <v>44964</v>
      </c>
      <c r="K81" s="442">
        <f t="shared" si="48"/>
        <v>44965</v>
      </c>
      <c r="L81" s="468"/>
      <c r="M81" s="146"/>
    </row>
    <row r="82" spans="1:13" ht="17.25" hidden="1" customHeight="1" x14ac:dyDescent="0.2">
      <c r="A82" s="257"/>
      <c r="B82" s="689" t="s">
        <v>389</v>
      </c>
      <c r="C82" s="690" t="s">
        <v>3393</v>
      </c>
      <c r="D82" s="606">
        <f t="shared" ref="D82:D88" si="154">D81+7</f>
        <v>44978</v>
      </c>
      <c r="E82" s="606">
        <f t="shared" ref="E82" si="155">D82+8</f>
        <v>44986</v>
      </c>
      <c r="F82" s="606">
        <f t="shared" ref="F82" si="156">D82+11</f>
        <v>44989</v>
      </c>
      <c r="G82" s="606"/>
      <c r="H82" s="606">
        <f t="shared" ref="H82" si="157">D82+17</f>
        <v>44995</v>
      </c>
      <c r="I82" s="468"/>
      <c r="J82" s="442">
        <f t="shared" ref="J82:J105" si="158">J81+7</f>
        <v>44971</v>
      </c>
      <c r="K82" s="442">
        <f t="shared" si="48"/>
        <v>44972</v>
      </c>
      <c r="L82" s="468"/>
      <c r="M82" s="146"/>
    </row>
    <row r="83" spans="1:13" ht="17.25" hidden="1" customHeight="1" x14ac:dyDescent="0.2">
      <c r="A83" s="257"/>
      <c r="B83" s="691" t="s">
        <v>3330</v>
      </c>
      <c r="C83" s="605" t="s">
        <v>3394</v>
      </c>
      <c r="D83" s="605">
        <v>44984</v>
      </c>
      <c r="E83" s="605">
        <f t="shared" ref="E83" si="159">D83+8</f>
        <v>44992</v>
      </c>
      <c r="F83" s="605">
        <f t="shared" ref="F83" si="160">D83+11</f>
        <v>44995</v>
      </c>
      <c r="G83" s="606"/>
      <c r="H83" s="605">
        <f t="shared" ref="H83" si="161">D83+17</f>
        <v>45001</v>
      </c>
      <c r="I83" s="468"/>
      <c r="J83" s="442">
        <f t="shared" si="158"/>
        <v>44978</v>
      </c>
      <c r="K83" s="442">
        <f t="shared" si="48"/>
        <v>44979</v>
      </c>
      <c r="L83" s="468"/>
      <c r="M83" s="146"/>
    </row>
    <row r="84" spans="1:13" ht="17.25" hidden="1" customHeight="1" x14ac:dyDescent="0.2">
      <c r="A84" s="712" t="s">
        <v>3395</v>
      </c>
      <c r="B84" s="691" t="s">
        <v>3334</v>
      </c>
      <c r="C84" s="605" t="s">
        <v>3396</v>
      </c>
      <c r="D84" s="605">
        <v>44996</v>
      </c>
      <c r="E84" s="605">
        <f t="shared" ref="E84" si="162">D84+8</f>
        <v>45004</v>
      </c>
      <c r="F84" s="605">
        <f t="shared" ref="F84" si="163">D84+11</f>
        <v>45007</v>
      </c>
      <c r="G84" s="606"/>
      <c r="H84" s="605">
        <f t="shared" ref="H84" si="164">D84+17</f>
        <v>45013</v>
      </c>
      <c r="I84" s="468"/>
      <c r="J84" s="442">
        <f t="shared" si="158"/>
        <v>44985</v>
      </c>
      <c r="K84" s="442">
        <f t="shared" ref="K84:K89" si="165">K83+7</f>
        <v>44986</v>
      </c>
      <c r="L84" s="468"/>
      <c r="M84" s="146"/>
    </row>
    <row r="85" spans="1:13" ht="15.6" hidden="1" customHeight="1" x14ac:dyDescent="0.2">
      <c r="A85" s="257"/>
      <c r="B85" s="691" t="s">
        <v>3336</v>
      </c>
      <c r="C85" s="605" t="s">
        <v>3397</v>
      </c>
      <c r="D85" s="605">
        <v>45016</v>
      </c>
      <c r="E85" s="605">
        <f t="shared" ref="E85" si="166">D85+8</f>
        <v>45024</v>
      </c>
      <c r="F85" s="606" t="b">
        <f>A88=D85+11</f>
        <v>0</v>
      </c>
      <c r="G85" s="606"/>
      <c r="H85" s="606">
        <f t="shared" ref="H85" si="167">D85+17</f>
        <v>45033</v>
      </c>
      <c r="I85" s="468"/>
      <c r="J85" s="442">
        <f t="shared" si="158"/>
        <v>44992</v>
      </c>
      <c r="K85" s="442">
        <f t="shared" si="165"/>
        <v>44993</v>
      </c>
      <c r="L85" s="468"/>
      <c r="M85" s="146"/>
    </row>
    <row r="86" spans="1:13" ht="17.25" hidden="1" customHeight="1" x14ac:dyDescent="0.2">
      <c r="A86" s="257"/>
      <c r="B86" s="691" t="s">
        <v>3398</v>
      </c>
      <c r="C86" s="605" t="s">
        <v>3399</v>
      </c>
      <c r="D86" s="605">
        <v>45023</v>
      </c>
      <c r="E86" s="605">
        <f t="shared" ref="E86" si="168">D86+8</f>
        <v>45031</v>
      </c>
      <c r="F86" s="605">
        <f t="shared" ref="F86" si="169">D86+11</f>
        <v>45034</v>
      </c>
      <c r="G86" s="606"/>
      <c r="H86" s="605">
        <f t="shared" ref="H86" si="170">D86+17</f>
        <v>45040</v>
      </c>
      <c r="I86" s="468"/>
      <c r="J86" s="442">
        <f t="shared" si="158"/>
        <v>44999</v>
      </c>
      <c r="K86" s="442">
        <f t="shared" si="165"/>
        <v>45000</v>
      </c>
      <c r="L86" s="468"/>
      <c r="M86" s="146"/>
    </row>
    <row r="87" spans="1:13" ht="17.25" hidden="1" customHeight="1" x14ac:dyDescent="0.2">
      <c r="A87" s="257"/>
      <c r="B87" s="702" t="s">
        <v>3312</v>
      </c>
      <c r="C87" s="605" t="s">
        <v>3400</v>
      </c>
      <c r="D87" s="605">
        <v>45027</v>
      </c>
      <c r="E87" s="605">
        <f t="shared" ref="E87" si="171">D87+8</f>
        <v>45035</v>
      </c>
      <c r="F87" s="605">
        <f t="shared" ref="F87" si="172">D87+11</f>
        <v>45038</v>
      </c>
      <c r="G87" s="606"/>
      <c r="H87" s="605">
        <f t="shared" ref="H87" si="173">D87+17</f>
        <v>45044</v>
      </c>
      <c r="I87" s="468"/>
      <c r="J87" s="442">
        <f t="shared" si="158"/>
        <v>45006</v>
      </c>
      <c r="K87" s="442">
        <f t="shared" si="165"/>
        <v>45007</v>
      </c>
      <c r="L87" s="468"/>
      <c r="M87" s="146"/>
    </row>
    <row r="88" spans="1:13" ht="17.25" hidden="1" customHeight="1" x14ac:dyDescent="0.2">
      <c r="A88" s="257"/>
      <c r="B88" s="437" t="s">
        <v>389</v>
      </c>
      <c r="C88" s="701" t="s">
        <v>3401</v>
      </c>
      <c r="D88" s="606">
        <f t="shared" si="154"/>
        <v>45034</v>
      </c>
      <c r="E88" s="606">
        <f t="shared" ref="E88" si="174">D88+8</f>
        <v>45042</v>
      </c>
      <c r="F88" s="606">
        <f t="shared" ref="F88" si="175">D88+11</f>
        <v>45045</v>
      </c>
      <c r="G88" s="606"/>
      <c r="H88" s="606">
        <f t="shared" ref="H88" si="176">D88+17</f>
        <v>45051</v>
      </c>
      <c r="I88" s="468"/>
      <c r="J88" s="442">
        <f t="shared" si="158"/>
        <v>45013</v>
      </c>
      <c r="K88" s="442">
        <f t="shared" si="165"/>
        <v>45014</v>
      </c>
      <c r="L88" s="468"/>
      <c r="M88" s="146"/>
    </row>
    <row r="89" spans="1:13" ht="17.25" hidden="1" customHeight="1" x14ac:dyDescent="0.2">
      <c r="A89" s="257"/>
      <c r="B89" s="153" t="s">
        <v>3352</v>
      </c>
      <c r="C89" s="701" t="s">
        <v>3402</v>
      </c>
      <c r="D89" s="605">
        <v>45030</v>
      </c>
      <c r="E89" s="605">
        <f t="shared" ref="E89" si="177">D89+8</f>
        <v>45038</v>
      </c>
      <c r="F89" s="605">
        <f t="shared" ref="F89" si="178">D89+11</f>
        <v>45041</v>
      </c>
      <c r="G89" s="606"/>
      <c r="H89" s="605">
        <f t="shared" ref="H89" si="179">D89+17</f>
        <v>45047</v>
      </c>
      <c r="I89" s="468"/>
      <c r="J89" s="442">
        <f t="shared" si="158"/>
        <v>45020</v>
      </c>
      <c r="K89" s="442">
        <f t="shared" si="165"/>
        <v>45021</v>
      </c>
      <c r="L89" s="468"/>
      <c r="M89" s="146"/>
    </row>
    <row r="90" spans="1:13" ht="17.25" hidden="1" customHeight="1" x14ac:dyDescent="0.2">
      <c r="A90" s="257"/>
      <c r="B90" s="153" t="s">
        <v>3326</v>
      </c>
      <c r="C90" s="701" t="s">
        <v>3403</v>
      </c>
      <c r="D90" s="605">
        <v>45037</v>
      </c>
      <c r="E90" s="605">
        <f>D90+13</f>
        <v>45050</v>
      </c>
      <c r="F90" s="605">
        <f t="shared" ref="F90:F91" si="180">D90+11</f>
        <v>45048</v>
      </c>
      <c r="G90" s="606"/>
      <c r="H90" s="605">
        <f t="shared" ref="H90:H91" si="181">D90+17</f>
        <v>45054</v>
      </c>
      <c r="I90" s="468"/>
      <c r="J90" s="442">
        <f t="shared" si="158"/>
        <v>45027</v>
      </c>
      <c r="K90" s="442">
        <f t="shared" ref="K90:K91" si="182">K89+7</f>
        <v>45028</v>
      </c>
      <c r="L90" s="468"/>
      <c r="M90" s="146"/>
    </row>
    <row r="91" spans="1:13" ht="17.25" hidden="1" customHeight="1" x14ac:dyDescent="0.2">
      <c r="A91" s="257"/>
      <c r="B91" s="607" t="s">
        <v>3320</v>
      </c>
      <c r="C91" s="710" t="s">
        <v>3404</v>
      </c>
      <c r="D91" s="690">
        <v>45044</v>
      </c>
      <c r="E91" s="690">
        <f>D91+15</f>
        <v>45059</v>
      </c>
      <c r="F91" s="690">
        <f t="shared" si="180"/>
        <v>45055</v>
      </c>
      <c r="G91" s="711"/>
      <c r="H91" s="690">
        <f t="shared" si="181"/>
        <v>45061</v>
      </c>
      <c r="I91" s="468"/>
      <c r="J91" s="442">
        <f t="shared" si="158"/>
        <v>45034</v>
      </c>
      <c r="K91" s="442">
        <f t="shared" si="182"/>
        <v>45035</v>
      </c>
      <c r="L91" s="468"/>
      <c r="M91" s="146"/>
    </row>
    <row r="92" spans="1:13" ht="17.25" hidden="1" customHeight="1" x14ac:dyDescent="0.2">
      <c r="A92" s="257"/>
      <c r="B92" s="153" t="s">
        <v>2970</v>
      </c>
      <c r="C92" s="320" t="s">
        <v>3405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91"/>
      <c r="H92" s="320">
        <f t="shared" ref="H92:H93" si="185">D92+17</f>
        <v>45065</v>
      </c>
      <c r="I92" s="468"/>
      <c r="J92" s="442">
        <f t="shared" si="158"/>
        <v>45041</v>
      </c>
      <c r="K92" s="442">
        <f t="shared" ref="K92:K105" si="186">K91+7</f>
        <v>45042</v>
      </c>
      <c r="L92" s="468"/>
      <c r="M92" s="146"/>
    </row>
    <row r="93" spans="1:13" ht="17.25" hidden="1" customHeight="1" x14ac:dyDescent="0.2">
      <c r="A93" s="257"/>
      <c r="B93" s="153" t="s">
        <v>3309</v>
      </c>
      <c r="C93" s="320" t="s">
        <v>3406</v>
      </c>
      <c r="D93" s="320">
        <v>45054</v>
      </c>
      <c r="E93" s="320">
        <f t="shared" si="183"/>
        <v>45062</v>
      </c>
      <c r="F93" s="320">
        <f t="shared" si="184"/>
        <v>45065</v>
      </c>
      <c r="G93" s="491"/>
      <c r="H93" s="320">
        <f t="shared" si="185"/>
        <v>45071</v>
      </c>
      <c r="I93" s="468"/>
      <c r="J93" s="442">
        <f t="shared" si="158"/>
        <v>45048</v>
      </c>
      <c r="K93" s="442">
        <f t="shared" si="186"/>
        <v>45049</v>
      </c>
      <c r="L93" s="468"/>
      <c r="M93" s="146"/>
    </row>
    <row r="94" spans="1:13" ht="17.25" hidden="1" customHeight="1" x14ac:dyDescent="0.2">
      <c r="A94" s="257"/>
      <c r="B94" s="153" t="s">
        <v>3328</v>
      </c>
      <c r="C94" s="320" t="s">
        <v>3407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91"/>
      <c r="H94" s="320">
        <f t="shared" ref="H94:H97" si="189">D94+17</f>
        <v>45081</v>
      </c>
      <c r="I94" s="468"/>
      <c r="J94" s="442">
        <f t="shared" si="158"/>
        <v>45055</v>
      </c>
      <c r="K94" s="442">
        <f t="shared" si="186"/>
        <v>45056</v>
      </c>
      <c r="L94" s="468"/>
      <c r="M94" s="146"/>
    </row>
    <row r="95" spans="1:13" ht="17.25" hidden="1" customHeight="1" x14ac:dyDescent="0.2">
      <c r="A95" s="257"/>
      <c r="B95" s="153" t="s">
        <v>3330</v>
      </c>
      <c r="C95" s="320" t="s">
        <v>3408</v>
      </c>
      <c r="D95" s="320">
        <v>45070</v>
      </c>
      <c r="E95" s="320">
        <f t="shared" si="187"/>
        <v>45078</v>
      </c>
      <c r="F95" s="320">
        <f t="shared" si="188"/>
        <v>45081</v>
      </c>
      <c r="G95" s="491"/>
      <c r="H95" s="320">
        <f t="shared" si="189"/>
        <v>45087</v>
      </c>
      <c r="I95" s="468"/>
      <c r="J95" s="442">
        <f t="shared" si="158"/>
        <v>45062</v>
      </c>
      <c r="K95" s="442">
        <f t="shared" si="186"/>
        <v>45063</v>
      </c>
      <c r="L95" s="468"/>
      <c r="M95" s="146"/>
    </row>
    <row r="96" spans="1:13" ht="17.25" hidden="1" customHeight="1" x14ac:dyDescent="0.2">
      <c r="A96" s="257"/>
      <c r="B96" s="153" t="s">
        <v>3332</v>
      </c>
      <c r="C96" s="320" t="s">
        <v>3409</v>
      </c>
      <c r="D96" s="320">
        <v>45081</v>
      </c>
      <c r="E96" s="320">
        <f t="shared" si="187"/>
        <v>45089</v>
      </c>
      <c r="F96" s="320">
        <f t="shared" si="188"/>
        <v>45092</v>
      </c>
      <c r="G96" s="491"/>
      <c r="H96" s="320">
        <f t="shared" si="189"/>
        <v>45098</v>
      </c>
      <c r="I96" s="468"/>
      <c r="J96" s="442">
        <f t="shared" si="158"/>
        <v>45069</v>
      </c>
      <c r="K96" s="442">
        <f t="shared" si="186"/>
        <v>45070</v>
      </c>
      <c r="L96" s="468"/>
      <c r="M96" s="146"/>
    </row>
    <row r="97" spans="1:13" ht="17.25" hidden="1" customHeight="1" x14ac:dyDescent="0.2">
      <c r="A97" s="257"/>
      <c r="B97" s="153" t="s">
        <v>3334</v>
      </c>
      <c r="C97" s="320" t="s">
        <v>3410</v>
      </c>
      <c r="D97" s="320">
        <v>45089</v>
      </c>
      <c r="E97" s="320">
        <f t="shared" si="187"/>
        <v>45097</v>
      </c>
      <c r="F97" s="320">
        <f t="shared" si="188"/>
        <v>45100</v>
      </c>
      <c r="G97" s="491"/>
      <c r="H97" s="320">
        <f t="shared" si="189"/>
        <v>45106</v>
      </c>
      <c r="I97" s="468"/>
      <c r="J97" s="442">
        <f t="shared" si="158"/>
        <v>45076</v>
      </c>
      <c r="K97" s="442">
        <f t="shared" si="186"/>
        <v>45077</v>
      </c>
      <c r="L97" s="468"/>
      <c r="M97" s="146"/>
    </row>
    <row r="98" spans="1:13" ht="17.25" hidden="1" customHeight="1" x14ac:dyDescent="0.2">
      <c r="A98" s="257"/>
      <c r="B98" s="153" t="s">
        <v>3411</v>
      </c>
      <c r="C98" s="320" t="s">
        <v>3412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91"/>
      <c r="H98" s="320">
        <f t="shared" ref="H98" si="192">D98+17</f>
        <v>45114</v>
      </c>
      <c r="I98" s="468"/>
      <c r="J98" s="442">
        <f t="shared" si="158"/>
        <v>45083</v>
      </c>
      <c r="K98" s="442">
        <f t="shared" si="186"/>
        <v>45084</v>
      </c>
      <c r="L98" s="468"/>
      <c r="M98" s="146"/>
    </row>
    <row r="99" spans="1:13" ht="17.25" hidden="1" customHeight="1" x14ac:dyDescent="0.2">
      <c r="A99" s="257"/>
      <c r="B99" s="153" t="s">
        <v>3386</v>
      </c>
      <c r="C99" s="320" t="s">
        <v>3413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91"/>
      <c r="H99" s="320">
        <f t="shared" ref="H99" si="195">D99+17</f>
        <v>45111</v>
      </c>
      <c r="I99" s="468"/>
      <c r="J99" s="442">
        <f t="shared" si="158"/>
        <v>45090</v>
      </c>
      <c r="K99" s="442">
        <f t="shared" si="186"/>
        <v>45091</v>
      </c>
      <c r="L99" s="468"/>
      <c r="M99" s="146"/>
    </row>
    <row r="100" spans="1:13" ht="17.25" hidden="1" customHeight="1" x14ac:dyDescent="0.2">
      <c r="A100" s="257"/>
      <c r="B100" s="153" t="s">
        <v>3398</v>
      </c>
      <c r="C100" s="320" t="s">
        <v>3414</v>
      </c>
      <c r="D100" s="320">
        <v>45105</v>
      </c>
      <c r="E100" s="320">
        <f t="shared" ref="E100" si="196">D100+8</f>
        <v>45113</v>
      </c>
      <c r="F100" s="491">
        <f t="shared" ref="F100" si="197">D100+11</f>
        <v>45116</v>
      </c>
      <c r="G100" s="491"/>
      <c r="H100" s="320">
        <f t="shared" ref="H100" si="198">D100+17</f>
        <v>45122</v>
      </c>
      <c r="I100" s="468"/>
      <c r="J100" s="442">
        <f t="shared" si="158"/>
        <v>45097</v>
      </c>
      <c r="K100" s="442">
        <f t="shared" si="186"/>
        <v>45098</v>
      </c>
      <c r="L100" s="468"/>
      <c r="M100" s="146"/>
    </row>
    <row r="101" spans="1:13" ht="17.25" hidden="1" customHeight="1" x14ac:dyDescent="0.2">
      <c r="A101" s="257"/>
      <c r="B101" s="153" t="s">
        <v>3312</v>
      </c>
      <c r="C101" s="320" t="s">
        <v>3415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91"/>
      <c r="H101" s="320">
        <f t="shared" ref="H101" si="201">D101+17</f>
        <v>45130</v>
      </c>
      <c r="I101" s="468"/>
      <c r="J101" s="442">
        <f t="shared" si="158"/>
        <v>45104</v>
      </c>
      <c r="K101" s="442">
        <f t="shared" si="186"/>
        <v>45105</v>
      </c>
      <c r="L101" s="468"/>
      <c r="M101" s="146"/>
    </row>
    <row r="102" spans="1:13" ht="17.25" hidden="1" customHeight="1" x14ac:dyDescent="0.2">
      <c r="A102" s="257"/>
      <c r="B102" s="153" t="s">
        <v>3352</v>
      </c>
      <c r="C102" s="320" t="s">
        <v>3416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91"/>
      <c r="H102" s="320">
        <f t="shared" ref="H102" si="204">D102+17</f>
        <v>45138</v>
      </c>
      <c r="I102" s="468"/>
      <c r="J102" s="442">
        <f t="shared" si="158"/>
        <v>45111</v>
      </c>
      <c r="K102" s="442">
        <f t="shared" si="186"/>
        <v>45112</v>
      </c>
      <c r="L102" s="468"/>
      <c r="M102" s="146"/>
    </row>
    <row r="103" spans="1:13" ht="17.25" hidden="1" customHeight="1" x14ac:dyDescent="0.2">
      <c r="A103" s="257"/>
      <c r="B103" s="153" t="s">
        <v>3326</v>
      </c>
      <c r="C103" s="320" t="s">
        <v>3417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91"/>
      <c r="H103" s="320">
        <f t="shared" ref="H103" si="206">D103+17</f>
        <v>45144</v>
      </c>
      <c r="I103" s="468"/>
      <c r="J103" s="442">
        <f t="shared" si="158"/>
        <v>45118</v>
      </c>
      <c r="K103" s="442">
        <f t="shared" si="186"/>
        <v>45119</v>
      </c>
      <c r="L103" s="468"/>
      <c r="M103" s="146"/>
    </row>
    <row r="104" spans="1:13" ht="17.25" hidden="1" customHeight="1" x14ac:dyDescent="0.2">
      <c r="A104" s="257"/>
      <c r="B104" s="153" t="s">
        <v>3320</v>
      </c>
      <c r="C104" s="320" t="s">
        <v>3418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91"/>
      <c r="H104" s="320">
        <f t="shared" ref="H104" si="209">D104+17</f>
        <v>45154</v>
      </c>
      <c r="I104" s="468"/>
      <c r="J104" s="442">
        <f t="shared" si="158"/>
        <v>45125</v>
      </c>
      <c r="K104" s="442">
        <f t="shared" si="186"/>
        <v>45126</v>
      </c>
      <c r="L104" s="468"/>
      <c r="M104" s="146"/>
    </row>
    <row r="105" spans="1:13" ht="17.25" hidden="1" customHeight="1" x14ac:dyDescent="0.2">
      <c r="A105" s="257"/>
      <c r="B105" s="153" t="s">
        <v>3309</v>
      </c>
      <c r="C105" s="320" t="s">
        <v>3419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91"/>
      <c r="H105" s="320">
        <f t="shared" ref="H105" si="212">D105+17</f>
        <v>45160</v>
      </c>
      <c r="I105" s="468"/>
      <c r="J105" s="442">
        <f t="shared" si="158"/>
        <v>45132</v>
      </c>
      <c r="K105" s="442">
        <f t="shared" si="186"/>
        <v>45133</v>
      </c>
      <c r="L105" s="468"/>
      <c r="M105" s="146"/>
    </row>
    <row r="106" spans="1:13" ht="17.25" hidden="1" customHeight="1" x14ac:dyDescent="0.2">
      <c r="A106" s="257"/>
      <c r="B106" s="153" t="s">
        <v>3328</v>
      </c>
      <c r="C106" s="320" t="s">
        <v>3420</v>
      </c>
      <c r="D106" s="320">
        <v>45156</v>
      </c>
      <c r="E106" s="320">
        <f t="shared" ref="E106" si="213">D106+8</f>
        <v>45164</v>
      </c>
      <c r="F106" s="320">
        <v>45168</v>
      </c>
      <c r="G106" s="491"/>
      <c r="H106" s="320">
        <f t="shared" ref="H106" si="214">D106+17</f>
        <v>45173</v>
      </c>
      <c r="I106" s="468"/>
      <c r="J106" s="442">
        <f>J105+7</f>
        <v>45139</v>
      </c>
      <c r="K106" s="442">
        <f>K105+7</f>
        <v>45140</v>
      </c>
      <c r="L106" s="468"/>
      <c r="M106" s="722"/>
    </row>
    <row r="107" spans="1:13" ht="17.25" hidden="1" customHeight="1" x14ac:dyDescent="0.2">
      <c r="A107" s="257"/>
      <c r="B107" s="216" t="s">
        <v>389</v>
      </c>
      <c r="C107" s="320" t="s">
        <v>3421</v>
      </c>
      <c r="D107" s="558">
        <v>45155</v>
      </c>
      <c r="E107" s="558">
        <f t="shared" ref="E107" si="215">D107+8</f>
        <v>45163</v>
      </c>
      <c r="F107" s="558">
        <f t="shared" ref="F107" si="216">D107+11</f>
        <v>45166</v>
      </c>
      <c r="G107" s="491"/>
      <c r="H107" s="558">
        <f t="shared" ref="H107" si="217">D107+17</f>
        <v>45172</v>
      </c>
      <c r="I107" s="562"/>
      <c r="J107" s="738">
        <f>J106+7</f>
        <v>45146</v>
      </c>
      <c r="K107" s="738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3330</v>
      </c>
      <c r="C108" s="320" t="s">
        <v>3422</v>
      </c>
      <c r="D108" s="581">
        <v>45170</v>
      </c>
      <c r="E108" s="581">
        <v>45180</v>
      </c>
      <c r="F108" s="581">
        <f t="shared" ref="F108" si="218">D108+11</f>
        <v>45181</v>
      </c>
      <c r="G108" s="491"/>
      <c r="H108" s="581">
        <f t="shared" ref="H108" si="219">D108+17</f>
        <v>45187</v>
      </c>
      <c r="I108" s="468"/>
      <c r="J108" s="442">
        <v>45155</v>
      </c>
      <c r="K108" s="442">
        <f>J108+2</f>
        <v>45157</v>
      </c>
      <c r="L108" s="722"/>
      <c r="M108" s="722"/>
    </row>
    <row r="109" spans="1:13" ht="17.25" hidden="1" customHeight="1" x14ac:dyDescent="0.2">
      <c r="A109" s="257"/>
      <c r="B109" s="153" t="s">
        <v>3332</v>
      </c>
      <c r="C109" s="320" t="s">
        <v>3423</v>
      </c>
      <c r="D109" s="581">
        <v>45164</v>
      </c>
      <c r="E109" s="581">
        <f t="shared" ref="E109" si="220">D109+8</f>
        <v>45172</v>
      </c>
      <c r="F109" s="581">
        <f t="shared" ref="F109" si="221">D109+11</f>
        <v>45175</v>
      </c>
      <c r="G109" s="491"/>
      <c r="H109" s="581">
        <f t="shared" ref="H109" si="222">D109+17</f>
        <v>45181</v>
      </c>
      <c r="I109" s="468"/>
      <c r="J109" s="442">
        <f t="shared" ref="J109:K114" si="223">J108+7</f>
        <v>45162</v>
      </c>
      <c r="K109" s="442">
        <f t="shared" si="223"/>
        <v>45164</v>
      </c>
      <c r="L109" s="444"/>
      <c r="M109" s="444"/>
    </row>
    <row r="110" spans="1:13" ht="17.25" hidden="1" customHeight="1" x14ac:dyDescent="0.2">
      <c r="A110" s="257"/>
      <c r="B110" s="153" t="s">
        <v>3334</v>
      </c>
      <c r="C110" s="320" t="s">
        <v>3424</v>
      </c>
      <c r="D110" s="581">
        <v>45176</v>
      </c>
      <c r="E110" s="581">
        <f t="shared" ref="E110" si="224">D110+8</f>
        <v>45184</v>
      </c>
      <c r="F110" s="581">
        <f t="shared" ref="F110" si="225">D110+11</f>
        <v>45187</v>
      </c>
      <c r="G110" s="491"/>
      <c r="H110" s="581">
        <f t="shared" ref="H110" si="226">D110+17</f>
        <v>45193</v>
      </c>
      <c r="I110" s="468"/>
      <c r="J110" s="442">
        <f t="shared" si="223"/>
        <v>45169</v>
      </c>
      <c r="K110" s="442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3386</v>
      </c>
      <c r="C111" s="320" t="s">
        <v>3425</v>
      </c>
      <c r="D111" s="581">
        <v>45183</v>
      </c>
      <c r="E111" s="581">
        <f t="shared" ref="E111" si="227">D111+8</f>
        <v>45191</v>
      </c>
      <c r="F111" s="581">
        <f t="shared" ref="F111" si="228">D111+11</f>
        <v>45194</v>
      </c>
      <c r="G111" s="491"/>
      <c r="H111" s="581">
        <f t="shared" ref="H111" si="229">D111+17</f>
        <v>45200</v>
      </c>
      <c r="I111" s="468"/>
      <c r="J111" s="442">
        <f t="shared" si="223"/>
        <v>45176</v>
      </c>
      <c r="K111" s="442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3411</v>
      </c>
      <c r="C112" s="320" t="s">
        <v>3426</v>
      </c>
      <c r="D112" s="581">
        <v>45190</v>
      </c>
      <c r="E112" s="581">
        <f t="shared" ref="E112" si="230">D112+8</f>
        <v>45198</v>
      </c>
      <c r="F112" s="581">
        <f t="shared" ref="F112" si="231">D112+11</f>
        <v>45201</v>
      </c>
      <c r="G112" s="491"/>
      <c r="H112" s="581">
        <f t="shared" ref="H112" si="232">D112+17</f>
        <v>45207</v>
      </c>
      <c r="I112" s="468"/>
      <c r="J112" s="442">
        <f t="shared" si="223"/>
        <v>45183</v>
      </c>
      <c r="K112" s="442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389</v>
      </c>
      <c r="C113" s="320" t="s">
        <v>3427</v>
      </c>
      <c r="D113" s="558">
        <f t="shared" ref="D113" si="233">D112+7</f>
        <v>45197</v>
      </c>
      <c r="E113" s="558">
        <f t="shared" ref="E113" si="234">D113+8</f>
        <v>45205</v>
      </c>
      <c r="F113" s="558">
        <f t="shared" ref="F113" si="235">D113+11</f>
        <v>45208</v>
      </c>
      <c r="G113" s="491"/>
      <c r="H113" s="558">
        <f t="shared" ref="H113" si="236">D113+17</f>
        <v>45214</v>
      </c>
      <c r="I113" s="562"/>
      <c r="J113" s="561">
        <f t="shared" si="223"/>
        <v>45190</v>
      </c>
      <c r="K113" s="56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3312</v>
      </c>
      <c r="C114" s="320" t="s">
        <v>2803</v>
      </c>
      <c r="D114" s="581">
        <v>45198</v>
      </c>
      <c r="E114" s="581">
        <f t="shared" ref="E114" si="237">D114+8</f>
        <v>45206</v>
      </c>
      <c r="F114" s="581">
        <f t="shared" ref="F114" si="238">D114+11</f>
        <v>45209</v>
      </c>
      <c r="G114" s="491"/>
      <c r="H114" s="581">
        <f t="shared" ref="H114" si="239">D114+17</f>
        <v>45215</v>
      </c>
      <c r="I114" s="468"/>
      <c r="J114" s="442">
        <f t="shared" si="223"/>
        <v>45197</v>
      </c>
      <c r="K114" s="442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3352</v>
      </c>
      <c r="C115" s="320" t="s">
        <v>2805</v>
      </c>
      <c r="D115" s="581">
        <v>45205</v>
      </c>
      <c r="E115" s="581">
        <f t="shared" ref="E115:E123" si="240">D115+8</f>
        <v>45213</v>
      </c>
      <c r="F115" s="581">
        <f t="shared" ref="F115:F123" si="241">D115+11</f>
        <v>45216</v>
      </c>
      <c r="G115" s="491"/>
      <c r="H115" s="581">
        <f t="shared" ref="H115:H123" si="242">D115+17</f>
        <v>45222</v>
      </c>
      <c r="I115" s="468"/>
      <c r="J115" s="442">
        <f t="shared" ref="J115:K136" si="243">J114+7</f>
        <v>45204</v>
      </c>
      <c r="K115" s="442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3326</v>
      </c>
      <c r="C116" s="320" t="s">
        <v>2807</v>
      </c>
      <c r="D116" s="581">
        <v>45211</v>
      </c>
      <c r="E116" s="558">
        <f t="shared" si="240"/>
        <v>45219</v>
      </c>
      <c r="F116" s="558">
        <f t="shared" si="241"/>
        <v>45222</v>
      </c>
      <c r="G116" s="491"/>
      <c r="H116" s="558">
        <f t="shared" si="242"/>
        <v>45228</v>
      </c>
      <c r="I116" s="468"/>
      <c r="J116" s="442">
        <f t="shared" si="243"/>
        <v>45211</v>
      </c>
      <c r="K116" s="442">
        <f t="shared" si="243"/>
        <v>45213</v>
      </c>
      <c r="L116" s="146" t="s">
        <v>3428</v>
      </c>
      <c r="M116" s="146"/>
    </row>
    <row r="117" spans="1:13" ht="17.25" hidden="1" customHeight="1" x14ac:dyDescent="0.2">
      <c r="A117" s="257"/>
      <c r="B117" s="153" t="s">
        <v>3320</v>
      </c>
      <c r="C117" s="320" t="s">
        <v>2809</v>
      </c>
      <c r="D117" s="581">
        <v>45219</v>
      </c>
      <c r="E117" s="581">
        <f t="shared" si="240"/>
        <v>45227</v>
      </c>
      <c r="F117" s="581">
        <f t="shared" si="241"/>
        <v>45230</v>
      </c>
      <c r="G117" s="491"/>
      <c r="H117" s="581">
        <f t="shared" si="242"/>
        <v>45236</v>
      </c>
      <c r="I117" s="468"/>
      <c r="J117" s="442">
        <f t="shared" si="243"/>
        <v>45218</v>
      </c>
      <c r="K117" s="442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3309</v>
      </c>
      <c r="C118" s="320" t="s">
        <v>2811</v>
      </c>
      <c r="D118" s="581">
        <v>45226</v>
      </c>
      <c r="E118" s="581">
        <f t="shared" si="240"/>
        <v>45234</v>
      </c>
      <c r="F118" s="581">
        <f t="shared" si="241"/>
        <v>45237</v>
      </c>
      <c r="G118" s="491"/>
      <c r="H118" s="581">
        <f t="shared" si="242"/>
        <v>45243</v>
      </c>
      <c r="I118" s="468"/>
      <c r="J118" s="442">
        <f t="shared" si="243"/>
        <v>45225</v>
      </c>
      <c r="K118" s="442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3336</v>
      </c>
      <c r="C119" s="320" t="s">
        <v>2813</v>
      </c>
      <c r="D119" s="581">
        <v>45233</v>
      </c>
      <c r="E119" s="581">
        <f t="shared" si="240"/>
        <v>45241</v>
      </c>
      <c r="F119" s="581">
        <f t="shared" si="241"/>
        <v>45244</v>
      </c>
      <c r="G119" s="491"/>
      <c r="H119" s="581">
        <f t="shared" si="242"/>
        <v>45250</v>
      </c>
      <c r="I119" s="468"/>
      <c r="J119" s="442">
        <f t="shared" si="243"/>
        <v>45232</v>
      </c>
      <c r="K119" s="442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3328</v>
      </c>
      <c r="C120" s="320" t="s">
        <v>2815</v>
      </c>
      <c r="D120" s="581">
        <f t="shared" ref="D120:D136" si="244">D119+7</f>
        <v>45240</v>
      </c>
      <c r="E120" s="581">
        <f t="shared" si="240"/>
        <v>45248</v>
      </c>
      <c r="F120" s="581">
        <f t="shared" si="241"/>
        <v>45251</v>
      </c>
      <c r="G120" s="491"/>
      <c r="H120" s="581">
        <f t="shared" si="242"/>
        <v>45257</v>
      </c>
      <c r="I120" s="468"/>
      <c r="J120" s="442">
        <f t="shared" si="243"/>
        <v>45239</v>
      </c>
      <c r="K120" s="442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3332</v>
      </c>
      <c r="C121" s="320" t="s">
        <v>2817</v>
      </c>
      <c r="D121" s="581">
        <f t="shared" si="244"/>
        <v>45247</v>
      </c>
      <c r="E121" s="581">
        <f t="shared" si="240"/>
        <v>45255</v>
      </c>
      <c r="F121" s="581">
        <f t="shared" si="241"/>
        <v>45258</v>
      </c>
      <c r="G121" s="491"/>
      <c r="H121" s="581">
        <f t="shared" si="242"/>
        <v>45264</v>
      </c>
      <c r="I121" s="468"/>
      <c r="J121" s="442">
        <f t="shared" si="243"/>
        <v>45246</v>
      </c>
      <c r="K121" s="442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3330</v>
      </c>
      <c r="C122" s="320" t="s">
        <v>2819</v>
      </c>
      <c r="D122" s="581">
        <f t="shared" si="244"/>
        <v>45254</v>
      </c>
      <c r="E122" s="581">
        <f t="shared" si="240"/>
        <v>45262</v>
      </c>
      <c r="F122" s="581">
        <f t="shared" si="241"/>
        <v>45265</v>
      </c>
      <c r="G122" s="491"/>
      <c r="H122" s="581">
        <f t="shared" si="242"/>
        <v>45271</v>
      </c>
      <c r="I122" s="468"/>
      <c r="J122" s="442">
        <f t="shared" si="243"/>
        <v>45253</v>
      </c>
      <c r="K122" s="442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3334</v>
      </c>
      <c r="C123" s="320" t="s">
        <v>2821</v>
      </c>
      <c r="D123" s="581">
        <f t="shared" si="244"/>
        <v>45261</v>
      </c>
      <c r="E123" s="581">
        <f t="shared" si="240"/>
        <v>45269</v>
      </c>
      <c r="F123" s="581">
        <f t="shared" si="241"/>
        <v>45272</v>
      </c>
      <c r="G123" s="491"/>
      <c r="H123" s="581">
        <f t="shared" si="242"/>
        <v>45278</v>
      </c>
      <c r="I123" s="468"/>
      <c r="J123" s="442">
        <f t="shared" si="243"/>
        <v>45260</v>
      </c>
      <c r="K123" s="442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3386</v>
      </c>
      <c r="C124" s="320" t="s">
        <v>2823</v>
      </c>
      <c r="D124" s="581">
        <f t="shared" si="244"/>
        <v>45268</v>
      </c>
      <c r="E124" s="581">
        <f t="shared" ref="E124:E127" si="245">D124+8</f>
        <v>45276</v>
      </c>
      <c r="F124" s="581">
        <f t="shared" ref="F124:F127" si="246">D124+11</f>
        <v>45279</v>
      </c>
      <c r="G124" s="491"/>
      <c r="H124" s="581">
        <f t="shared" ref="H124:H127" si="247">D124+17</f>
        <v>45285</v>
      </c>
      <c r="I124" s="468"/>
      <c r="J124" s="442">
        <f t="shared" si="243"/>
        <v>45267</v>
      </c>
      <c r="K124" s="442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389</v>
      </c>
      <c r="C125" s="320" t="s">
        <v>2825</v>
      </c>
      <c r="D125" s="558">
        <f t="shared" si="244"/>
        <v>45275</v>
      </c>
      <c r="E125" s="558">
        <f t="shared" si="245"/>
        <v>45283</v>
      </c>
      <c r="F125" s="558">
        <f t="shared" si="246"/>
        <v>45286</v>
      </c>
      <c r="G125" s="491"/>
      <c r="H125" s="558">
        <f t="shared" si="247"/>
        <v>45292</v>
      </c>
      <c r="I125" s="562"/>
      <c r="J125" s="561">
        <f t="shared" si="243"/>
        <v>45274</v>
      </c>
      <c r="K125" s="56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3312</v>
      </c>
      <c r="C126" s="320" t="s">
        <v>2827</v>
      </c>
      <c r="D126" s="581">
        <v>45303</v>
      </c>
      <c r="E126" s="581">
        <f t="shared" si="245"/>
        <v>45311</v>
      </c>
      <c r="F126" s="581">
        <f t="shared" si="246"/>
        <v>45314</v>
      </c>
      <c r="G126" s="491"/>
      <c r="H126" s="581">
        <f t="shared" si="247"/>
        <v>45320</v>
      </c>
      <c r="I126" s="468"/>
      <c r="J126" s="442">
        <f t="shared" si="243"/>
        <v>45281</v>
      </c>
      <c r="K126" s="442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3352</v>
      </c>
      <c r="C127" s="320" t="s">
        <v>2829</v>
      </c>
      <c r="D127" s="581">
        <v>45307</v>
      </c>
      <c r="E127" s="581">
        <f t="shared" si="245"/>
        <v>45315</v>
      </c>
      <c r="F127" s="581">
        <f t="shared" si="246"/>
        <v>45318</v>
      </c>
      <c r="G127" s="491"/>
      <c r="H127" s="581">
        <f t="shared" si="247"/>
        <v>45324</v>
      </c>
      <c r="I127" s="468"/>
      <c r="J127" s="442">
        <f t="shared" si="243"/>
        <v>45288</v>
      </c>
      <c r="K127" s="442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3326</v>
      </c>
      <c r="C128" s="320" t="s">
        <v>2830</v>
      </c>
      <c r="D128" s="581">
        <v>45309</v>
      </c>
      <c r="E128" s="581">
        <f t="shared" ref="E128" si="248">D128+8</f>
        <v>45317</v>
      </c>
      <c r="F128" s="581">
        <f t="shared" ref="F128" si="249">D128+11</f>
        <v>45320</v>
      </c>
      <c r="G128" s="491"/>
      <c r="H128" s="581">
        <f t="shared" ref="H128" si="250">D128+17</f>
        <v>45326</v>
      </c>
      <c r="I128" s="468"/>
      <c r="J128" s="442">
        <f t="shared" si="243"/>
        <v>45295</v>
      </c>
      <c r="K128" s="442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3320</v>
      </c>
      <c r="C129" s="320" t="s">
        <v>2831</v>
      </c>
      <c r="D129" s="581">
        <v>45315</v>
      </c>
      <c r="E129" s="581">
        <v>44948</v>
      </c>
      <c r="F129" s="581">
        <f t="shared" ref="F129:F131" si="251">D129+11</f>
        <v>45326</v>
      </c>
      <c r="G129" s="491"/>
      <c r="H129" s="581">
        <f t="shared" ref="H129:H131" si="252">D129+17</f>
        <v>45332</v>
      </c>
      <c r="I129" s="468"/>
      <c r="J129" s="442">
        <f t="shared" si="243"/>
        <v>45302</v>
      </c>
      <c r="K129" s="442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2970</v>
      </c>
      <c r="C130" s="320" t="s">
        <v>2832</v>
      </c>
      <c r="D130" s="581">
        <v>45324</v>
      </c>
      <c r="E130" s="581">
        <v>44955</v>
      </c>
      <c r="F130" s="581">
        <f t="shared" si="251"/>
        <v>45335</v>
      </c>
      <c r="G130" s="491"/>
      <c r="H130" s="581">
        <f t="shared" si="252"/>
        <v>45341</v>
      </c>
      <c r="I130" s="468"/>
      <c r="J130" s="442">
        <f t="shared" si="243"/>
        <v>45309</v>
      </c>
      <c r="K130" s="442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3336</v>
      </c>
      <c r="C131" s="320" t="s">
        <v>2833</v>
      </c>
      <c r="D131" s="581">
        <v>45316</v>
      </c>
      <c r="E131" s="581">
        <f t="shared" ref="E131" si="253">D131+8</f>
        <v>45324</v>
      </c>
      <c r="F131" s="581">
        <f t="shared" si="251"/>
        <v>45327</v>
      </c>
      <c r="G131" s="491"/>
      <c r="H131" s="581">
        <f t="shared" si="252"/>
        <v>45333</v>
      </c>
      <c r="I131" s="468"/>
      <c r="J131" s="442">
        <f t="shared" si="243"/>
        <v>45316</v>
      </c>
      <c r="K131" s="442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3328</v>
      </c>
      <c r="C132" s="320" t="s">
        <v>2834</v>
      </c>
      <c r="D132" s="581">
        <f t="shared" si="244"/>
        <v>45323</v>
      </c>
      <c r="E132" s="581">
        <f t="shared" ref="E132" si="254">D132+8</f>
        <v>45331</v>
      </c>
      <c r="F132" s="581">
        <f t="shared" ref="F132" si="255">D132+11</f>
        <v>45334</v>
      </c>
      <c r="G132" s="491"/>
      <c r="H132" s="581">
        <f t="shared" ref="H132" si="256">D132+17</f>
        <v>45340</v>
      </c>
      <c r="I132" s="468"/>
      <c r="J132" s="442">
        <f t="shared" si="243"/>
        <v>45323</v>
      </c>
      <c r="K132" s="442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3332</v>
      </c>
      <c r="C133" s="320" t="s">
        <v>2835</v>
      </c>
      <c r="D133" s="581">
        <f t="shared" si="244"/>
        <v>45330</v>
      </c>
      <c r="E133" s="581">
        <f t="shared" ref="E133:E136" si="257">D133+8</f>
        <v>45338</v>
      </c>
      <c r="F133" s="581">
        <f t="shared" ref="F133:F136" si="258">D133+11</f>
        <v>45341</v>
      </c>
      <c r="G133" s="491"/>
      <c r="H133" s="581">
        <f t="shared" ref="H133:H136" si="259">D133+17</f>
        <v>45347</v>
      </c>
      <c r="I133" s="468"/>
      <c r="J133" s="442">
        <f t="shared" si="243"/>
        <v>45330</v>
      </c>
      <c r="K133" s="442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3330</v>
      </c>
      <c r="C134" s="320" t="s">
        <v>2836</v>
      </c>
      <c r="D134" s="581">
        <f t="shared" si="244"/>
        <v>45337</v>
      </c>
      <c r="E134" s="581">
        <f t="shared" si="257"/>
        <v>45345</v>
      </c>
      <c r="F134" s="581">
        <f t="shared" si="258"/>
        <v>45348</v>
      </c>
      <c r="G134" s="491"/>
      <c r="H134" s="581">
        <f t="shared" si="259"/>
        <v>45354</v>
      </c>
      <c r="I134" s="468"/>
      <c r="J134" s="442">
        <f t="shared" si="243"/>
        <v>45337</v>
      </c>
      <c r="K134" s="442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3334</v>
      </c>
      <c r="C135" s="320" t="s">
        <v>2837</v>
      </c>
      <c r="D135" s="581">
        <f t="shared" si="244"/>
        <v>45344</v>
      </c>
      <c r="E135" s="581">
        <f t="shared" si="257"/>
        <v>45352</v>
      </c>
      <c r="F135" s="581">
        <f t="shared" si="258"/>
        <v>45355</v>
      </c>
      <c r="G135" s="491"/>
      <c r="H135" s="581">
        <f t="shared" si="259"/>
        <v>45361</v>
      </c>
      <c r="I135" s="468"/>
      <c r="J135" s="442">
        <f t="shared" si="243"/>
        <v>45344</v>
      </c>
      <c r="K135" s="442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3429</v>
      </c>
      <c r="C136" s="320" t="s">
        <v>2839</v>
      </c>
      <c r="D136" s="581">
        <f t="shared" si="244"/>
        <v>45351</v>
      </c>
      <c r="E136" s="581">
        <f t="shared" si="257"/>
        <v>45359</v>
      </c>
      <c r="F136" s="581">
        <f t="shared" si="258"/>
        <v>45362</v>
      </c>
      <c r="G136" s="491"/>
      <c r="H136" s="581">
        <f t="shared" si="259"/>
        <v>45368</v>
      </c>
      <c r="I136" s="468"/>
      <c r="J136" s="442">
        <f t="shared" si="243"/>
        <v>45351</v>
      </c>
      <c r="K136" s="442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54"/>
      <c r="E137" s="754"/>
      <c r="F137" s="754"/>
      <c r="G137" s="155"/>
      <c r="H137" s="754"/>
      <c r="I137" s="468"/>
      <c r="J137" s="442"/>
      <c r="K137" s="442"/>
      <c r="L137" s="146"/>
      <c r="M137" s="146"/>
    </row>
    <row r="138" spans="1:13" ht="17.25" customHeight="1" x14ac:dyDescent="0.2">
      <c r="A138" s="257"/>
      <c r="B138" s="164"/>
      <c r="C138" s="155"/>
      <c r="D138" s="754"/>
      <c r="E138" s="754"/>
      <c r="F138" s="754"/>
      <c r="G138" s="155"/>
      <c r="H138" s="754"/>
      <c r="I138" s="468"/>
      <c r="J138" s="442"/>
      <c r="K138" s="442"/>
      <c r="L138" s="146"/>
      <c r="M138" s="146"/>
    </row>
    <row r="139" spans="1:13" ht="17.25" customHeight="1" x14ac:dyDescent="0.2">
      <c r="A139" s="257"/>
      <c r="B139" s="433" t="s">
        <v>1244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555</v>
      </c>
      <c r="C141" s="193"/>
      <c r="D141" s="193"/>
      <c r="E141" s="194"/>
      <c r="F141" s="195" t="s">
        <v>1264</v>
      </c>
      <c r="G141" s="195"/>
      <c r="H141" s="193"/>
      <c r="I141" s="193"/>
      <c r="J141" s="195" t="s">
        <v>557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558</v>
      </c>
      <c r="C142" s="193"/>
      <c r="D142" s="198" t="s">
        <v>559</v>
      </c>
      <c r="E142" s="199"/>
      <c r="F142" s="197" t="s">
        <v>560</v>
      </c>
      <c r="G142" s="193"/>
      <c r="H142" s="198" t="s">
        <v>561</v>
      </c>
      <c r="I142" s="193"/>
      <c r="J142" s="197" t="s">
        <v>562</v>
      </c>
      <c r="K142" s="755" t="s">
        <v>563</v>
      </c>
      <c r="M142" s="193"/>
    </row>
    <row r="143" spans="1:13" s="159" customFormat="1" ht="17.25" customHeight="1" x14ac:dyDescent="0.2">
      <c r="A143" s="259"/>
      <c r="B143" s="424" t="s">
        <v>564</v>
      </c>
      <c r="C143" s="202"/>
      <c r="D143" s="584" t="s">
        <v>565</v>
      </c>
      <c r="E143" s="197"/>
      <c r="F143" s="723" t="s">
        <v>566</v>
      </c>
      <c r="G143" s="747" t="s">
        <v>567</v>
      </c>
      <c r="H143" s="252" t="s">
        <v>568</v>
      </c>
      <c r="I143" s="201"/>
      <c r="J143" s="201" t="s">
        <v>569</v>
      </c>
      <c r="K143" s="203" t="s">
        <v>570</v>
      </c>
      <c r="L143" s="203"/>
      <c r="M143" s="193"/>
    </row>
    <row r="144" spans="1:13" s="159" customFormat="1" ht="17.25" customHeight="1" x14ac:dyDescent="0.2">
      <c r="A144" s="258"/>
      <c r="B144" s="424" t="s">
        <v>571</v>
      </c>
      <c r="C144" s="202"/>
      <c r="D144" s="584" t="s">
        <v>572</v>
      </c>
      <c r="E144" s="197"/>
      <c r="F144" s="723" t="s">
        <v>573</v>
      </c>
      <c r="G144" s="747" t="s">
        <v>574</v>
      </c>
      <c r="H144" s="252" t="s">
        <v>575</v>
      </c>
      <c r="I144" s="201"/>
      <c r="J144" s="201" t="s">
        <v>576</v>
      </c>
      <c r="K144" s="203" t="s">
        <v>577</v>
      </c>
      <c r="L144" s="203"/>
      <c r="M144" s="193"/>
    </row>
    <row r="145" spans="2:11" s="159" customFormat="1" ht="17.25" customHeight="1" x14ac:dyDescent="0.2">
      <c r="B145" s="201" t="s">
        <v>2568</v>
      </c>
      <c r="C145" s="202"/>
      <c r="D145" s="203" t="s">
        <v>579</v>
      </c>
      <c r="E145" s="197"/>
      <c r="F145" s="723" t="s">
        <v>580</v>
      </c>
      <c r="G145" s="747" t="s">
        <v>581</v>
      </c>
      <c r="H145" s="252" t="s">
        <v>582</v>
      </c>
      <c r="I145" s="424"/>
      <c r="J145" s="424" t="s">
        <v>583</v>
      </c>
      <c r="K145" s="584" t="s">
        <v>584</v>
      </c>
    </row>
    <row r="146" spans="2:11" s="159" customFormat="1" ht="17.25" customHeight="1" x14ac:dyDescent="0.2">
      <c r="B146" s="201" t="s">
        <v>585</v>
      </c>
      <c r="C146" s="202"/>
      <c r="D146" s="203" t="s">
        <v>586</v>
      </c>
      <c r="E146" s="197"/>
      <c r="F146" s="723" t="s">
        <v>587</v>
      </c>
      <c r="G146" s="747" t="s">
        <v>588</v>
      </c>
      <c r="H146" s="252" t="s">
        <v>589</v>
      </c>
      <c r="I146" s="201"/>
      <c r="J146" s="201" t="s">
        <v>590</v>
      </c>
      <c r="K146" s="203" t="s">
        <v>591</v>
      </c>
    </row>
    <row r="147" spans="2:11" s="159" customFormat="1" ht="17.25" customHeight="1" x14ac:dyDescent="0.2">
      <c r="B147" s="424" t="s">
        <v>592</v>
      </c>
      <c r="C147" s="202"/>
      <c r="D147" s="584" t="s">
        <v>593</v>
      </c>
      <c r="E147" s="197"/>
      <c r="F147" s="723" t="s">
        <v>2569</v>
      </c>
      <c r="G147" s="747" t="s">
        <v>595</v>
      </c>
      <c r="H147" s="252" t="s">
        <v>2570</v>
      </c>
      <c r="I147" s="201"/>
      <c r="J147" s="201" t="s">
        <v>597</v>
      </c>
      <c r="K147" s="203" t="s">
        <v>598</v>
      </c>
    </row>
    <row r="148" spans="2:11" s="159" customFormat="1" ht="17.25" customHeight="1" x14ac:dyDescent="0.2">
      <c r="B148" s="424" t="s">
        <v>1274</v>
      </c>
      <c r="C148" s="202"/>
      <c r="D148" s="584" t="s">
        <v>1275</v>
      </c>
      <c r="E148" s="197"/>
      <c r="F148" s="723"/>
      <c r="G148" s="747"/>
      <c r="H148" s="252"/>
      <c r="I148" s="201"/>
      <c r="J148" s="201" t="s">
        <v>1276</v>
      </c>
      <c r="K148" s="203" t="s">
        <v>1278</v>
      </c>
    </row>
    <row r="149" spans="2:11" s="159" customFormat="1" ht="17.25" customHeight="1" x14ac:dyDescent="0.2">
      <c r="B149" s="424" t="s">
        <v>599</v>
      </c>
      <c r="C149" s="202"/>
      <c r="D149" s="584" t="s">
        <v>600</v>
      </c>
      <c r="E149" s="197"/>
      <c r="F149" s="517"/>
      <c r="G149"/>
      <c r="H149"/>
      <c r="I149" s="424"/>
      <c r="J149" s="424" t="s">
        <v>604</v>
      </c>
      <c r="K149" s="425" t="s">
        <v>605</v>
      </c>
    </row>
    <row r="150" spans="2:11" s="159" customFormat="1" ht="17.25" customHeight="1" x14ac:dyDescent="0.2">
      <c r="B150" s="424" t="s">
        <v>606</v>
      </c>
      <c r="C150" s="202"/>
      <c r="D150" s="584" t="s">
        <v>607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1281</v>
      </c>
      <c r="C152" s="193" t="s">
        <v>1282</v>
      </c>
      <c r="D152" s="205"/>
      <c r="E152" s="193"/>
      <c r="F152" s="193" t="s">
        <v>1283</v>
      </c>
      <c r="G152" s="206" t="s">
        <v>1284</v>
      </c>
      <c r="H152" s="196"/>
      <c r="I152" s="193"/>
      <c r="J152" s="193" t="s">
        <v>1283</v>
      </c>
      <c r="K152" s="193" t="s">
        <v>1285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57" orientation="landscape" r:id="rId20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3430</v>
      </c>
      <c r="J2" s="620" t="s">
        <v>378</v>
      </c>
    </row>
    <row r="3" spans="2:14" ht="17.25" customHeight="1" x14ac:dyDescent="0.2">
      <c r="B3" s="165"/>
    </row>
    <row r="4" spans="2:14" ht="17.25" customHeight="1" x14ac:dyDescent="0.2">
      <c r="C4" s="313" t="s">
        <v>3431</v>
      </c>
      <c r="D4" s="147"/>
      <c r="E4" s="147"/>
      <c r="F4" s="418" t="s">
        <v>3432</v>
      </c>
      <c r="G4" s="147"/>
      <c r="H4" s="147"/>
      <c r="I4" s="147"/>
      <c r="J4" s="341" t="s">
        <v>3433</v>
      </c>
    </row>
    <row r="5" spans="2:14" ht="31.15" customHeight="1" x14ac:dyDescent="0.2">
      <c r="B5" s="148"/>
      <c r="C5" s="176"/>
      <c r="D5" s="148"/>
      <c r="E5" s="340" t="s">
        <v>3434</v>
      </c>
      <c r="F5" s="148"/>
      <c r="G5" s="330" t="s">
        <v>3435</v>
      </c>
      <c r="H5" s="330" t="s">
        <v>3436</v>
      </c>
      <c r="I5" s="148"/>
    </row>
    <row r="6" spans="2:14" ht="24" x14ac:dyDescent="0.2">
      <c r="B6" s="394" t="s">
        <v>1355</v>
      </c>
      <c r="C6" s="182" t="s">
        <v>3437</v>
      </c>
      <c r="D6" s="1212" t="s">
        <v>1356</v>
      </c>
      <c r="E6" s="163" t="s">
        <v>3438</v>
      </c>
      <c r="F6" s="163" t="s">
        <v>3439</v>
      </c>
      <c r="G6" s="163" t="s">
        <v>3440</v>
      </c>
      <c r="H6" s="163" t="s">
        <v>252</v>
      </c>
      <c r="I6" s="429" t="s">
        <v>3441</v>
      </c>
      <c r="J6" s="446" t="s">
        <v>1134</v>
      </c>
      <c r="K6" s="148" t="s">
        <v>3442</v>
      </c>
      <c r="L6" s="330" t="s">
        <v>3443</v>
      </c>
      <c r="M6" s="330" t="s">
        <v>3444</v>
      </c>
      <c r="N6" s="402" t="s">
        <v>3445</v>
      </c>
    </row>
    <row r="7" spans="2:14" ht="17.25" customHeight="1" x14ac:dyDescent="0.2">
      <c r="B7" s="152" t="s">
        <v>381</v>
      </c>
      <c r="C7" s="152" t="s">
        <v>382</v>
      </c>
      <c r="D7" s="1213"/>
      <c r="E7" s="412" t="s">
        <v>260</v>
      </c>
      <c r="F7" s="412" t="s">
        <v>160</v>
      </c>
      <c r="G7" s="412" t="s">
        <v>3446</v>
      </c>
      <c r="H7" s="412" t="s">
        <v>3447</v>
      </c>
      <c r="I7" s="148"/>
      <c r="J7" s="148"/>
      <c r="K7" s="155"/>
      <c r="L7" s="148"/>
      <c r="M7" s="148"/>
      <c r="N7" s="169" t="s">
        <v>199</v>
      </c>
    </row>
    <row r="8" spans="2:14" s="159" customFormat="1" ht="17.25" hidden="1" customHeight="1" x14ac:dyDescent="0.2">
      <c r="B8" s="361" t="s">
        <v>3448</v>
      </c>
      <c r="C8" s="362" t="s">
        <v>3449</v>
      </c>
      <c r="D8" s="357">
        <v>44500</v>
      </c>
      <c r="E8" s="417">
        <f t="shared" ref="E8:E14" si="0">D8+5</f>
        <v>44505</v>
      </c>
      <c r="F8" s="357">
        <f t="shared" ref="F8:F9" si="1">D8+9</f>
        <v>44509</v>
      </c>
      <c r="G8" s="357">
        <f t="shared" ref="G8:G9" si="2">D8+11</f>
        <v>44511</v>
      </c>
      <c r="H8" s="357">
        <f t="shared" ref="H8:H9" si="3">D8+13</f>
        <v>44513</v>
      </c>
      <c r="I8" s="432">
        <v>44485</v>
      </c>
      <c r="J8" s="481"/>
      <c r="K8" s="415">
        <f t="shared" ref="K8:K9" si="4">D8+10</f>
        <v>44510</v>
      </c>
      <c r="L8" s="415">
        <f t="shared" ref="L8:L14" si="5">F8+10</f>
        <v>44519</v>
      </c>
      <c r="M8" s="415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1" t="s">
        <v>3450</v>
      </c>
      <c r="C9" s="362" t="s">
        <v>3451</v>
      </c>
      <c r="D9" s="357">
        <v>44497</v>
      </c>
      <c r="E9" s="417">
        <f t="shared" si="0"/>
        <v>44502</v>
      </c>
      <c r="F9" s="417">
        <f t="shared" si="1"/>
        <v>44506</v>
      </c>
      <c r="G9" s="357">
        <f t="shared" si="2"/>
        <v>44508</v>
      </c>
      <c r="H9" s="357">
        <f t="shared" si="3"/>
        <v>44510</v>
      </c>
      <c r="I9" s="432">
        <f t="shared" ref="I9:I11" si="8">I8+7</f>
        <v>44492</v>
      </c>
      <c r="J9" s="481"/>
      <c r="K9" s="415">
        <f t="shared" si="4"/>
        <v>44507</v>
      </c>
      <c r="L9" s="415">
        <f t="shared" si="5"/>
        <v>44516</v>
      </c>
      <c r="M9" s="415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1" t="s">
        <v>3452</v>
      </c>
      <c r="C10" s="362" t="s">
        <v>3453</v>
      </c>
      <c r="D10" s="357">
        <v>44507</v>
      </c>
      <c r="E10" s="417">
        <f t="shared" si="0"/>
        <v>44512</v>
      </c>
      <c r="F10" s="357">
        <f t="shared" ref="F10" si="9">D10+9</f>
        <v>44516</v>
      </c>
      <c r="G10" s="357">
        <f t="shared" ref="G10" si="10">D10+11</f>
        <v>44518</v>
      </c>
      <c r="H10" s="357">
        <f t="shared" ref="H10" si="11">D10+13</f>
        <v>44520</v>
      </c>
      <c r="I10" s="432">
        <f t="shared" si="8"/>
        <v>44499</v>
      </c>
      <c r="J10" s="481"/>
      <c r="K10" s="415">
        <f t="shared" ref="K10" si="12">D10+10</f>
        <v>44517</v>
      </c>
      <c r="L10" s="415">
        <f t="shared" si="5"/>
        <v>44526</v>
      </c>
      <c r="M10" s="415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70" t="s">
        <v>389</v>
      </c>
      <c r="C11" s="362" t="s">
        <v>3454</v>
      </c>
      <c r="D11" s="469">
        <v>44504</v>
      </c>
      <c r="E11" s="417">
        <f t="shared" si="0"/>
        <v>44509</v>
      </c>
      <c r="F11" s="469">
        <f t="shared" ref="F11:F14" si="14">D11+9</f>
        <v>44513</v>
      </c>
      <c r="G11" s="469">
        <f t="shared" ref="G11:G14" si="15">D11+11</f>
        <v>44515</v>
      </c>
      <c r="H11" s="469">
        <f t="shared" ref="H11:H14" si="16">D11+13</f>
        <v>44517</v>
      </c>
      <c r="I11" s="478">
        <f t="shared" si="8"/>
        <v>44506</v>
      </c>
      <c r="J11" s="477"/>
      <c r="K11" s="479">
        <f t="shared" ref="K11:K14" si="17">D11+10</f>
        <v>44514</v>
      </c>
      <c r="L11" s="479">
        <f t="shared" si="5"/>
        <v>44523</v>
      </c>
      <c r="M11" s="479">
        <f t="shared" ref="M11:M14" si="18">F11+10</f>
        <v>44523</v>
      </c>
      <c r="N11" s="479">
        <f t="shared" ref="N11:N14" si="19">D11+20</f>
        <v>44524</v>
      </c>
    </row>
    <row r="12" spans="2:14" s="159" customFormat="1" ht="17.25" hidden="1" customHeight="1" x14ac:dyDescent="0.2">
      <c r="B12" s="465" t="s">
        <v>3455</v>
      </c>
      <c r="C12" s="466" t="s">
        <v>3456</v>
      </c>
      <c r="D12" s="467">
        <v>44518</v>
      </c>
      <c r="E12" s="417">
        <f t="shared" si="0"/>
        <v>44523</v>
      </c>
      <c r="F12" s="467">
        <f t="shared" si="14"/>
        <v>44527</v>
      </c>
      <c r="G12" s="467">
        <f t="shared" si="15"/>
        <v>44529</v>
      </c>
      <c r="H12" s="467">
        <f t="shared" si="16"/>
        <v>44531</v>
      </c>
      <c r="I12" s="432">
        <f t="shared" ref="I12:I20" si="20">I11+7</f>
        <v>44513</v>
      </c>
      <c r="J12" s="481"/>
      <c r="K12" s="415">
        <f t="shared" si="17"/>
        <v>44528</v>
      </c>
      <c r="L12" s="415">
        <f t="shared" si="5"/>
        <v>44537</v>
      </c>
      <c r="M12" s="415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1" t="s">
        <v>3457</v>
      </c>
      <c r="C13" s="362" t="s">
        <v>3458</v>
      </c>
      <c r="D13" s="357">
        <v>44520</v>
      </c>
      <c r="E13" s="417">
        <f t="shared" si="0"/>
        <v>44525</v>
      </c>
      <c r="F13" s="357">
        <f t="shared" si="14"/>
        <v>44529</v>
      </c>
      <c r="G13" s="357">
        <f t="shared" si="15"/>
        <v>44531</v>
      </c>
      <c r="H13" s="357">
        <f t="shared" si="16"/>
        <v>44533</v>
      </c>
      <c r="I13" s="432">
        <f t="shared" si="20"/>
        <v>44520</v>
      </c>
      <c r="J13" s="481"/>
      <c r="K13" s="415">
        <f t="shared" si="17"/>
        <v>44530</v>
      </c>
      <c r="L13" s="415">
        <f t="shared" si="5"/>
        <v>44539</v>
      </c>
      <c r="M13" s="415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1" t="s">
        <v>3459</v>
      </c>
      <c r="C14" s="362" t="s">
        <v>3460</v>
      </c>
      <c r="D14" s="357">
        <v>44525</v>
      </c>
      <c r="E14" s="417">
        <f t="shared" si="0"/>
        <v>44530</v>
      </c>
      <c r="F14" s="357">
        <f t="shared" si="14"/>
        <v>44534</v>
      </c>
      <c r="G14" s="357">
        <f t="shared" si="15"/>
        <v>44536</v>
      </c>
      <c r="H14" s="357">
        <f t="shared" si="16"/>
        <v>44538</v>
      </c>
      <c r="I14" s="432">
        <f t="shared" si="20"/>
        <v>44527</v>
      </c>
      <c r="J14" s="481"/>
      <c r="K14" s="415">
        <f t="shared" si="17"/>
        <v>44535</v>
      </c>
      <c r="L14" s="415">
        <f t="shared" si="5"/>
        <v>44544</v>
      </c>
      <c r="M14" s="415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1" t="s">
        <v>3461</v>
      </c>
      <c r="C15" s="362" t="s">
        <v>3462</v>
      </c>
      <c r="D15" s="357">
        <v>44548</v>
      </c>
      <c r="E15" s="417">
        <f t="shared" ref="E15" si="21">D15+5</f>
        <v>44553</v>
      </c>
      <c r="F15" s="357">
        <f>D15+7</f>
        <v>44555</v>
      </c>
      <c r="G15" s="357">
        <f t="shared" ref="G15" si="22">D15+11</f>
        <v>44559</v>
      </c>
      <c r="H15" s="357">
        <f t="shared" ref="H15" si="23">D15+13</f>
        <v>44561</v>
      </c>
      <c r="I15" s="432">
        <f t="shared" si="20"/>
        <v>44534</v>
      </c>
      <c r="J15" s="481"/>
      <c r="K15" s="415">
        <f t="shared" ref="K15" si="24">D15+10</f>
        <v>44558</v>
      </c>
      <c r="L15" s="415">
        <f t="shared" ref="L15" si="25">F15+10</f>
        <v>44565</v>
      </c>
      <c r="M15" s="415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1" t="s">
        <v>3463</v>
      </c>
      <c r="C16" s="362" t="s">
        <v>3464</v>
      </c>
      <c r="D16" s="357">
        <v>44553</v>
      </c>
      <c r="E16" s="417">
        <f t="shared" ref="E16" si="28">D16+5</f>
        <v>44558</v>
      </c>
      <c r="F16" s="357">
        <f t="shared" ref="F16:F19" si="29">D16+7</f>
        <v>44560</v>
      </c>
      <c r="G16" s="357">
        <f t="shared" ref="G16" si="30">D16+11</f>
        <v>44564</v>
      </c>
      <c r="H16" s="357">
        <f t="shared" ref="H16" si="31">D16+13</f>
        <v>44566</v>
      </c>
      <c r="I16" s="432">
        <f t="shared" si="20"/>
        <v>44541</v>
      </c>
      <c r="J16" s="481"/>
      <c r="K16" s="415">
        <f t="shared" ref="K16" si="32">D16+10</f>
        <v>44563</v>
      </c>
      <c r="L16" s="415">
        <f t="shared" ref="L16" si="33">F16+10</f>
        <v>44570</v>
      </c>
      <c r="M16" s="415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1" t="s">
        <v>3465</v>
      </c>
      <c r="C17" s="362" t="s">
        <v>3466</v>
      </c>
      <c r="D17" s="357">
        <v>44557</v>
      </c>
      <c r="E17" s="417">
        <f t="shared" ref="E17:E18" si="36">D17+5</f>
        <v>44562</v>
      </c>
      <c r="F17" s="491">
        <f t="shared" si="29"/>
        <v>44564</v>
      </c>
      <c r="G17" s="357">
        <f t="shared" ref="G17:G18" si="37">D17+11</f>
        <v>44568</v>
      </c>
      <c r="H17" s="357">
        <f t="shared" ref="H17:H18" si="38">D17+13</f>
        <v>44570</v>
      </c>
      <c r="I17" s="432">
        <f t="shared" si="20"/>
        <v>44548</v>
      </c>
      <c r="J17" s="481"/>
      <c r="K17" s="415">
        <f t="shared" ref="K17:K18" si="39">D17+10</f>
        <v>44567</v>
      </c>
      <c r="L17" s="415">
        <f t="shared" ref="L17:L18" si="40">F17+10</f>
        <v>44574</v>
      </c>
      <c r="M17" s="415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1" t="s">
        <v>3467</v>
      </c>
      <c r="C18" s="362" t="s">
        <v>3468</v>
      </c>
      <c r="D18" s="357">
        <v>44559</v>
      </c>
      <c r="E18" s="417">
        <f t="shared" si="36"/>
        <v>44564</v>
      </c>
      <c r="F18" s="357">
        <f t="shared" si="29"/>
        <v>44566</v>
      </c>
      <c r="G18" s="357">
        <f t="shared" si="37"/>
        <v>44570</v>
      </c>
      <c r="H18" s="357">
        <f t="shared" si="38"/>
        <v>44572</v>
      </c>
      <c r="I18" s="432">
        <f t="shared" si="20"/>
        <v>44555</v>
      </c>
      <c r="J18" s="481"/>
      <c r="K18" s="415">
        <f t="shared" si="39"/>
        <v>44569</v>
      </c>
      <c r="L18" s="415">
        <f t="shared" si="40"/>
        <v>44576</v>
      </c>
      <c r="M18" s="415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1" t="s">
        <v>3469</v>
      </c>
      <c r="C19" s="362" t="s">
        <v>3470</v>
      </c>
      <c r="D19" s="357">
        <v>44563</v>
      </c>
      <c r="E19" s="417">
        <f t="shared" ref="E19" si="43">D19+5</f>
        <v>44568</v>
      </c>
      <c r="F19" s="357">
        <f t="shared" si="29"/>
        <v>44570</v>
      </c>
      <c r="G19" s="357">
        <f t="shared" ref="G19" si="44">D19+11</f>
        <v>44574</v>
      </c>
      <c r="H19" s="357">
        <f t="shared" ref="H19" si="45">D19+13</f>
        <v>44576</v>
      </c>
      <c r="I19" s="432">
        <f t="shared" si="20"/>
        <v>44562</v>
      </c>
      <c r="J19" s="481"/>
      <c r="K19" s="415">
        <f t="shared" ref="K19" si="46">D19+10</f>
        <v>44573</v>
      </c>
      <c r="L19" s="415">
        <f t="shared" ref="L19" si="47">F19+10</f>
        <v>44580</v>
      </c>
      <c r="M19" s="415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1" t="s">
        <v>3471</v>
      </c>
      <c r="C20" s="362" t="s">
        <v>3472</v>
      </c>
      <c r="D20" s="401">
        <v>44568</v>
      </c>
      <c r="E20" s="417">
        <f t="shared" ref="E20" si="50">D20+5</f>
        <v>44573</v>
      </c>
      <c r="F20" s="357">
        <f t="shared" ref="F20" si="51">D20+7</f>
        <v>44575</v>
      </c>
      <c r="G20" s="357">
        <f t="shared" ref="G20" si="52">D20+11</f>
        <v>44579</v>
      </c>
      <c r="H20" s="357">
        <f t="shared" ref="H20" si="53">D20+13</f>
        <v>44581</v>
      </c>
      <c r="I20" s="432">
        <f t="shared" si="20"/>
        <v>44569</v>
      </c>
      <c r="J20" s="481"/>
      <c r="K20" s="415">
        <f t="shared" ref="K20" si="54">D20+10</f>
        <v>44578</v>
      </c>
      <c r="L20" s="415">
        <f t="shared" ref="L20" si="55">F20+10</f>
        <v>44585</v>
      </c>
      <c r="M20" s="415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1" t="s">
        <v>3473</v>
      </c>
      <c r="C21" s="362" t="s">
        <v>3474</v>
      </c>
      <c r="D21" s="357">
        <v>44576</v>
      </c>
      <c r="E21" s="479"/>
      <c r="F21" s="357">
        <f t="shared" ref="F21:F23" si="58">D21+7</f>
        <v>44583</v>
      </c>
      <c r="G21" s="357">
        <f t="shared" ref="G21:G26" si="59">D21+11</f>
        <v>44587</v>
      </c>
      <c r="H21" s="357">
        <f t="shared" ref="H21:H26" si="60">D21+13</f>
        <v>44589</v>
      </c>
      <c r="I21" s="432">
        <f>I20+7</f>
        <v>44576</v>
      </c>
      <c r="J21" s="481"/>
      <c r="K21" s="415">
        <f t="shared" ref="K21:K26" si="61">D21+10</f>
        <v>44586</v>
      </c>
      <c r="L21" s="415">
        <f t="shared" ref="L21:L26" si="62">F21+10</f>
        <v>44593</v>
      </c>
      <c r="M21" s="415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1" t="s">
        <v>3448</v>
      </c>
      <c r="C22" s="362" t="s">
        <v>3475</v>
      </c>
      <c r="D22" s="357">
        <v>44587</v>
      </c>
      <c r="E22" s="479"/>
      <c r="F22" s="357">
        <f t="shared" si="58"/>
        <v>44594</v>
      </c>
      <c r="G22" s="357">
        <f t="shared" si="59"/>
        <v>44598</v>
      </c>
      <c r="H22" s="357">
        <f t="shared" si="60"/>
        <v>44600</v>
      </c>
      <c r="I22" s="432">
        <f t="shared" ref="I22:I26" si="65">I21+7</f>
        <v>44583</v>
      </c>
      <c r="J22" s="481"/>
      <c r="K22" s="415">
        <f t="shared" si="61"/>
        <v>44597</v>
      </c>
      <c r="L22" s="415">
        <f t="shared" si="62"/>
        <v>44604</v>
      </c>
      <c r="M22" s="415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65" t="s">
        <v>3450</v>
      </c>
      <c r="C23" s="466" t="s">
        <v>3476</v>
      </c>
      <c r="D23" s="467">
        <v>44588</v>
      </c>
      <c r="E23" s="479"/>
      <c r="F23" s="467">
        <f t="shared" si="58"/>
        <v>44595</v>
      </c>
      <c r="G23" s="467">
        <f t="shared" si="59"/>
        <v>44599</v>
      </c>
      <c r="H23" s="467">
        <f t="shared" si="60"/>
        <v>44601</v>
      </c>
      <c r="I23" s="432">
        <f t="shared" si="65"/>
        <v>44590</v>
      </c>
      <c r="J23" s="481"/>
      <c r="K23" s="415">
        <f t="shared" si="61"/>
        <v>44598</v>
      </c>
      <c r="L23" s="415">
        <f t="shared" si="62"/>
        <v>44605</v>
      </c>
      <c r="M23" s="415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1" t="s">
        <v>3452</v>
      </c>
      <c r="C24" s="362" t="s">
        <v>3477</v>
      </c>
      <c r="D24" s="357">
        <v>44597</v>
      </c>
      <c r="E24" s="417"/>
      <c r="F24" s="357">
        <f>D24+9</f>
        <v>44606</v>
      </c>
      <c r="G24" s="357">
        <f t="shared" si="59"/>
        <v>44608</v>
      </c>
      <c r="H24" s="357">
        <f t="shared" si="60"/>
        <v>44610</v>
      </c>
      <c r="I24" s="432">
        <f t="shared" si="65"/>
        <v>44597</v>
      </c>
      <c r="J24" s="481"/>
      <c r="K24" s="415">
        <f t="shared" si="61"/>
        <v>44607</v>
      </c>
      <c r="L24" s="415">
        <f t="shared" si="62"/>
        <v>44616</v>
      </c>
      <c r="M24" s="415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1" t="s">
        <v>3455</v>
      </c>
      <c r="C25" s="362" t="s">
        <v>3478</v>
      </c>
      <c r="D25" s="357">
        <v>44607</v>
      </c>
      <c r="E25" s="417"/>
      <c r="F25" s="357">
        <f t="shared" ref="F25:F31" si="66">D25+9</f>
        <v>44616</v>
      </c>
      <c r="G25" s="357">
        <f t="shared" si="59"/>
        <v>44618</v>
      </c>
      <c r="H25" s="357">
        <f t="shared" si="60"/>
        <v>44620</v>
      </c>
      <c r="I25" s="432">
        <f t="shared" si="65"/>
        <v>44604</v>
      </c>
      <c r="J25" s="481"/>
      <c r="K25" s="415">
        <f t="shared" si="61"/>
        <v>44617</v>
      </c>
      <c r="L25" s="415">
        <f t="shared" si="62"/>
        <v>44626</v>
      </c>
      <c r="M25" s="415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1" t="s">
        <v>3457</v>
      </c>
      <c r="C26" s="362" t="s">
        <v>3479</v>
      </c>
      <c r="D26" s="357">
        <v>44609</v>
      </c>
      <c r="E26" s="417"/>
      <c r="F26" s="357">
        <f t="shared" si="66"/>
        <v>44618</v>
      </c>
      <c r="G26" s="357">
        <f t="shared" si="59"/>
        <v>44620</v>
      </c>
      <c r="H26" s="357">
        <f t="shared" si="60"/>
        <v>44622</v>
      </c>
      <c r="I26" s="432">
        <f t="shared" si="65"/>
        <v>44611</v>
      </c>
      <c r="J26" s="481"/>
      <c r="K26" s="415">
        <f t="shared" si="61"/>
        <v>44619</v>
      </c>
      <c r="L26" s="415">
        <f t="shared" si="62"/>
        <v>44628</v>
      </c>
      <c r="M26" s="415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1" t="s">
        <v>3459</v>
      </c>
      <c r="C27" s="362" t="s">
        <v>3480</v>
      </c>
      <c r="D27" s="357">
        <v>44617</v>
      </c>
      <c r="E27" s="417"/>
      <c r="F27" s="357">
        <f t="shared" si="66"/>
        <v>44626</v>
      </c>
      <c r="G27" s="357">
        <f t="shared" ref="G27:G31" si="67">D27+11</f>
        <v>44628</v>
      </c>
      <c r="H27" s="357">
        <f t="shared" ref="H27:H31" si="68">D27+13</f>
        <v>44630</v>
      </c>
      <c r="I27" s="526">
        <f t="shared" ref="I27" si="69">I26+7</f>
        <v>44618</v>
      </c>
      <c r="J27" s="527"/>
      <c r="K27" s="528">
        <f t="shared" ref="K27:K29" si="70">D27+10</f>
        <v>44627</v>
      </c>
      <c r="L27" s="528">
        <f t="shared" ref="L27:L29" si="71">F27+10</f>
        <v>44636</v>
      </c>
      <c r="M27" s="528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1" t="s">
        <v>3461</v>
      </c>
      <c r="C28" s="362" t="s">
        <v>3481</v>
      </c>
      <c r="D28" s="357">
        <v>44630</v>
      </c>
      <c r="E28" s="417"/>
      <c r="F28" s="357">
        <f t="shared" si="66"/>
        <v>44639</v>
      </c>
      <c r="G28" s="357">
        <f t="shared" si="67"/>
        <v>44641</v>
      </c>
      <c r="H28" s="357">
        <f t="shared" si="68"/>
        <v>44643</v>
      </c>
      <c r="I28" s="432">
        <v>44632</v>
      </c>
      <c r="J28" s="481"/>
      <c r="K28" s="415">
        <f t="shared" si="70"/>
        <v>44640</v>
      </c>
      <c r="L28" s="415">
        <f t="shared" si="71"/>
        <v>44649</v>
      </c>
      <c r="M28" s="415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1" t="s">
        <v>3465</v>
      </c>
      <c r="C29" s="362" t="s">
        <v>3482</v>
      </c>
      <c r="D29" s="357">
        <v>44637</v>
      </c>
      <c r="E29" s="417"/>
      <c r="F29" s="357">
        <f t="shared" si="66"/>
        <v>44646</v>
      </c>
      <c r="G29" s="357">
        <f t="shared" si="67"/>
        <v>44648</v>
      </c>
      <c r="H29" s="357">
        <f t="shared" si="68"/>
        <v>44650</v>
      </c>
      <c r="I29" s="432">
        <v>44639</v>
      </c>
      <c r="J29" s="481"/>
      <c r="K29" s="415">
        <f t="shared" si="70"/>
        <v>44647</v>
      </c>
      <c r="L29" s="415">
        <f t="shared" si="71"/>
        <v>44656</v>
      </c>
      <c r="M29" s="415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1" t="s">
        <v>3463</v>
      </c>
      <c r="C30" s="362" t="s">
        <v>3483</v>
      </c>
      <c r="D30" s="357">
        <v>44644</v>
      </c>
      <c r="E30" s="417"/>
      <c r="F30" s="357">
        <f t="shared" si="66"/>
        <v>44653</v>
      </c>
      <c r="G30" s="357">
        <f t="shared" si="67"/>
        <v>44655</v>
      </c>
      <c r="H30" s="357">
        <f t="shared" si="68"/>
        <v>44657</v>
      </c>
      <c r="I30" s="432">
        <v>44646</v>
      </c>
      <c r="J30" s="481"/>
      <c r="K30" s="415">
        <f t="shared" ref="K30:K31" si="74">D30+10</f>
        <v>44654</v>
      </c>
      <c r="L30" s="415">
        <f t="shared" ref="L30:L31" si="75">F30+10</f>
        <v>44663</v>
      </c>
      <c r="M30" s="415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1" t="s">
        <v>3467</v>
      </c>
      <c r="C31" s="362" t="s">
        <v>3484</v>
      </c>
      <c r="D31" s="357">
        <v>44651</v>
      </c>
      <c r="E31" s="417"/>
      <c r="F31" s="357">
        <f t="shared" si="66"/>
        <v>44660</v>
      </c>
      <c r="G31" s="357">
        <f t="shared" si="67"/>
        <v>44662</v>
      </c>
      <c r="H31" s="357">
        <f t="shared" si="68"/>
        <v>44664</v>
      </c>
      <c r="I31" s="432">
        <v>44653</v>
      </c>
      <c r="J31" s="481"/>
      <c r="K31" s="415">
        <f t="shared" si="74"/>
        <v>44661</v>
      </c>
      <c r="L31" s="415">
        <f t="shared" si="75"/>
        <v>44670</v>
      </c>
      <c r="M31" s="415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3469</v>
      </c>
      <c r="C32" s="189" t="s">
        <v>3485</v>
      </c>
      <c r="D32" s="320">
        <f>D31+7</f>
        <v>44658</v>
      </c>
      <c r="E32" s="441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32">
        <v>44660</v>
      </c>
      <c r="J32" s="540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3471</v>
      </c>
      <c r="C33" s="189" t="s">
        <v>3486</v>
      </c>
      <c r="D33" s="320">
        <f>D32+7</f>
        <v>44665</v>
      </c>
      <c r="E33" s="441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32">
        <f t="shared" ref="I33:I62" si="88">I32+7</f>
        <v>44667</v>
      </c>
      <c r="J33" s="540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3473</v>
      </c>
      <c r="C34" s="189" t="s">
        <v>3487</v>
      </c>
      <c r="D34" s="320">
        <f>D33+7</f>
        <v>44672</v>
      </c>
      <c r="E34" s="441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32">
        <f t="shared" si="88"/>
        <v>44674</v>
      </c>
      <c r="J34" s="540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3448</v>
      </c>
      <c r="C35" s="189" t="s">
        <v>3488</v>
      </c>
      <c r="D35" s="320">
        <v>44682</v>
      </c>
      <c r="E35" s="441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32">
        <f t="shared" si="88"/>
        <v>44681</v>
      </c>
      <c r="J35" s="540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3450</v>
      </c>
      <c r="C36" s="189" t="s">
        <v>3489</v>
      </c>
      <c r="D36" s="320">
        <v>44687</v>
      </c>
      <c r="E36" s="441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32">
        <f t="shared" si="88"/>
        <v>44688</v>
      </c>
      <c r="J36" s="540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73" t="s">
        <v>3452</v>
      </c>
      <c r="C37" s="189" t="s">
        <v>3490</v>
      </c>
      <c r="D37" s="320">
        <v>44694</v>
      </c>
      <c r="E37" s="441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32">
        <f t="shared" si="88"/>
        <v>44695</v>
      </c>
      <c r="J37" s="540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3455</v>
      </c>
      <c r="C38" s="189" t="s">
        <v>3491</v>
      </c>
      <c r="D38" s="320">
        <v>44699</v>
      </c>
      <c r="E38" s="441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32">
        <f t="shared" si="88"/>
        <v>44702</v>
      </c>
      <c r="J38" s="540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92" t="s">
        <v>3457</v>
      </c>
      <c r="C39" s="189" t="s">
        <v>3492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32">
        <f t="shared" si="88"/>
        <v>44709</v>
      </c>
      <c r="J39" s="540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92" t="s">
        <v>3459</v>
      </c>
      <c r="C40" s="189" t="s">
        <v>3493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32">
        <f t="shared" si="88"/>
        <v>44716</v>
      </c>
      <c r="J40" s="540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92" t="s">
        <v>3461</v>
      </c>
      <c r="C41" s="189" t="s">
        <v>3494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32">
        <f t="shared" si="88"/>
        <v>44723</v>
      </c>
      <c r="J41" s="540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92" t="s">
        <v>3465</v>
      </c>
      <c r="C42" s="189" t="s">
        <v>3495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32">
        <f t="shared" si="88"/>
        <v>44730</v>
      </c>
      <c r="J42" s="540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93" t="s">
        <v>3463</v>
      </c>
      <c r="C43" s="189" t="s">
        <v>3496</v>
      </c>
      <c r="D43" s="320">
        <v>44740</v>
      </c>
      <c r="E43" s="320">
        <f t="shared" si="104"/>
        <v>44745</v>
      </c>
      <c r="F43" s="491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32">
        <f t="shared" si="88"/>
        <v>44737</v>
      </c>
      <c r="J43" s="540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94" t="s">
        <v>3497</v>
      </c>
      <c r="C44" s="189" t="s">
        <v>3498</v>
      </c>
      <c r="D44" s="320">
        <v>44743</v>
      </c>
      <c r="E44" s="491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32">
        <f t="shared" si="88"/>
        <v>44744</v>
      </c>
      <c r="J44" s="540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94" t="s">
        <v>3469</v>
      </c>
      <c r="C45" s="189" t="s">
        <v>3499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32">
        <f t="shared" si="88"/>
        <v>44751</v>
      </c>
      <c r="J45" s="540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94" t="s">
        <v>3471</v>
      </c>
      <c r="C46" s="189" t="s">
        <v>3500</v>
      </c>
      <c r="D46" s="320">
        <f>D45+7</f>
        <v>44760</v>
      </c>
      <c r="E46" s="491">
        <f t="shared" si="104"/>
        <v>44765</v>
      </c>
      <c r="F46" s="491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32">
        <f t="shared" si="88"/>
        <v>44758</v>
      </c>
      <c r="J46" s="540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95" t="s">
        <v>3501</v>
      </c>
      <c r="C47" s="189" t="s">
        <v>3502</v>
      </c>
      <c r="D47" s="491">
        <f>D46+7</f>
        <v>44767</v>
      </c>
      <c r="E47" s="320">
        <f t="shared" si="104"/>
        <v>44772</v>
      </c>
      <c r="F47" s="491">
        <f t="shared" si="130"/>
        <v>44776</v>
      </c>
      <c r="G47" s="491">
        <f t="shared" si="131"/>
        <v>44778</v>
      </c>
      <c r="H47" s="491">
        <f t="shared" si="132"/>
        <v>44780</v>
      </c>
      <c r="I47" s="432">
        <f t="shared" si="88"/>
        <v>44765</v>
      </c>
      <c r="J47" s="540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94" t="s">
        <v>3503</v>
      </c>
      <c r="C48" s="189" t="s">
        <v>3504</v>
      </c>
      <c r="D48" s="320">
        <v>44770</v>
      </c>
      <c r="E48" s="441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32">
        <f t="shared" si="88"/>
        <v>44772</v>
      </c>
      <c r="J48" s="540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94" t="s">
        <v>3448</v>
      </c>
      <c r="C49" s="189" t="s">
        <v>3505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32">
        <f t="shared" si="88"/>
        <v>44779</v>
      </c>
      <c r="J49" s="540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96" t="s">
        <v>3450</v>
      </c>
      <c r="C50" s="137" t="s">
        <v>3506</v>
      </c>
      <c r="D50" s="6">
        <v>44784</v>
      </c>
      <c r="E50" s="320">
        <f t="shared" ref="E50:E52" si="137">D50+5</f>
        <v>44789</v>
      </c>
      <c r="F50" s="491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32">
        <f t="shared" si="88"/>
        <v>44786</v>
      </c>
      <c r="J50" s="614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96" t="s">
        <v>3507</v>
      </c>
      <c r="C51" s="137" t="s">
        <v>3508</v>
      </c>
      <c r="D51" s="6">
        <v>44796</v>
      </c>
      <c r="E51" s="417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32">
        <f t="shared" si="88"/>
        <v>44793</v>
      </c>
      <c r="J51" s="540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96" t="s">
        <v>3455</v>
      </c>
      <c r="C52" s="137" t="s">
        <v>3509</v>
      </c>
      <c r="D52" s="6">
        <v>44800</v>
      </c>
      <c r="E52" s="320">
        <f t="shared" si="137"/>
        <v>44805</v>
      </c>
      <c r="F52" s="417">
        <f t="shared" si="138"/>
        <v>44809</v>
      </c>
      <c r="G52" s="320">
        <f t="shared" si="139"/>
        <v>44811</v>
      </c>
      <c r="H52" s="320">
        <f t="shared" si="140"/>
        <v>44813</v>
      </c>
      <c r="I52" s="432">
        <f t="shared" si="88"/>
        <v>44800</v>
      </c>
      <c r="J52" s="540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96" t="s">
        <v>3457</v>
      </c>
      <c r="C53" s="137" t="s">
        <v>3510</v>
      </c>
      <c r="D53" s="6">
        <v>44811</v>
      </c>
      <c r="E53" s="417">
        <f t="shared" ref="E53:E55" si="145">D53+5</f>
        <v>44816</v>
      </c>
      <c r="F53" s="417">
        <f t="shared" ref="F53:F55" si="146">D53+9</f>
        <v>44820</v>
      </c>
      <c r="G53" s="417">
        <f t="shared" ref="G53:G55" si="147">D53+11</f>
        <v>44822</v>
      </c>
      <c r="H53" s="417">
        <f t="shared" ref="H53:H55" si="148">D53+13</f>
        <v>44824</v>
      </c>
      <c r="I53" s="432">
        <f t="shared" si="88"/>
        <v>44807</v>
      </c>
      <c r="J53" s="540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96" t="s">
        <v>3459</v>
      </c>
      <c r="C54" s="137" t="s">
        <v>3511</v>
      </c>
      <c r="D54" s="6">
        <v>44814</v>
      </c>
      <c r="E54" s="417">
        <f t="shared" si="145"/>
        <v>44819</v>
      </c>
      <c r="F54" s="417">
        <f t="shared" si="146"/>
        <v>44823</v>
      </c>
      <c r="G54" s="320">
        <f t="shared" si="147"/>
        <v>44825</v>
      </c>
      <c r="H54" s="320">
        <f t="shared" si="148"/>
        <v>44827</v>
      </c>
      <c r="I54" s="432">
        <f t="shared" si="88"/>
        <v>44814</v>
      </c>
      <c r="J54" s="540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96" t="s">
        <v>3461</v>
      </c>
      <c r="C55" s="137" t="s">
        <v>3512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32">
        <f t="shared" si="88"/>
        <v>44821</v>
      </c>
      <c r="J55" s="540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96" t="s">
        <v>3465</v>
      </c>
      <c r="C56" s="137" t="s">
        <v>3500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32">
        <f t="shared" si="88"/>
        <v>44828</v>
      </c>
      <c r="J56" s="540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96" t="s">
        <v>3513</v>
      </c>
      <c r="C57" s="137" t="s">
        <v>3514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32">
        <f t="shared" si="88"/>
        <v>44835</v>
      </c>
      <c r="J57" s="540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96" t="s">
        <v>3467</v>
      </c>
      <c r="C58" s="137" t="s">
        <v>3515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32">
        <f t="shared" si="88"/>
        <v>44842</v>
      </c>
      <c r="J58" s="540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96" t="s">
        <v>3469</v>
      </c>
      <c r="C59" s="137" t="s">
        <v>3516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32">
        <f t="shared" si="88"/>
        <v>44849</v>
      </c>
      <c r="J59" s="540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96" t="s">
        <v>3517</v>
      </c>
      <c r="C60" s="137" t="s">
        <v>3518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32">
        <f t="shared" si="88"/>
        <v>44856</v>
      </c>
      <c r="J60" s="540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96" t="s">
        <v>3503</v>
      </c>
      <c r="C61" s="137" t="s">
        <v>3519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32">
        <f t="shared" si="88"/>
        <v>44863</v>
      </c>
      <c r="J61" s="540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96" t="s">
        <v>3448</v>
      </c>
      <c r="C62" s="137" t="s">
        <v>3520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32">
        <f t="shared" si="88"/>
        <v>44870</v>
      </c>
      <c r="J62" s="540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96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32">
        <f>I62+7</f>
        <v>44877</v>
      </c>
      <c r="J63" s="540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96" t="s">
        <v>3507</v>
      </c>
      <c r="C64" s="137" t="s">
        <v>3521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32">
        <v>44884</v>
      </c>
      <c r="J64" s="447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96" t="s">
        <v>3455</v>
      </c>
      <c r="C65" s="137" t="s">
        <v>3522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32">
        <f t="shared" ref="I65:I76" si="213">I64+7</f>
        <v>44891</v>
      </c>
      <c r="J65" s="447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52" t="s">
        <v>3523</v>
      </c>
      <c r="C66" s="137" t="s">
        <v>3524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32">
        <f t="shared" si="213"/>
        <v>44898</v>
      </c>
      <c r="J66" s="447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96" t="s">
        <v>3525</v>
      </c>
      <c r="C67" s="137" t="s">
        <v>3526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32">
        <f t="shared" si="213"/>
        <v>44905</v>
      </c>
      <c r="J67" s="447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96" t="s">
        <v>3461</v>
      </c>
      <c r="C68" s="137" t="s">
        <v>3527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32">
        <f t="shared" si="213"/>
        <v>44912</v>
      </c>
      <c r="J68" s="447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96" t="s">
        <v>3465</v>
      </c>
      <c r="C69" s="137" t="s">
        <v>3528</v>
      </c>
      <c r="D69" s="6">
        <v>44919</v>
      </c>
      <c r="E69" s="491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32">
        <f t="shared" si="213"/>
        <v>44919</v>
      </c>
      <c r="J69" s="447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96" t="s">
        <v>3513</v>
      </c>
      <c r="C70" s="137" t="s">
        <v>3529</v>
      </c>
      <c r="D70" s="497">
        <v>44924</v>
      </c>
      <c r="E70" s="491">
        <f t="shared" si="205"/>
        <v>44929</v>
      </c>
      <c r="F70" s="491">
        <f t="shared" si="206"/>
        <v>44933</v>
      </c>
      <c r="G70" s="491">
        <f t="shared" si="207"/>
        <v>44935</v>
      </c>
      <c r="H70" s="491">
        <f t="shared" si="208"/>
        <v>44937</v>
      </c>
      <c r="I70" s="432">
        <f t="shared" si="213"/>
        <v>44926</v>
      </c>
      <c r="J70" s="447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96" t="s">
        <v>3467</v>
      </c>
      <c r="C71" s="137" t="s">
        <v>3530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32">
        <f t="shared" si="213"/>
        <v>44933</v>
      </c>
      <c r="J71" s="447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96" t="s">
        <v>3469</v>
      </c>
      <c r="C72" s="137" t="s">
        <v>3531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32">
        <f t="shared" si="213"/>
        <v>44940</v>
      </c>
      <c r="J72" s="447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96" t="s">
        <v>3517</v>
      </c>
      <c r="C73" s="137" t="s">
        <v>3532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32">
        <f t="shared" si="213"/>
        <v>44947</v>
      </c>
      <c r="J73" s="447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96" t="s">
        <v>3503</v>
      </c>
      <c r="C74" s="137" t="s">
        <v>3533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32">
        <f t="shared" si="213"/>
        <v>44954</v>
      </c>
      <c r="J74" s="447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14" t="s">
        <v>3448</v>
      </c>
      <c r="C75" s="137" t="s">
        <v>3534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32">
        <f t="shared" si="213"/>
        <v>44961</v>
      </c>
      <c r="J75" s="447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14" t="s">
        <v>3450</v>
      </c>
      <c r="C76" s="137" t="s">
        <v>3535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32">
        <f t="shared" si="213"/>
        <v>44968</v>
      </c>
      <c r="J76" s="447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14" t="s">
        <v>3507</v>
      </c>
      <c r="C77" s="137" t="s">
        <v>3536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32">
        <v>44975</v>
      </c>
      <c r="J77" s="447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14" t="s">
        <v>3455</v>
      </c>
      <c r="C78" s="137" t="s">
        <v>3537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32">
        <v>44989</v>
      </c>
      <c r="J78" s="447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14" t="s">
        <v>3523</v>
      </c>
      <c r="C79" s="137" t="s">
        <v>3538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32">
        <f t="shared" ref="I79:I81" si="259">I78+7</f>
        <v>44996</v>
      </c>
      <c r="J79" s="447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15" t="s">
        <v>3525</v>
      </c>
      <c r="C80" s="706" t="s">
        <v>3539</v>
      </c>
      <c r="D80" s="707">
        <v>45001</v>
      </c>
      <c r="E80" s="708">
        <f t="shared" ref="E80" si="264">D80+5</f>
        <v>45006</v>
      </c>
      <c r="F80" s="708">
        <f t="shared" ref="F80" si="265">D80+9</f>
        <v>45010</v>
      </c>
      <c r="G80" s="708">
        <f t="shared" ref="G80" si="266">D80+11</f>
        <v>45012</v>
      </c>
      <c r="H80" s="708">
        <f t="shared" ref="H80" si="267">D80+13</f>
        <v>45014</v>
      </c>
      <c r="I80" s="432">
        <f t="shared" si="259"/>
        <v>45003</v>
      </c>
      <c r="J80" s="447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15" t="s">
        <v>3461</v>
      </c>
      <c r="C81" s="706" t="s">
        <v>3540</v>
      </c>
      <c r="D81" s="707">
        <v>45007</v>
      </c>
      <c r="E81" s="708">
        <f t="shared" ref="E81" si="272">D81+5</f>
        <v>45012</v>
      </c>
      <c r="F81" s="708">
        <f t="shared" ref="F81" si="273">D81+9</f>
        <v>45016</v>
      </c>
      <c r="G81" s="708">
        <f t="shared" ref="G81" si="274">D81+11</f>
        <v>45018</v>
      </c>
      <c r="H81" s="708">
        <f t="shared" ref="H81" si="275">D81+13</f>
        <v>45020</v>
      </c>
      <c r="I81" s="432">
        <f t="shared" si="259"/>
        <v>45010</v>
      </c>
      <c r="J81" s="447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15" t="s">
        <v>3465</v>
      </c>
      <c r="C82" s="706" t="s">
        <v>3541</v>
      </c>
      <c r="D82" s="707">
        <v>45018</v>
      </c>
      <c r="E82" s="708">
        <f t="shared" ref="E82" si="280">D82+5</f>
        <v>45023</v>
      </c>
      <c r="F82" s="708">
        <f t="shared" ref="F82" si="281">D82+9</f>
        <v>45027</v>
      </c>
      <c r="G82" s="708">
        <f t="shared" ref="G82" si="282">D82+11</f>
        <v>45029</v>
      </c>
      <c r="H82" s="708">
        <f t="shared" ref="H82" si="283">D82+13</f>
        <v>45031</v>
      </c>
      <c r="I82" s="432">
        <f t="shared" ref="I82:I104" si="284">I81+7</f>
        <v>45017</v>
      </c>
      <c r="J82" s="447"/>
      <c r="K82" s="155"/>
      <c r="L82" s="155"/>
      <c r="M82" s="155"/>
      <c r="N82" s="155"/>
    </row>
    <row r="83" spans="2:14" s="159" customFormat="1" ht="17.25" hidden="1" customHeight="1" x14ac:dyDescent="0.2">
      <c r="B83" s="715" t="s">
        <v>3542</v>
      </c>
      <c r="C83" s="706" t="s">
        <v>3543</v>
      </c>
      <c r="D83" s="707">
        <v>45022</v>
      </c>
      <c r="E83" s="708">
        <f t="shared" ref="E83" si="285">D83+5</f>
        <v>45027</v>
      </c>
      <c r="F83" s="708">
        <f t="shared" ref="F83" si="286">D83+9</f>
        <v>45031</v>
      </c>
      <c r="G83" s="708">
        <f t="shared" ref="G83" si="287">D83+11</f>
        <v>45033</v>
      </c>
      <c r="H83" s="708">
        <f t="shared" ref="H83" si="288">D83+13</f>
        <v>45035</v>
      </c>
      <c r="I83" s="432">
        <f t="shared" si="284"/>
        <v>45024</v>
      </c>
      <c r="J83" s="447"/>
      <c r="K83" s="155"/>
      <c r="L83" s="155"/>
      <c r="M83" s="155"/>
      <c r="N83" s="155"/>
    </row>
    <row r="84" spans="2:14" s="159" customFormat="1" ht="17.25" hidden="1" customHeight="1" x14ac:dyDescent="0.2">
      <c r="B84" s="715" t="s">
        <v>3467</v>
      </c>
      <c r="C84" s="706" t="s">
        <v>3544</v>
      </c>
      <c r="D84" s="707">
        <v>45027</v>
      </c>
      <c r="E84" s="708">
        <f t="shared" ref="E84" si="289">D84+5</f>
        <v>45032</v>
      </c>
      <c r="F84" s="708">
        <f t="shared" ref="F84" si="290">D84+9</f>
        <v>45036</v>
      </c>
      <c r="G84" s="708">
        <f t="shared" ref="G84" si="291">D84+11</f>
        <v>45038</v>
      </c>
      <c r="H84" s="708">
        <f t="shared" ref="H84" si="292">D84+13</f>
        <v>45040</v>
      </c>
      <c r="I84" s="432">
        <v>45028</v>
      </c>
      <c r="J84" s="447"/>
      <c r="K84" s="155"/>
      <c r="L84" s="155"/>
      <c r="M84" s="155"/>
      <c r="N84" s="155"/>
    </row>
    <row r="85" spans="2:14" s="159" customFormat="1" ht="17.25" hidden="1" customHeight="1" x14ac:dyDescent="0.2">
      <c r="B85" s="715" t="s">
        <v>3457</v>
      </c>
      <c r="C85" s="706" t="s">
        <v>3545</v>
      </c>
      <c r="D85" s="707">
        <f>D84+7</f>
        <v>45034</v>
      </c>
      <c r="E85" s="708">
        <f t="shared" ref="E85:E87" si="293">D85+5</f>
        <v>45039</v>
      </c>
      <c r="F85" s="708">
        <f t="shared" ref="F85:F87" si="294">D85+9</f>
        <v>45043</v>
      </c>
      <c r="G85" s="708">
        <f t="shared" ref="G85:G87" si="295">D85+11</f>
        <v>45045</v>
      </c>
      <c r="H85" s="708">
        <f t="shared" ref="H85:H87" si="296">D85+13</f>
        <v>45047</v>
      </c>
      <c r="I85" s="432">
        <f t="shared" si="284"/>
        <v>45035</v>
      </c>
      <c r="J85" s="447"/>
      <c r="K85" s="155"/>
      <c r="L85" s="155"/>
      <c r="M85" s="155"/>
      <c r="N85" s="155"/>
    </row>
    <row r="86" spans="2:14" s="159" customFormat="1" ht="17.25" hidden="1" customHeight="1" x14ac:dyDescent="0.2">
      <c r="B86" s="715" t="s">
        <v>3546</v>
      </c>
      <c r="C86" s="706" t="s">
        <v>3547</v>
      </c>
      <c r="D86" s="707">
        <f>D85+7</f>
        <v>45041</v>
      </c>
      <c r="E86" s="708">
        <f t="shared" si="293"/>
        <v>45046</v>
      </c>
      <c r="F86" s="708">
        <f t="shared" si="294"/>
        <v>45050</v>
      </c>
      <c r="G86" s="708">
        <f t="shared" si="295"/>
        <v>45052</v>
      </c>
      <c r="H86" s="708">
        <f t="shared" si="296"/>
        <v>45054</v>
      </c>
      <c r="I86" s="432">
        <f t="shared" si="284"/>
        <v>45042</v>
      </c>
      <c r="J86" s="447"/>
      <c r="K86" s="155"/>
      <c r="L86" s="155"/>
      <c r="M86" s="155"/>
      <c r="N86" s="155"/>
    </row>
    <row r="87" spans="2:14" s="159" customFormat="1" ht="17.25" hidden="1" customHeight="1" x14ac:dyDescent="0.2">
      <c r="B87" s="733" t="s">
        <v>3503</v>
      </c>
      <c r="C87" s="706" t="s">
        <v>3548</v>
      </c>
      <c r="D87" s="707">
        <f>D86+7</f>
        <v>45048</v>
      </c>
      <c r="E87" s="708">
        <f t="shared" si="293"/>
        <v>45053</v>
      </c>
      <c r="F87" s="708">
        <f t="shared" si="294"/>
        <v>45057</v>
      </c>
      <c r="G87" s="708">
        <f t="shared" si="295"/>
        <v>45059</v>
      </c>
      <c r="H87" s="708">
        <f t="shared" si="296"/>
        <v>45061</v>
      </c>
      <c r="I87" s="432">
        <f t="shared" si="284"/>
        <v>45049</v>
      </c>
      <c r="J87" s="447"/>
      <c r="K87" s="155"/>
      <c r="L87" s="155"/>
      <c r="M87" s="155"/>
      <c r="N87" s="155"/>
    </row>
    <row r="88" spans="2:14" s="159" customFormat="1" ht="17.25" hidden="1" customHeight="1" x14ac:dyDescent="0.2">
      <c r="B88" s="734" t="s">
        <v>3469</v>
      </c>
      <c r="C88" s="706" t="s">
        <v>3549</v>
      </c>
      <c r="D88" s="707">
        <f t="shared" ref="D88:D92" si="297">D87+7</f>
        <v>45055</v>
      </c>
      <c r="E88" s="708">
        <f t="shared" ref="E88:E94" si="298">D88+5</f>
        <v>45060</v>
      </c>
      <c r="F88" s="708">
        <f t="shared" ref="F88:F94" si="299">D88+9</f>
        <v>45064</v>
      </c>
      <c r="G88" s="708">
        <f t="shared" ref="G88:G94" si="300">D88+11</f>
        <v>45066</v>
      </c>
      <c r="H88" s="708">
        <f t="shared" ref="H88:H94" si="301">D88+13</f>
        <v>45068</v>
      </c>
      <c r="I88" s="432">
        <f t="shared" si="284"/>
        <v>45056</v>
      </c>
      <c r="J88" s="447"/>
      <c r="K88" s="155"/>
      <c r="L88" s="155"/>
      <c r="M88" s="155"/>
      <c r="N88" s="155"/>
    </row>
    <row r="89" spans="2:14" s="159" customFormat="1" ht="17.25" hidden="1" customHeight="1" x14ac:dyDescent="0.2">
      <c r="B89" s="734" t="s">
        <v>3550</v>
      </c>
      <c r="C89" s="706" t="s">
        <v>3551</v>
      </c>
      <c r="D89" s="707">
        <f t="shared" si="297"/>
        <v>45062</v>
      </c>
      <c r="E89" s="708">
        <f t="shared" si="298"/>
        <v>45067</v>
      </c>
      <c r="F89" s="708">
        <f t="shared" si="299"/>
        <v>45071</v>
      </c>
      <c r="G89" s="708">
        <f t="shared" si="300"/>
        <v>45073</v>
      </c>
      <c r="H89" s="708">
        <f t="shared" si="301"/>
        <v>45075</v>
      </c>
      <c r="I89" s="432">
        <f t="shared" si="284"/>
        <v>45063</v>
      </c>
      <c r="J89" s="447"/>
      <c r="K89" s="155"/>
      <c r="L89" s="155"/>
      <c r="M89" s="155"/>
      <c r="N89" s="155"/>
    </row>
    <row r="90" spans="2:14" s="159" customFormat="1" ht="17.25" hidden="1" customHeight="1" x14ac:dyDescent="0.2">
      <c r="B90" s="734" t="s">
        <v>3507</v>
      </c>
      <c r="C90" s="706" t="s">
        <v>3552</v>
      </c>
      <c r="D90" s="707">
        <f t="shared" si="297"/>
        <v>45069</v>
      </c>
      <c r="E90" s="708">
        <f t="shared" si="298"/>
        <v>45074</v>
      </c>
      <c r="F90" s="708">
        <f t="shared" si="299"/>
        <v>45078</v>
      </c>
      <c r="G90" s="708">
        <f t="shared" si="300"/>
        <v>45080</v>
      </c>
      <c r="H90" s="708">
        <f t="shared" si="301"/>
        <v>45082</v>
      </c>
      <c r="I90" s="432">
        <f t="shared" si="284"/>
        <v>45070</v>
      </c>
      <c r="J90" s="447"/>
      <c r="K90" s="155"/>
      <c r="L90" s="155"/>
      <c r="M90" s="155"/>
      <c r="N90" s="155"/>
    </row>
    <row r="91" spans="2:14" s="159" customFormat="1" ht="17.25" hidden="1" customHeight="1" x14ac:dyDescent="0.2">
      <c r="B91" s="734" t="s">
        <v>3455</v>
      </c>
      <c r="C91" s="706" t="s">
        <v>3553</v>
      </c>
      <c r="D91" s="707">
        <f t="shared" si="297"/>
        <v>45076</v>
      </c>
      <c r="E91" s="708">
        <f t="shared" si="298"/>
        <v>45081</v>
      </c>
      <c r="F91" s="708">
        <f t="shared" si="299"/>
        <v>45085</v>
      </c>
      <c r="G91" s="708">
        <f t="shared" si="300"/>
        <v>45087</v>
      </c>
      <c r="H91" s="708">
        <f t="shared" si="301"/>
        <v>45089</v>
      </c>
      <c r="I91" s="432">
        <f t="shared" si="284"/>
        <v>45077</v>
      </c>
      <c r="J91" s="447"/>
      <c r="K91" s="155"/>
      <c r="L91" s="155"/>
      <c r="M91" s="155"/>
      <c r="N91" s="155"/>
    </row>
    <row r="92" spans="2:14" s="159" customFormat="1" ht="17.25" hidden="1" customHeight="1" x14ac:dyDescent="0.2">
      <c r="B92" s="734" t="s">
        <v>3523</v>
      </c>
      <c r="C92" s="706" t="s">
        <v>3554</v>
      </c>
      <c r="D92" s="707">
        <f t="shared" si="297"/>
        <v>45083</v>
      </c>
      <c r="E92" s="708">
        <f t="shared" si="298"/>
        <v>45088</v>
      </c>
      <c r="F92" s="708">
        <f t="shared" si="299"/>
        <v>45092</v>
      </c>
      <c r="G92" s="708">
        <f t="shared" si="300"/>
        <v>45094</v>
      </c>
      <c r="H92" s="708">
        <f t="shared" si="301"/>
        <v>45096</v>
      </c>
      <c r="I92" s="432">
        <f t="shared" si="284"/>
        <v>45084</v>
      </c>
      <c r="J92" s="447"/>
      <c r="K92" s="155"/>
      <c r="L92" s="155"/>
      <c r="M92" s="155"/>
      <c r="N92" s="155"/>
    </row>
    <row r="93" spans="2:14" s="159" customFormat="1" ht="17.25" hidden="1" customHeight="1" x14ac:dyDescent="0.2">
      <c r="B93" s="734" t="s">
        <v>3459</v>
      </c>
      <c r="C93" s="706" t="s">
        <v>3555</v>
      </c>
      <c r="D93" s="707">
        <v>45094</v>
      </c>
      <c r="E93" s="708">
        <f t="shared" si="298"/>
        <v>45099</v>
      </c>
      <c r="F93" s="708">
        <f t="shared" si="299"/>
        <v>45103</v>
      </c>
      <c r="G93" s="708">
        <f t="shared" si="300"/>
        <v>45105</v>
      </c>
      <c r="H93" s="708">
        <f t="shared" si="301"/>
        <v>45107</v>
      </c>
      <c r="I93" s="432">
        <f t="shared" si="284"/>
        <v>45091</v>
      </c>
      <c r="J93" s="447"/>
      <c r="K93" s="155"/>
      <c r="L93" s="155"/>
      <c r="M93" s="155"/>
      <c r="N93" s="155"/>
    </row>
    <row r="94" spans="2:14" s="159" customFormat="1" ht="17.25" hidden="1" customHeight="1" x14ac:dyDescent="0.2">
      <c r="B94" s="734" t="s">
        <v>3556</v>
      </c>
      <c r="C94" s="706" t="s">
        <v>3557</v>
      </c>
      <c r="D94" s="707">
        <v>45097</v>
      </c>
      <c r="E94" s="708">
        <f t="shared" si="298"/>
        <v>45102</v>
      </c>
      <c r="F94" s="708">
        <f t="shared" si="299"/>
        <v>45106</v>
      </c>
      <c r="G94" s="708">
        <f t="shared" si="300"/>
        <v>45108</v>
      </c>
      <c r="H94" s="708">
        <f t="shared" si="301"/>
        <v>45110</v>
      </c>
      <c r="I94" s="432">
        <f t="shared" si="284"/>
        <v>45098</v>
      </c>
      <c r="J94" s="447"/>
      <c r="K94" s="155"/>
      <c r="L94" s="155"/>
      <c r="M94" s="155"/>
      <c r="N94" s="155"/>
    </row>
    <row r="95" spans="2:14" s="159" customFormat="1" ht="17.25" hidden="1" customHeight="1" x14ac:dyDescent="0.2">
      <c r="B95" s="734" t="s">
        <v>3558</v>
      </c>
      <c r="C95" s="732" t="s">
        <v>3559</v>
      </c>
      <c r="D95" s="707">
        <f t="shared" ref="D95:D96" si="302">D94+7</f>
        <v>45104</v>
      </c>
      <c r="E95" s="708">
        <f t="shared" ref="E95" si="303">D95+5</f>
        <v>45109</v>
      </c>
      <c r="F95" s="708">
        <f t="shared" ref="F95" si="304">D95+9</f>
        <v>45113</v>
      </c>
      <c r="G95" s="708">
        <f t="shared" ref="G95" si="305">D95+11</f>
        <v>45115</v>
      </c>
      <c r="H95" s="708">
        <f t="shared" ref="H95" si="306">D95+13</f>
        <v>45117</v>
      </c>
      <c r="I95" s="432">
        <f t="shared" si="284"/>
        <v>45105</v>
      </c>
      <c r="J95" s="447"/>
      <c r="K95" s="155"/>
      <c r="L95" s="155"/>
      <c r="M95" s="155"/>
      <c r="N95" s="155"/>
    </row>
    <row r="96" spans="2:14" s="159" customFormat="1" ht="17.25" hidden="1" customHeight="1" x14ac:dyDescent="0.2">
      <c r="B96" s="735" t="s">
        <v>3542</v>
      </c>
      <c r="C96" s="137" t="s">
        <v>3560</v>
      </c>
      <c r="D96" s="707">
        <f t="shared" si="302"/>
        <v>45111</v>
      </c>
      <c r="E96" s="708">
        <f t="shared" ref="E96" si="307">D96+5</f>
        <v>45116</v>
      </c>
      <c r="F96" s="708">
        <f t="shared" ref="F96" si="308">D96+9</f>
        <v>45120</v>
      </c>
      <c r="G96" s="708">
        <f t="shared" ref="G96" si="309">D96+11</f>
        <v>45122</v>
      </c>
      <c r="H96" s="708">
        <f t="shared" ref="H96" si="310">D96+13</f>
        <v>45124</v>
      </c>
      <c r="I96" s="432">
        <f t="shared" si="284"/>
        <v>45112</v>
      </c>
      <c r="J96" s="447"/>
      <c r="K96" s="155"/>
      <c r="L96" s="155"/>
      <c r="M96" s="155"/>
      <c r="N96" s="155"/>
    </row>
    <row r="97" spans="2:14" s="159" customFormat="1" ht="17.25" hidden="1" customHeight="1" x14ac:dyDescent="0.2">
      <c r="B97" s="735" t="s">
        <v>3467</v>
      </c>
      <c r="C97" s="137" t="s">
        <v>3561</v>
      </c>
      <c r="D97" s="707">
        <v>45119</v>
      </c>
      <c r="E97" s="708">
        <f t="shared" ref="E97" si="311">D97+5</f>
        <v>45124</v>
      </c>
      <c r="F97" s="708">
        <f t="shared" ref="F97" si="312">D97+9</f>
        <v>45128</v>
      </c>
      <c r="G97" s="708">
        <f t="shared" ref="G97" si="313">D97+11</f>
        <v>45130</v>
      </c>
      <c r="H97" s="708">
        <f t="shared" ref="H97" si="314">D97+13</f>
        <v>45132</v>
      </c>
      <c r="I97" s="432">
        <f t="shared" si="284"/>
        <v>45119</v>
      </c>
      <c r="J97" s="447"/>
      <c r="K97" s="155"/>
      <c r="L97" s="155"/>
      <c r="M97" s="155"/>
      <c r="N97" s="155"/>
    </row>
    <row r="98" spans="2:14" s="159" customFormat="1" ht="17.25" hidden="1" customHeight="1" x14ac:dyDescent="0.2">
      <c r="B98" s="735" t="s">
        <v>3461</v>
      </c>
      <c r="C98" s="137" t="s">
        <v>3562</v>
      </c>
      <c r="D98" s="707">
        <v>45125</v>
      </c>
      <c r="E98" s="708">
        <f t="shared" ref="E98:E100" si="315">D98+5</f>
        <v>45130</v>
      </c>
      <c r="F98" s="708">
        <f t="shared" ref="F98:F100" si="316">D98+9</f>
        <v>45134</v>
      </c>
      <c r="G98" s="708">
        <f t="shared" ref="G98:G100" si="317">D98+11</f>
        <v>45136</v>
      </c>
      <c r="H98" s="708">
        <f t="shared" ref="H98:H100" si="318">D98+13</f>
        <v>45138</v>
      </c>
      <c r="I98" s="432">
        <f t="shared" si="284"/>
        <v>45126</v>
      </c>
      <c r="J98" s="447"/>
      <c r="K98" s="155"/>
      <c r="L98" s="155"/>
      <c r="M98" s="155"/>
      <c r="N98" s="155"/>
    </row>
    <row r="99" spans="2:14" s="159" customFormat="1" ht="17.25" hidden="1" customHeight="1" x14ac:dyDescent="0.2">
      <c r="B99" s="735" t="s">
        <v>3457</v>
      </c>
      <c r="C99" s="137" t="s">
        <v>3563</v>
      </c>
      <c r="D99" s="707">
        <v>45137</v>
      </c>
      <c r="E99" s="708">
        <f t="shared" si="315"/>
        <v>45142</v>
      </c>
      <c r="F99" s="708">
        <f t="shared" si="316"/>
        <v>45146</v>
      </c>
      <c r="G99" s="708">
        <f t="shared" si="317"/>
        <v>45148</v>
      </c>
      <c r="H99" s="708">
        <f t="shared" si="318"/>
        <v>45150</v>
      </c>
      <c r="I99" s="432">
        <f t="shared" si="284"/>
        <v>45133</v>
      </c>
      <c r="J99" s="447"/>
      <c r="K99" s="155"/>
      <c r="L99" s="155"/>
      <c r="M99" s="155"/>
      <c r="N99" s="155"/>
    </row>
    <row r="100" spans="2:14" s="159" customFormat="1" ht="17.25" hidden="1" customHeight="1" x14ac:dyDescent="0.2">
      <c r="B100" s="735" t="s">
        <v>3564</v>
      </c>
      <c r="C100" s="137" t="s">
        <v>3565</v>
      </c>
      <c r="D100" s="707">
        <v>45139</v>
      </c>
      <c r="E100" s="708">
        <f t="shared" si="315"/>
        <v>45144</v>
      </c>
      <c r="F100" s="708">
        <f t="shared" si="316"/>
        <v>45148</v>
      </c>
      <c r="G100" s="708">
        <f t="shared" si="317"/>
        <v>45150</v>
      </c>
      <c r="H100" s="708">
        <f t="shared" si="318"/>
        <v>45152</v>
      </c>
      <c r="I100" s="432">
        <f t="shared" si="284"/>
        <v>45140</v>
      </c>
      <c r="J100" s="447"/>
      <c r="K100" s="155"/>
      <c r="L100" s="155"/>
      <c r="M100" s="155"/>
      <c r="N100" s="155"/>
    </row>
    <row r="101" spans="2:14" s="159" customFormat="1" ht="17.25" hidden="1" customHeight="1" x14ac:dyDescent="0.2">
      <c r="B101" s="735" t="s">
        <v>3503</v>
      </c>
      <c r="C101" s="137" t="s">
        <v>3566</v>
      </c>
      <c r="D101" s="707">
        <v>45146</v>
      </c>
      <c r="E101" s="743">
        <f t="shared" ref="E101" si="319">D101+5</f>
        <v>45151</v>
      </c>
      <c r="F101" s="743">
        <f t="shared" ref="F101" si="320">D101+9</f>
        <v>45155</v>
      </c>
      <c r="G101" s="708">
        <f t="shared" ref="G101" si="321">D101+11</f>
        <v>45157</v>
      </c>
      <c r="H101" s="708">
        <f t="shared" ref="H101" si="322">D101+13</f>
        <v>45159</v>
      </c>
      <c r="I101" s="432">
        <f t="shared" si="284"/>
        <v>45147</v>
      </c>
      <c r="J101" s="447"/>
      <c r="K101" s="155"/>
      <c r="L101" s="155"/>
      <c r="M101" s="155"/>
      <c r="N101" s="155"/>
    </row>
    <row r="102" spans="2:14" s="159" customFormat="1" ht="17.25" hidden="1" customHeight="1" x14ac:dyDescent="0.2">
      <c r="B102" s="735" t="s">
        <v>3550</v>
      </c>
      <c r="C102" s="137" t="s">
        <v>3567</v>
      </c>
      <c r="D102" s="707">
        <v>45153</v>
      </c>
      <c r="E102" s="743">
        <f t="shared" ref="E102:E103" si="323">D102+5</f>
        <v>45158</v>
      </c>
      <c r="F102" s="708">
        <f t="shared" ref="F102:F103" si="324">D102+9</f>
        <v>45162</v>
      </c>
      <c r="G102" s="708">
        <f t="shared" ref="G102:G103" si="325">D102+11</f>
        <v>45164</v>
      </c>
      <c r="H102" s="708">
        <f t="shared" ref="H102:H103" si="326">D102+13</f>
        <v>45166</v>
      </c>
      <c r="I102" s="432">
        <f t="shared" si="284"/>
        <v>45154</v>
      </c>
      <c r="J102" s="447"/>
      <c r="K102" s="155"/>
      <c r="L102" s="155"/>
      <c r="M102" s="155"/>
      <c r="N102" s="155"/>
    </row>
    <row r="103" spans="2:14" s="159" customFormat="1" ht="17.25" hidden="1" customHeight="1" x14ac:dyDescent="0.2">
      <c r="B103" s="735" t="s">
        <v>3507</v>
      </c>
      <c r="C103" s="137" t="s">
        <v>3568</v>
      </c>
      <c r="D103" s="707">
        <v>45160</v>
      </c>
      <c r="E103" s="708">
        <f t="shared" si="323"/>
        <v>45165</v>
      </c>
      <c r="F103" s="708">
        <f t="shared" si="324"/>
        <v>45169</v>
      </c>
      <c r="G103" s="708">
        <f t="shared" si="325"/>
        <v>45171</v>
      </c>
      <c r="H103" s="708">
        <f t="shared" si="326"/>
        <v>45173</v>
      </c>
      <c r="I103" s="432">
        <f t="shared" si="284"/>
        <v>45161</v>
      </c>
      <c r="J103" s="447"/>
      <c r="K103" s="155"/>
      <c r="L103" s="155"/>
      <c r="M103" s="155"/>
      <c r="N103" s="155"/>
    </row>
    <row r="104" spans="2:14" s="159" customFormat="1" ht="17.25" hidden="1" customHeight="1" x14ac:dyDescent="0.2">
      <c r="B104" s="735" t="s">
        <v>3569</v>
      </c>
      <c r="C104" s="137" t="s">
        <v>3570</v>
      </c>
      <c r="D104" s="707">
        <v>45167</v>
      </c>
      <c r="E104" s="743">
        <f t="shared" ref="E104" si="327">D104+5</f>
        <v>45172</v>
      </c>
      <c r="F104" s="708">
        <f t="shared" ref="F104" si="328">D104+9</f>
        <v>45176</v>
      </c>
      <c r="G104" s="708">
        <f t="shared" ref="G104" si="329">D104+11</f>
        <v>45178</v>
      </c>
      <c r="H104" s="708">
        <f t="shared" ref="H104" si="330">D104+13</f>
        <v>45180</v>
      </c>
      <c r="I104" s="432">
        <f t="shared" si="284"/>
        <v>45168</v>
      </c>
      <c r="J104" s="447"/>
      <c r="K104" s="155"/>
      <c r="L104" s="155"/>
      <c r="M104" s="155"/>
      <c r="N104" s="155"/>
    </row>
    <row r="105" spans="2:14" s="159" customFormat="1" ht="17.25" hidden="1" customHeight="1" x14ac:dyDescent="0.2">
      <c r="B105" s="735" t="s">
        <v>3523</v>
      </c>
      <c r="C105" s="137" t="s">
        <v>3571</v>
      </c>
      <c r="D105" s="707">
        <f t="shared" ref="D105:D109" si="331">D104+7</f>
        <v>45174</v>
      </c>
      <c r="E105" s="743">
        <f t="shared" ref="E105:E113" si="332">D105+5</f>
        <v>45179</v>
      </c>
      <c r="F105" s="708">
        <f t="shared" ref="F105:F113" si="333">D105+9</f>
        <v>45183</v>
      </c>
      <c r="G105" s="708">
        <f t="shared" ref="G105:G113" si="334">D105+11</f>
        <v>45185</v>
      </c>
      <c r="H105" s="708">
        <f t="shared" ref="H105:H113" si="335">D105+13</f>
        <v>45187</v>
      </c>
      <c r="I105" s="432">
        <f t="shared" ref="I105:I130" si="336">I104+7</f>
        <v>45175</v>
      </c>
      <c r="J105" s="447"/>
      <c r="K105" s="155"/>
      <c r="L105" s="155"/>
      <c r="M105" s="155"/>
      <c r="N105" s="155"/>
    </row>
    <row r="106" spans="2:14" s="159" customFormat="1" ht="17.25" hidden="1" customHeight="1" x14ac:dyDescent="0.2">
      <c r="B106" s="735" t="s">
        <v>3459</v>
      </c>
      <c r="C106" s="137" t="s">
        <v>3572</v>
      </c>
      <c r="D106" s="707">
        <f t="shared" si="331"/>
        <v>45181</v>
      </c>
      <c r="E106" s="743">
        <f t="shared" si="332"/>
        <v>45186</v>
      </c>
      <c r="F106" s="708">
        <f t="shared" si="333"/>
        <v>45190</v>
      </c>
      <c r="G106" s="708">
        <f t="shared" si="334"/>
        <v>45192</v>
      </c>
      <c r="H106" s="708">
        <f t="shared" si="335"/>
        <v>45194</v>
      </c>
      <c r="I106" s="432">
        <f t="shared" si="336"/>
        <v>45182</v>
      </c>
      <c r="J106" s="447"/>
      <c r="K106" s="155"/>
      <c r="L106" s="155"/>
      <c r="M106" s="155"/>
      <c r="N106" s="155"/>
    </row>
    <row r="107" spans="2:14" s="159" customFormat="1" ht="17.25" hidden="1" customHeight="1" x14ac:dyDescent="0.2">
      <c r="B107" s="735" t="s">
        <v>3556</v>
      </c>
      <c r="C107" s="137" t="s">
        <v>3573</v>
      </c>
      <c r="D107" s="707">
        <f t="shared" si="331"/>
        <v>45188</v>
      </c>
      <c r="E107" s="708">
        <f t="shared" si="332"/>
        <v>45193</v>
      </c>
      <c r="F107" s="708">
        <f t="shared" si="333"/>
        <v>45197</v>
      </c>
      <c r="G107" s="708">
        <f t="shared" si="334"/>
        <v>45199</v>
      </c>
      <c r="H107" s="708">
        <f t="shared" si="335"/>
        <v>45201</v>
      </c>
      <c r="I107" s="432">
        <f t="shared" si="336"/>
        <v>45189</v>
      </c>
      <c r="J107" s="447"/>
      <c r="K107" s="155"/>
      <c r="L107" s="155"/>
      <c r="M107" s="155"/>
      <c r="N107" s="155"/>
    </row>
    <row r="108" spans="2:14" s="159" customFormat="1" ht="17.25" hidden="1" customHeight="1" x14ac:dyDescent="0.2">
      <c r="B108" s="735" t="s">
        <v>3558</v>
      </c>
      <c r="C108" s="137" t="s">
        <v>3574</v>
      </c>
      <c r="D108" s="707">
        <f t="shared" si="331"/>
        <v>45195</v>
      </c>
      <c r="E108" s="708">
        <f t="shared" si="332"/>
        <v>45200</v>
      </c>
      <c r="F108" s="708">
        <f t="shared" si="333"/>
        <v>45204</v>
      </c>
      <c r="G108" s="708">
        <f t="shared" si="334"/>
        <v>45206</v>
      </c>
      <c r="H108" s="708">
        <f t="shared" si="335"/>
        <v>45208</v>
      </c>
      <c r="I108" s="432">
        <f t="shared" si="336"/>
        <v>45196</v>
      </c>
      <c r="J108" s="447"/>
      <c r="K108" s="155"/>
      <c r="L108" s="155"/>
      <c r="M108" s="155"/>
      <c r="N108" s="155"/>
    </row>
    <row r="109" spans="2:14" s="159" customFormat="1" ht="17.25" hidden="1" customHeight="1" x14ac:dyDescent="0.2">
      <c r="B109" s="735" t="s">
        <v>3542</v>
      </c>
      <c r="C109" s="137" t="s">
        <v>3575</v>
      </c>
      <c r="D109" s="707">
        <f t="shared" si="331"/>
        <v>45202</v>
      </c>
      <c r="E109" s="708">
        <f t="shared" si="332"/>
        <v>45207</v>
      </c>
      <c r="F109" s="708">
        <f t="shared" si="333"/>
        <v>45211</v>
      </c>
      <c r="G109" s="708">
        <f t="shared" si="334"/>
        <v>45213</v>
      </c>
      <c r="H109" s="708">
        <f t="shared" si="335"/>
        <v>45215</v>
      </c>
      <c r="I109" s="432">
        <f t="shared" si="336"/>
        <v>45203</v>
      </c>
      <c r="J109" s="447"/>
      <c r="K109" s="155"/>
      <c r="L109" s="155"/>
      <c r="M109" s="155"/>
      <c r="N109" s="155"/>
    </row>
    <row r="110" spans="2:14" s="159" customFormat="1" ht="17.25" hidden="1" customHeight="1" x14ac:dyDescent="0.2">
      <c r="B110" s="735" t="s">
        <v>3467</v>
      </c>
      <c r="C110" s="137" t="s">
        <v>3576</v>
      </c>
      <c r="D110" s="707">
        <v>45211</v>
      </c>
      <c r="E110" s="708">
        <f t="shared" si="332"/>
        <v>45216</v>
      </c>
      <c r="F110" s="708">
        <f t="shared" si="333"/>
        <v>45220</v>
      </c>
      <c r="G110" s="708">
        <f t="shared" si="334"/>
        <v>45222</v>
      </c>
      <c r="H110" s="708">
        <f t="shared" si="335"/>
        <v>45224</v>
      </c>
      <c r="I110" s="432">
        <f t="shared" si="336"/>
        <v>45210</v>
      </c>
      <c r="J110" s="447"/>
      <c r="K110" s="155"/>
      <c r="L110" s="155"/>
      <c r="M110" s="155"/>
      <c r="N110" s="155"/>
    </row>
    <row r="111" spans="2:14" s="159" customFormat="1" ht="17.25" hidden="1" customHeight="1" x14ac:dyDescent="0.2">
      <c r="B111" s="735" t="s">
        <v>3461</v>
      </c>
      <c r="C111" s="137" t="s">
        <v>3577</v>
      </c>
      <c r="D111" s="707">
        <v>45230</v>
      </c>
      <c r="E111" s="708">
        <f t="shared" si="332"/>
        <v>45235</v>
      </c>
      <c r="F111" s="708">
        <f t="shared" si="333"/>
        <v>45239</v>
      </c>
      <c r="G111" s="708">
        <f t="shared" si="334"/>
        <v>45241</v>
      </c>
      <c r="H111" s="708">
        <f t="shared" si="335"/>
        <v>45243</v>
      </c>
      <c r="I111" s="432">
        <f t="shared" si="336"/>
        <v>45217</v>
      </c>
      <c r="J111" s="447"/>
      <c r="K111" s="155"/>
      <c r="L111" s="155"/>
      <c r="M111" s="155"/>
      <c r="N111" s="155"/>
    </row>
    <row r="112" spans="2:14" s="159" customFormat="1" ht="17.25" hidden="1" customHeight="1" x14ac:dyDescent="0.2">
      <c r="B112" s="735" t="s">
        <v>3457</v>
      </c>
      <c r="C112" s="137" t="s">
        <v>3578</v>
      </c>
      <c r="D112" s="707">
        <v>45236</v>
      </c>
      <c r="E112" s="708">
        <f t="shared" si="332"/>
        <v>45241</v>
      </c>
      <c r="F112" s="708">
        <f t="shared" si="333"/>
        <v>45245</v>
      </c>
      <c r="G112" s="708">
        <f t="shared" si="334"/>
        <v>45247</v>
      </c>
      <c r="H112" s="708">
        <f t="shared" si="335"/>
        <v>45249</v>
      </c>
      <c r="I112" s="432">
        <f t="shared" si="336"/>
        <v>45224</v>
      </c>
      <c r="J112" s="447"/>
      <c r="K112" s="155"/>
      <c r="L112" s="155"/>
      <c r="M112" s="155"/>
      <c r="N112" s="155"/>
    </row>
    <row r="113" spans="2:14" s="159" customFormat="1" ht="17.25" hidden="1" customHeight="1" x14ac:dyDescent="0.2">
      <c r="B113" s="748" t="s">
        <v>3564</v>
      </c>
      <c r="C113" s="732" t="s">
        <v>3579</v>
      </c>
      <c r="D113" s="537">
        <v>45230</v>
      </c>
      <c r="E113" s="604">
        <f t="shared" si="332"/>
        <v>45235</v>
      </c>
      <c r="F113" s="604">
        <f t="shared" si="333"/>
        <v>45239</v>
      </c>
      <c r="G113" s="604">
        <f t="shared" si="334"/>
        <v>45241</v>
      </c>
      <c r="H113" s="604">
        <f t="shared" si="335"/>
        <v>45243</v>
      </c>
      <c r="I113" s="432">
        <f t="shared" si="336"/>
        <v>45231</v>
      </c>
      <c r="J113" s="447"/>
      <c r="K113" s="155"/>
      <c r="L113" s="155"/>
      <c r="M113" s="155"/>
      <c r="N113" s="155"/>
    </row>
    <row r="114" spans="2:14" s="159" customFormat="1" ht="17.25" hidden="1" customHeight="1" x14ac:dyDescent="0.2">
      <c r="B114" s="735" t="s">
        <v>3503</v>
      </c>
      <c r="C114" s="137" t="s">
        <v>3580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32">
        <f t="shared" si="336"/>
        <v>45238</v>
      </c>
      <c r="J114" s="447"/>
      <c r="K114" s="155"/>
      <c r="L114" s="155"/>
      <c r="M114" s="155"/>
      <c r="N114" s="155"/>
    </row>
    <row r="115" spans="2:14" s="159" customFormat="1" ht="17.25" hidden="1" customHeight="1" x14ac:dyDescent="0.2">
      <c r="B115" s="735" t="s">
        <v>3550</v>
      </c>
      <c r="C115" s="137" t="s">
        <v>3581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32">
        <f t="shared" si="336"/>
        <v>45245</v>
      </c>
      <c r="J115" s="447"/>
      <c r="K115" s="155"/>
      <c r="L115" s="155"/>
      <c r="M115" s="155"/>
      <c r="N115" s="155"/>
    </row>
    <row r="116" spans="2:14" s="159" customFormat="1" ht="17.25" hidden="1" customHeight="1" x14ac:dyDescent="0.2">
      <c r="B116" s="735" t="s">
        <v>3582</v>
      </c>
      <c r="C116" s="137" t="s">
        <v>3583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32">
        <f t="shared" si="336"/>
        <v>45252</v>
      </c>
      <c r="J116" s="447"/>
      <c r="K116" s="155"/>
      <c r="L116" s="155"/>
      <c r="M116" s="155"/>
      <c r="N116" s="155"/>
    </row>
    <row r="117" spans="2:14" s="159" customFormat="1" ht="17.25" customHeight="1" x14ac:dyDescent="0.2">
      <c r="B117" s="735" t="s">
        <v>3584</v>
      </c>
      <c r="C117" s="137" t="s">
        <v>3585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32">
        <f t="shared" si="336"/>
        <v>45259</v>
      </c>
      <c r="J117" s="447"/>
      <c r="K117" s="155"/>
      <c r="L117" s="155"/>
      <c r="M117" s="155"/>
      <c r="N117" s="155"/>
    </row>
    <row r="118" spans="2:14" s="159" customFormat="1" ht="17.25" customHeight="1" x14ac:dyDescent="0.2">
      <c r="B118" s="735" t="s">
        <v>3523</v>
      </c>
      <c r="C118" s="137" t="s">
        <v>3586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32">
        <f t="shared" si="336"/>
        <v>45266</v>
      </c>
      <c r="J118" s="447"/>
      <c r="K118" s="155"/>
      <c r="L118" s="155"/>
      <c r="M118" s="155"/>
      <c r="N118" s="155"/>
    </row>
    <row r="119" spans="2:14" s="159" customFormat="1" ht="17.25" customHeight="1" x14ac:dyDescent="0.2">
      <c r="B119" s="735" t="s">
        <v>3459</v>
      </c>
      <c r="C119" s="137" t="s">
        <v>3587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32">
        <f t="shared" si="336"/>
        <v>45273</v>
      </c>
      <c r="J119" s="447"/>
      <c r="K119" s="155"/>
      <c r="L119" s="155"/>
      <c r="M119" s="155"/>
      <c r="N119" s="155"/>
    </row>
    <row r="120" spans="2:14" s="159" customFormat="1" ht="17.25" customHeight="1" x14ac:dyDescent="0.2">
      <c r="B120" s="735" t="s">
        <v>3556</v>
      </c>
      <c r="C120" s="137" t="s">
        <v>3588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32">
        <f t="shared" si="336"/>
        <v>45280</v>
      </c>
      <c r="J120" s="447"/>
      <c r="K120" s="155"/>
      <c r="L120" s="155"/>
      <c r="M120" s="155"/>
      <c r="N120" s="155"/>
    </row>
    <row r="121" spans="2:14" s="159" customFormat="1" ht="17.25" customHeight="1" x14ac:dyDescent="0.2">
      <c r="B121" s="735" t="s">
        <v>3546</v>
      </c>
      <c r="C121" s="137" t="s">
        <v>3589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32">
        <f t="shared" si="336"/>
        <v>45287</v>
      </c>
      <c r="J121" s="447"/>
      <c r="K121" s="155"/>
      <c r="L121" s="155"/>
      <c r="M121" s="155"/>
      <c r="N121" s="155"/>
    </row>
    <row r="122" spans="2:14" s="159" customFormat="1" ht="25.5" customHeight="1" x14ac:dyDescent="0.2">
      <c r="B122" s="752" t="s">
        <v>389</v>
      </c>
      <c r="C122" s="649"/>
      <c r="D122" s="497">
        <f t="shared" si="337"/>
        <v>45293</v>
      </c>
      <c r="E122" s="491">
        <f t="shared" si="350"/>
        <v>45298</v>
      </c>
      <c r="F122" s="491">
        <f t="shared" si="351"/>
        <v>45302</v>
      </c>
      <c r="G122" s="491">
        <f t="shared" si="352"/>
        <v>45304</v>
      </c>
      <c r="H122" s="491">
        <f t="shared" si="353"/>
        <v>45306</v>
      </c>
      <c r="I122" s="753">
        <f t="shared" si="336"/>
        <v>45294</v>
      </c>
      <c r="J122" s="447"/>
      <c r="K122" s="155"/>
      <c r="L122" s="155"/>
      <c r="M122" s="155"/>
      <c r="N122" s="155"/>
    </row>
    <row r="123" spans="2:14" s="159" customFormat="1" ht="17.25" customHeight="1" x14ac:dyDescent="0.2">
      <c r="B123" s="735" t="s">
        <v>3507</v>
      </c>
      <c r="C123" s="137" t="s">
        <v>3590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32">
        <f t="shared" si="336"/>
        <v>45301</v>
      </c>
      <c r="J123" s="447"/>
      <c r="K123" s="155"/>
      <c r="L123" s="155"/>
      <c r="M123" s="155"/>
      <c r="N123" s="155"/>
    </row>
    <row r="124" spans="2:14" s="159" customFormat="1" ht="17.25" customHeight="1" x14ac:dyDescent="0.2">
      <c r="B124" s="735" t="s">
        <v>3542</v>
      </c>
      <c r="C124" s="137" t="s">
        <v>3591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32">
        <f t="shared" si="336"/>
        <v>45308</v>
      </c>
      <c r="J124" s="447"/>
      <c r="K124" s="155"/>
      <c r="L124" s="155"/>
      <c r="M124" s="155"/>
      <c r="N124" s="155"/>
    </row>
    <row r="125" spans="2:14" s="159" customFormat="1" ht="17.25" customHeight="1" x14ac:dyDescent="0.2">
      <c r="B125" s="652" t="s">
        <v>3467</v>
      </c>
      <c r="C125" s="137" t="s">
        <v>3592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32">
        <f t="shared" si="336"/>
        <v>45315</v>
      </c>
      <c r="J125" s="447"/>
      <c r="K125" s="155"/>
      <c r="L125" s="155"/>
      <c r="M125" s="155"/>
      <c r="N125" s="155"/>
    </row>
    <row r="126" spans="2:14" s="159" customFormat="1" ht="25.5" customHeight="1" x14ac:dyDescent="0.2">
      <c r="B126" s="735" t="s">
        <v>3461</v>
      </c>
      <c r="C126" s="137" t="s">
        <v>3593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32">
        <f t="shared" si="336"/>
        <v>45322</v>
      </c>
      <c r="J126" s="447"/>
      <c r="K126" s="155"/>
      <c r="L126" s="155"/>
      <c r="M126" s="155"/>
      <c r="N126" s="155"/>
    </row>
    <row r="127" spans="2:14" s="159" customFormat="1" ht="20.25" customHeight="1" x14ac:dyDescent="0.2">
      <c r="B127" s="735" t="s">
        <v>3457</v>
      </c>
      <c r="C127" s="137" t="s">
        <v>3594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32">
        <f t="shared" si="336"/>
        <v>45329</v>
      </c>
      <c r="J127" s="447"/>
      <c r="K127" s="155"/>
      <c r="L127" s="155"/>
      <c r="M127" s="155"/>
      <c r="N127" s="155"/>
    </row>
    <row r="128" spans="2:14" s="159" customFormat="1" ht="20.25" customHeight="1" x14ac:dyDescent="0.2">
      <c r="B128" s="735" t="s">
        <v>3564</v>
      </c>
      <c r="C128" s="137" t="s">
        <v>3595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32">
        <f t="shared" si="336"/>
        <v>45336</v>
      </c>
      <c r="J128" s="447"/>
      <c r="K128" s="155"/>
      <c r="L128" s="155"/>
      <c r="M128" s="155"/>
      <c r="N128" s="155"/>
    </row>
    <row r="129" spans="2:14" s="159" customFormat="1" ht="20.25" customHeight="1" x14ac:dyDescent="0.2">
      <c r="B129" s="735" t="s">
        <v>3503</v>
      </c>
      <c r="C129" s="137" t="s">
        <v>3596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32">
        <f t="shared" si="336"/>
        <v>45343</v>
      </c>
      <c r="J129" s="447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35" t="s">
        <v>3597</v>
      </c>
      <c r="C130" s="137" t="s">
        <v>3598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32">
        <f t="shared" si="336"/>
        <v>45350</v>
      </c>
      <c r="J130" s="447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72"/>
      <c r="C131" s="500"/>
      <c r="D131" s="155"/>
      <c r="E131" s="155"/>
      <c r="F131" s="155"/>
      <c r="G131" s="155"/>
      <c r="H131" s="155"/>
      <c r="I131" s="432"/>
      <c r="J131" s="540"/>
      <c r="K131" s="155"/>
      <c r="L131" s="155"/>
      <c r="M131" s="155"/>
      <c r="N131" s="155"/>
    </row>
    <row r="132" spans="2:14" s="159" customFormat="1" ht="17.25" customHeight="1" x14ac:dyDescent="0.2">
      <c r="B132" s="433" t="s">
        <v>1244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33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555</v>
      </c>
      <c r="C134" s="193"/>
      <c r="D134" s="193"/>
      <c r="E134" s="194"/>
      <c r="F134" s="195" t="s">
        <v>1264</v>
      </c>
      <c r="G134" s="195"/>
      <c r="H134" s="193"/>
      <c r="I134" s="193"/>
      <c r="J134" s="195" t="s">
        <v>557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558</v>
      </c>
      <c r="C135" s="193"/>
      <c r="D135" s="198" t="s">
        <v>559</v>
      </c>
      <c r="E135" s="199"/>
      <c r="F135" s="197" t="s">
        <v>560</v>
      </c>
      <c r="G135" s="193"/>
      <c r="H135" s="198" t="s">
        <v>561</v>
      </c>
      <c r="I135" s="193"/>
      <c r="J135" s="197" t="s">
        <v>562</v>
      </c>
      <c r="K135" s="193"/>
      <c r="L135" s="198" t="s">
        <v>563</v>
      </c>
      <c r="M135" s="193"/>
      <c r="N135" s="196"/>
    </row>
    <row r="136" spans="2:14" s="159" customFormat="1" ht="17.25" customHeight="1" x14ac:dyDescent="0.2">
      <c r="B136" s="424" t="s">
        <v>564</v>
      </c>
      <c r="C136" s="202"/>
      <c r="D136" s="584" t="s">
        <v>565</v>
      </c>
      <c r="E136" s="197"/>
      <c r="F136" s="723" t="s">
        <v>566</v>
      </c>
      <c r="G136" s="747" t="s">
        <v>567</v>
      </c>
      <c r="H136" s="252" t="s">
        <v>568</v>
      </c>
      <c r="I136" s="201"/>
      <c r="J136" s="201" t="s">
        <v>569</v>
      </c>
      <c r="K136" s="203" t="s">
        <v>570</v>
      </c>
      <c r="L136" s="203"/>
      <c r="M136" s="193"/>
      <c r="N136" s="196"/>
    </row>
    <row r="137" spans="2:14" s="159" customFormat="1" ht="17.25" customHeight="1" x14ac:dyDescent="0.2">
      <c r="B137" s="424" t="s">
        <v>571</v>
      </c>
      <c r="C137" s="202"/>
      <c r="D137" s="584" t="s">
        <v>572</v>
      </c>
      <c r="E137" s="197"/>
      <c r="F137" s="723" t="s">
        <v>573</v>
      </c>
      <c r="G137" s="747" t="s">
        <v>574</v>
      </c>
      <c r="H137" s="252" t="s">
        <v>575</v>
      </c>
      <c r="I137" s="201"/>
      <c r="J137" s="201" t="s">
        <v>576</v>
      </c>
      <c r="K137" s="203" t="s">
        <v>577</v>
      </c>
      <c r="L137" s="203"/>
      <c r="M137" s="193"/>
      <c r="N137" s="196"/>
    </row>
    <row r="138" spans="2:14" s="159" customFormat="1" ht="17.25" customHeight="1" x14ac:dyDescent="0.2">
      <c r="B138" s="201" t="s">
        <v>2568</v>
      </c>
      <c r="C138" s="202"/>
      <c r="D138" s="203" t="s">
        <v>579</v>
      </c>
      <c r="E138" s="197"/>
      <c r="F138" s="723" t="s">
        <v>580</v>
      </c>
      <c r="G138" s="747" t="s">
        <v>581</v>
      </c>
      <c r="H138" s="252" t="s">
        <v>582</v>
      </c>
      <c r="I138" s="424"/>
      <c r="J138" s="424" t="s">
        <v>583</v>
      </c>
      <c r="K138" s="584" t="s">
        <v>584</v>
      </c>
      <c r="L138" s="203"/>
      <c r="M138" s="193"/>
      <c r="N138" s="196"/>
    </row>
    <row r="139" spans="2:14" s="159" customFormat="1" ht="17.25" customHeight="1" x14ac:dyDescent="0.2">
      <c r="B139" s="201" t="s">
        <v>585</v>
      </c>
      <c r="C139" s="202"/>
      <c r="D139" s="203" t="s">
        <v>586</v>
      </c>
      <c r="E139" s="197"/>
      <c r="F139" s="723" t="s">
        <v>587</v>
      </c>
      <c r="G139" s="747" t="s">
        <v>588</v>
      </c>
      <c r="H139" s="252" t="s">
        <v>589</v>
      </c>
      <c r="I139" s="201"/>
      <c r="J139" s="201" t="s">
        <v>590</v>
      </c>
      <c r="K139" s="203" t="s">
        <v>591</v>
      </c>
      <c r="L139" s="203"/>
      <c r="M139" s="193"/>
      <c r="N139" s="196"/>
    </row>
    <row r="140" spans="2:14" s="159" customFormat="1" ht="17.25" customHeight="1" x14ac:dyDescent="0.2">
      <c r="B140" s="424" t="s">
        <v>592</v>
      </c>
      <c r="C140" s="202"/>
      <c r="D140" s="584" t="s">
        <v>593</v>
      </c>
      <c r="E140" s="197"/>
      <c r="F140" s="723" t="s">
        <v>2569</v>
      </c>
      <c r="G140" s="747" t="s">
        <v>595</v>
      </c>
      <c r="H140" s="252" t="s">
        <v>2570</v>
      </c>
      <c r="I140" s="201"/>
      <c r="J140" s="201" t="s">
        <v>597</v>
      </c>
      <c r="K140" s="203" t="s">
        <v>598</v>
      </c>
      <c r="L140" s="203"/>
      <c r="M140" s="193"/>
      <c r="N140" s="196"/>
    </row>
    <row r="141" spans="2:14" s="159" customFormat="1" ht="17.25" customHeight="1" x14ac:dyDescent="0.2">
      <c r="B141" s="424" t="s">
        <v>1274</v>
      </c>
      <c r="C141" s="202"/>
      <c r="D141" s="584" t="s">
        <v>1275</v>
      </c>
      <c r="E141" s="197"/>
      <c r="F141" s="723"/>
      <c r="G141" s="747"/>
      <c r="H141" s="252"/>
      <c r="I141" s="201"/>
      <c r="J141" s="201" t="s">
        <v>1276</v>
      </c>
      <c r="K141" s="203" t="s">
        <v>1278</v>
      </c>
      <c r="L141" s="203"/>
      <c r="M141" s="193"/>
      <c r="N141" s="196"/>
    </row>
    <row r="142" spans="2:14" s="159" customFormat="1" ht="17.25" customHeight="1" x14ac:dyDescent="0.2">
      <c r="B142" s="424" t="s">
        <v>599</v>
      </c>
      <c r="C142" s="202"/>
      <c r="D142" s="584" t="s">
        <v>600</v>
      </c>
      <c r="E142" s="197"/>
      <c r="F142" s="517"/>
      <c r="G142"/>
      <c r="H142"/>
      <c r="I142" s="424"/>
      <c r="J142" s="424" t="s">
        <v>604</v>
      </c>
      <c r="K142" s="425" t="s">
        <v>605</v>
      </c>
      <c r="L142" s="203"/>
      <c r="M142" s="193"/>
      <c r="N142" s="196"/>
    </row>
    <row r="143" spans="2:14" s="159" customFormat="1" ht="17.25" customHeight="1" x14ac:dyDescent="0.2">
      <c r="B143" s="424" t="s">
        <v>606</v>
      </c>
      <c r="C143" s="202"/>
      <c r="D143" s="584" t="s">
        <v>607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1281</v>
      </c>
      <c r="C145" s="193" t="s">
        <v>1282</v>
      </c>
      <c r="D145" s="205"/>
      <c r="E145" s="193"/>
      <c r="F145" s="193" t="s">
        <v>1283</v>
      </c>
      <c r="G145" s="206" t="s">
        <v>1284</v>
      </c>
      <c r="H145" s="196" t="s">
        <v>3599</v>
      </c>
      <c r="I145" s="193"/>
      <c r="J145" s="193" t="s">
        <v>1283</v>
      </c>
      <c r="K145" s="193" t="s">
        <v>1285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9" orientation="landscape" r:id="rId28"/>
  <headerFooter>
    <oddFooter>&amp;L_x000D_&amp;1#&amp;"Calibri"&amp;10&amp;K000000 Sensitivity: Public</oddFooter>
  </headerFooter>
  <legacyDrawing r:id="rId29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4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3"/>
      <c r="B2" s="8" t="s">
        <v>3300</v>
      </c>
      <c r="C2" s="11"/>
      <c r="D2" s="11"/>
      <c r="E2" s="11"/>
      <c r="F2" s="11"/>
      <c r="G2" s="620" t="s">
        <v>378</v>
      </c>
    </row>
    <row r="3" spans="1:8" ht="17.25" customHeight="1" x14ac:dyDescent="0.2">
      <c r="B3" s="165"/>
    </row>
    <row r="4" spans="1:8" ht="17.25" customHeight="1" x14ac:dyDescent="0.2">
      <c r="A4" s="1214" t="s">
        <v>3600</v>
      </c>
      <c r="B4" s="1214"/>
      <c r="C4" s="1214"/>
      <c r="D4" s="1214"/>
      <c r="E4" s="1214"/>
      <c r="F4" s="1214"/>
    </row>
    <row r="5" spans="1:8" ht="17.25" customHeight="1" x14ac:dyDescent="0.2">
      <c r="B5" s="354"/>
      <c r="C5" s="148"/>
      <c r="D5" s="148"/>
      <c r="E5" s="148"/>
      <c r="F5" s="148"/>
    </row>
    <row r="6" spans="1:8" ht="56.25" customHeight="1" x14ac:dyDescent="0.2">
      <c r="A6" s="345"/>
      <c r="B6" s="394" t="s">
        <v>3601</v>
      </c>
      <c r="C6" s="169"/>
      <c r="D6" s="332" t="s">
        <v>1356</v>
      </c>
      <c r="E6" s="163" t="s">
        <v>142</v>
      </c>
      <c r="F6" s="163" t="s">
        <v>225</v>
      </c>
      <c r="G6" s="426" t="s">
        <v>3441</v>
      </c>
      <c r="H6" s="471" t="s">
        <v>3602</v>
      </c>
    </row>
    <row r="7" spans="1:8" ht="17.25" customHeight="1" x14ac:dyDescent="0.2">
      <c r="A7" s="345"/>
      <c r="B7" s="152" t="s">
        <v>381</v>
      </c>
      <c r="C7" s="152" t="s">
        <v>382</v>
      </c>
      <c r="D7" s="332" t="s">
        <v>1361</v>
      </c>
      <c r="E7" s="332" t="s">
        <v>157</v>
      </c>
      <c r="F7" s="332" t="s">
        <v>3603</v>
      </c>
      <c r="G7" s="383"/>
      <c r="H7" s="383"/>
    </row>
    <row r="8" spans="1:8" ht="17.25" hidden="1" customHeight="1" x14ac:dyDescent="0.2">
      <c r="B8" s="173" t="s">
        <v>3604</v>
      </c>
      <c r="C8" s="173" t="s">
        <v>3605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61">
        <v>44478</v>
      </c>
      <c r="H8" s="444"/>
    </row>
    <row r="9" spans="1:8" ht="17.25" hidden="1" customHeight="1" x14ac:dyDescent="0.2">
      <c r="B9" s="173" t="s">
        <v>3606</v>
      </c>
      <c r="C9" s="173" t="s">
        <v>3607</v>
      </c>
      <c r="D9" s="320">
        <v>44488</v>
      </c>
      <c r="E9" s="320">
        <f t="shared" si="0"/>
        <v>44492</v>
      </c>
      <c r="F9" s="320">
        <f t="shared" si="1"/>
        <v>44495</v>
      </c>
      <c r="G9" s="461">
        <v>44485</v>
      </c>
      <c r="H9" s="444"/>
    </row>
    <row r="10" spans="1:8" ht="17.25" hidden="1" customHeight="1" x14ac:dyDescent="0.2">
      <c r="B10" s="173" t="s">
        <v>3006</v>
      </c>
      <c r="C10" s="173" t="s">
        <v>3608</v>
      </c>
      <c r="D10" s="320">
        <v>44491</v>
      </c>
      <c r="E10" s="320">
        <f t="shared" si="0"/>
        <v>44495</v>
      </c>
      <c r="F10" s="320">
        <f t="shared" si="1"/>
        <v>44498</v>
      </c>
      <c r="G10" s="461">
        <v>44492</v>
      </c>
      <c r="H10" s="444"/>
    </row>
    <row r="11" spans="1:8" ht="17.25" hidden="1" customHeight="1" x14ac:dyDescent="0.2">
      <c r="B11" s="173" t="s">
        <v>3609</v>
      </c>
      <c r="C11" s="173" t="s">
        <v>3610</v>
      </c>
      <c r="D11" s="320">
        <v>44498</v>
      </c>
      <c r="E11" s="320">
        <f t="shared" si="0"/>
        <v>44502</v>
      </c>
      <c r="F11" s="320">
        <f t="shared" si="1"/>
        <v>44505</v>
      </c>
      <c r="G11" s="461">
        <v>44499</v>
      </c>
      <c r="H11" s="444"/>
    </row>
    <row r="12" spans="1:8" ht="17.25" hidden="1" customHeight="1" x14ac:dyDescent="0.2">
      <c r="B12" s="173" t="s">
        <v>3611</v>
      </c>
      <c r="C12" s="173" t="s">
        <v>3612</v>
      </c>
      <c r="D12" s="320">
        <v>44505</v>
      </c>
      <c r="E12" s="320">
        <f t="shared" si="0"/>
        <v>44509</v>
      </c>
      <c r="F12" s="320">
        <f t="shared" si="1"/>
        <v>44512</v>
      </c>
      <c r="G12" s="461">
        <v>44506</v>
      </c>
      <c r="H12" s="444"/>
    </row>
    <row r="13" spans="1:8" ht="17.25" hidden="1" customHeight="1" x14ac:dyDescent="0.2">
      <c r="B13" s="173" t="s">
        <v>3611</v>
      </c>
      <c r="C13" s="173" t="s">
        <v>3613</v>
      </c>
      <c r="D13" s="320">
        <v>44512</v>
      </c>
      <c r="E13" s="320">
        <f t="shared" si="0"/>
        <v>44516</v>
      </c>
      <c r="F13" s="320">
        <f t="shared" si="1"/>
        <v>44519</v>
      </c>
      <c r="G13" s="461">
        <v>44513</v>
      </c>
      <c r="H13" s="444"/>
    </row>
    <row r="14" spans="1:8" ht="17.25" hidden="1" customHeight="1" x14ac:dyDescent="0.2">
      <c r="B14" s="173" t="s">
        <v>510</v>
      </c>
      <c r="C14" s="173" t="s">
        <v>3614</v>
      </c>
      <c r="D14" s="320">
        <v>44519</v>
      </c>
      <c r="E14" s="320">
        <f t="shared" si="0"/>
        <v>44523</v>
      </c>
      <c r="F14" s="320">
        <f t="shared" si="1"/>
        <v>44526</v>
      </c>
      <c r="G14" s="461">
        <v>44520</v>
      </c>
      <c r="H14" s="444"/>
    </row>
    <row r="15" spans="1:8" ht="17.25" hidden="1" customHeight="1" x14ac:dyDescent="0.2">
      <c r="B15" s="173" t="s">
        <v>3615</v>
      </c>
      <c r="C15" s="173" t="s">
        <v>3616</v>
      </c>
      <c r="D15" s="320">
        <v>44526</v>
      </c>
      <c r="E15" s="320">
        <f t="shared" si="0"/>
        <v>44530</v>
      </c>
      <c r="F15" s="320">
        <f t="shared" si="1"/>
        <v>44533</v>
      </c>
      <c r="G15" s="461">
        <v>44527</v>
      </c>
      <c r="H15" s="444"/>
    </row>
    <row r="16" spans="1:8" ht="17.25" hidden="1" customHeight="1" x14ac:dyDescent="0.2">
      <c r="B16" s="173" t="s">
        <v>3617</v>
      </c>
      <c r="C16" s="173" t="s">
        <v>3618</v>
      </c>
      <c r="D16" s="320">
        <v>44537</v>
      </c>
      <c r="E16" s="320">
        <f t="shared" si="0"/>
        <v>44541</v>
      </c>
      <c r="F16" s="320">
        <f t="shared" si="1"/>
        <v>44544</v>
      </c>
      <c r="G16" s="461">
        <v>44534</v>
      </c>
      <c r="H16" s="444"/>
    </row>
    <row r="17" spans="1:8" ht="17.25" hidden="1" customHeight="1" x14ac:dyDescent="0.2">
      <c r="B17" s="173" t="s">
        <v>3619</v>
      </c>
      <c r="C17" s="173" t="s">
        <v>3620</v>
      </c>
      <c r="D17" s="320">
        <v>44545</v>
      </c>
      <c r="E17" s="320">
        <f t="shared" si="0"/>
        <v>44549</v>
      </c>
      <c r="F17" s="320">
        <f t="shared" si="1"/>
        <v>44552</v>
      </c>
      <c r="G17" s="461">
        <f>G16+7</f>
        <v>44541</v>
      </c>
      <c r="H17" s="444"/>
    </row>
    <row r="18" spans="1:8" ht="17.25" hidden="1" customHeight="1" x14ac:dyDescent="0.2">
      <c r="B18" s="173" t="s">
        <v>3621</v>
      </c>
      <c r="C18" s="173" t="s">
        <v>3622</v>
      </c>
      <c r="D18" s="320">
        <v>44555</v>
      </c>
      <c r="E18" s="320">
        <f t="shared" si="0"/>
        <v>44559</v>
      </c>
      <c r="F18" s="320">
        <f t="shared" si="1"/>
        <v>44562</v>
      </c>
      <c r="G18" s="461">
        <f t="shared" ref="G18:G19" si="2">G17+7</f>
        <v>44548</v>
      </c>
      <c r="H18" s="444"/>
    </row>
    <row r="19" spans="1:8" ht="17.25" hidden="1" customHeight="1" x14ac:dyDescent="0.2">
      <c r="B19" s="173" t="s">
        <v>3623</v>
      </c>
      <c r="C19" s="173" t="s">
        <v>3624</v>
      </c>
      <c r="D19" s="320">
        <v>44558</v>
      </c>
      <c r="E19" s="320">
        <f t="shared" si="0"/>
        <v>44562</v>
      </c>
      <c r="F19" s="320">
        <f t="shared" si="1"/>
        <v>44565</v>
      </c>
      <c r="G19" s="461">
        <f t="shared" si="2"/>
        <v>44555</v>
      </c>
      <c r="H19" s="444"/>
    </row>
    <row r="20" spans="1:8" ht="17.25" hidden="1" customHeight="1" x14ac:dyDescent="0.2">
      <c r="B20" s="173" t="s">
        <v>3625</v>
      </c>
      <c r="C20" s="173" t="s">
        <v>3626</v>
      </c>
      <c r="D20" s="320">
        <v>44569</v>
      </c>
      <c r="E20" s="320">
        <f t="shared" si="0"/>
        <v>44573</v>
      </c>
      <c r="F20" s="320">
        <f t="shared" si="1"/>
        <v>44576</v>
      </c>
      <c r="G20" s="461">
        <f t="shared" ref="G20:G63" si="3">G19+7</f>
        <v>44562</v>
      </c>
      <c r="H20" s="444"/>
    </row>
    <row r="21" spans="1:8" ht="17.25" hidden="1" customHeight="1" x14ac:dyDescent="0.2">
      <c r="B21" s="173" t="s">
        <v>3627</v>
      </c>
      <c r="C21" s="173" t="s">
        <v>3628</v>
      </c>
      <c r="D21" s="320">
        <v>44570</v>
      </c>
      <c r="E21" s="320">
        <f t="shared" si="0"/>
        <v>44574</v>
      </c>
      <c r="F21" s="320">
        <f t="shared" si="1"/>
        <v>44577</v>
      </c>
      <c r="G21" s="461">
        <f t="shared" si="3"/>
        <v>44569</v>
      </c>
      <c r="H21" s="444"/>
    </row>
    <row r="22" spans="1:8" ht="17.25" hidden="1" customHeight="1" x14ac:dyDescent="0.2">
      <c r="B22" s="173" t="s">
        <v>3629</v>
      </c>
      <c r="C22" s="173" t="s">
        <v>3630</v>
      </c>
      <c r="D22" s="320">
        <v>44579</v>
      </c>
      <c r="E22" s="320">
        <f t="shared" si="0"/>
        <v>44583</v>
      </c>
      <c r="F22" s="320">
        <f t="shared" si="1"/>
        <v>44586</v>
      </c>
      <c r="G22" s="461">
        <f t="shared" si="3"/>
        <v>44576</v>
      </c>
      <c r="H22" s="444"/>
    </row>
    <row r="23" spans="1:8" ht="17.25" hidden="1" customHeight="1" x14ac:dyDescent="0.2">
      <c r="B23" s="173" t="s">
        <v>3631</v>
      </c>
      <c r="C23" s="173" t="s">
        <v>3632</v>
      </c>
      <c r="D23" s="320">
        <v>44588</v>
      </c>
      <c r="E23" s="320">
        <f t="shared" si="0"/>
        <v>44592</v>
      </c>
      <c r="F23" s="320">
        <f t="shared" si="1"/>
        <v>44595</v>
      </c>
      <c r="G23" s="461">
        <f t="shared" si="3"/>
        <v>44583</v>
      </c>
      <c r="H23" s="444"/>
    </row>
    <row r="24" spans="1:8" ht="17.25" hidden="1" customHeight="1" x14ac:dyDescent="0.2">
      <c r="B24" s="173" t="s">
        <v>3633</v>
      </c>
      <c r="C24" s="173" t="s">
        <v>3634</v>
      </c>
      <c r="D24" s="320">
        <v>44598</v>
      </c>
      <c r="E24" s="469">
        <f t="shared" si="0"/>
        <v>44602</v>
      </c>
      <c r="F24" s="469">
        <f t="shared" si="1"/>
        <v>44605</v>
      </c>
      <c r="G24" s="461">
        <f t="shared" si="3"/>
        <v>44590</v>
      </c>
      <c r="H24" s="444"/>
    </row>
    <row r="25" spans="1:8" ht="17.25" hidden="1" customHeight="1" x14ac:dyDescent="0.2">
      <c r="A25" s="543" t="s">
        <v>3635</v>
      </c>
      <c r="B25" s="173" t="s">
        <v>3636</v>
      </c>
      <c r="C25" s="173" t="s">
        <v>3637</v>
      </c>
      <c r="D25" s="320">
        <v>44596</v>
      </c>
      <c r="E25" s="469">
        <f t="shared" si="0"/>
        <v>44600</v>
      </c>
      <c r="F25" s="469">
        <f t="shared" si="1"/>
        <v>44603</v>
      </c>
      <c r="G25" s="461">
        <f t="shared" si="3"/>
        <v>44597</v>
      </c>
      <c r="H25" s="444"/>
    </row>
    <row r="26" spans="1:8" ht="17.25" hidden="1" customHeight="1" x14ac:dyDescent="0.2">
      <c r="A26" s="190" t="s">
        <v>3638</v>
      </c>
      <c r="B26" s="173" t="s">
        <v>3639</v>
      </c>
      <c r="C26" s="173" t="s">
        <v>3640</v>
      </c>
      <c r="D26" s="320">
        <v>44609</v>
      </c>
      <c r="E26" s="320">
        <f t="shared" si="0"/>
        <v>44613</v>
      </c>
      <c r="F26" s="320">
        <f t="shared" si="1"/>
        <v>44616</v>
      </c>
      <c r="G26" s="461">
        <f t="shared" si="3"/>
        <v>44604</v>
      </c>
      <c r="H26" s="444"/>
    </row>
    <row r="27" spans="1:8" ht="17.25" hidden="1" customHeight="1" x14ac:dyDescent="0.2">
      <c r="A27" s="344" t="s">
        <v>3641</v>
      </c>
      <c r="B27" s="173" t="s">
        <v>3642</v>
      </c>
      <c r="C27" s="173" t="s">
        <v>3643</v>
      </c>
      <c r="D27" s="320">
        <v>44610</v>
      </c>
      <c r="E27" s="320">
        <f t="shared" si="0"/>
        <v>44614</v>
      </c>
      <c r="F27" s="320">
        <f t="shared" si="1"/>
        <v>44617</v>
      </c>
      <c r="G27" s="461">
        <f t="shared" si="3"/>
        <v>44611</v>
      </c>
      <c r="H27" s="444"/>
    </row>
    <row r="28" spans="1:8" ht="17.25" hidden="1" customHeight="1" x14ac:dyDescent="0.2">
      <c r="B28" s="173" t="s">
        <v>3644</v>
      </c>
      <c r="C28" s="173" t="s">
        <v>3645</v>
      </c>
      <c r="D28" s="320">
        <v>44619</v>
      </c>
      <c r="E28" s="320">
        <f t="shared" si="0"/>
        <v>44623</v>
      </c>
      <c r="F28" s="320">
        <f t="shared" si="1"/>
        <v>44626</v>
      </c>
      <c r="G28" s="461">
        <f t="shared" si="3"/>
        <v>44618</v>
      </c>
      <c r="H28" s="444"/>
    </row>
    <row r="29" spans="1:8" ht="17.25" hidden="1" customHeight="1" x14ac:dyDescent="0.2">
      <c r="A29" s="344" t="s">
        <v>3646</v>
      </c>
      <c r="B29" s="173" t="s">
        <v>3647</v>
      </c>
      <c r="C29" s="173" t="s">
        <v>3648</v>
      </c>
      <c r="D29" s="320">
        <v>44625</v>
      </c>
      <c r="E29" s="320">
        <f t="shared" si="0"/>
        <v>44629</v>
      </c>
      <c r="F29" s="320">
        <f t="shared" si="1"/>
        <v>44632</v>
      </c>
      <c r="G29" s="461">
        <f t="shared" si="3"/>
        <v>44625</v>
      </c>
      <c r="H29" s="444"/>
    </row>
    <row r="30" spans="1:8" ht="17.25" hidden="1" customHeight="1" x14ac:dyDescent="0.2">
      <c r="B30" s="173" t="s">
        <v>3609</v>
      </c>
      <c r="C30" s="173" t="s">
        <v>3649</v>
      </c>
      <c r="D30" s="320">
        <v>44631</v>
      </c>
      <c r="E30" s="320">
        <f t="shared" si="0"/>
        <v>44635</v>
      </c>
      <c r="F30" s="320">
        <f t="shared" si="1"/>
        <v>44638</v>
      </c>
      <c r="G30" s="461">
        <f t="shared" si="3"/>
        <v>44632</v>
      </c>
      <c r="H30" s="444"/>
    </row>
    <row r="31" spans="1:8" ht="17.25" hidden="1" customHeight="1" x14ac:dyDescent="0.2">
      <c r="B31" s="173" t="s">
        <v>3611</v>
      </c>
      <c r="C31" s="173" t="s">
        <v>3650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61">
        <f t="shared" si="3"/>
        <v>44639</v>
      </c>
      <c r="H31" s="444"/>
    </row>
    <row r="32" spans="1:8" ht="17.25" hidden="1" customHeight="1" x14ac:dyDescent="0.2">
      <c r="B32" s="173" t="s">
        <v>3651</v>
      </c>
      <c r="C32" s="173" t="s">
        <v>3652</v>
      </c>
      <c r="D32" s="320">
        <v>44649</v>
      </c>
      <c r="E32" s="320">
        <f t="shared" si="0"/>
        <v>44653</v>
      </c>
      <c r="F32" s="320">
        <f t="shared" si="1"/>
        <v>44656</v>
      </c>
      <c r="G32" s="461">
        <f t="shared" si="3"/>
        <v>44646</v>
      </c>
      <c r="H32" s="444"/>
    </row>
    <row r="33" spans="1:8" ht="17.25" hidden="1" customHeight="1" x14ac:dyDescent="0.2">
      <c r="B33" s="568" t="s">
        <v>389</v>
      </c>
      <c r="C33" s="173" t="s">
        <v>3653</v>
      </c>
      <c r="D33" s="491">
        <f t="shared" si="4"/>
        <v>44656</v>
      </c>
      <c r="E33" s="491">
        <f t="shared" si="0"/>
        <v>44660</v>
      </c>
      <c r="F33" s="491">
        <f t="shared" si="1"/>
        <v>44663</v>
      </c>
      <c r="G33" s="567">
        <f t="shared" si="3"/>
        <v>44653</v>
      </c>
      <c r="H33" s="444"/>
    </row>
    <row r="34" spans="1:8" ht="17.25" hidden="1" customHeight="1" x14ac:dyDescent="0.2">
      <c r="B34" s="173" t="s">
        <v>3654</v>
      </c>
      <c r="C34" s="173" t="s">
        <v>3655</v>
      </c>
      <c r="D34" s="320">
        <v>44661</v>
      </c>
      <c r="E34" s="320">
        <f t="shared" si="0"/>
        <v>44665</v>
      </c>
      <c r="F34" s="320">
        <f t="shared" si="1"/>
        <v>44668</v>
      </c>
      <c r="G34" s="461">
        <f t="shared" si="3"/>
        <v>44660</v>
      </c>
      <c r="H34" s="444"/>
    </row>
    <row r="35" spans="1:8" ht="17.25" hidden="1" customHeight="1" x14ac:dyDescent="0.2">
      <c r="B35" s="173" t="s">
        <v>3656</v>
      </c>
      <c r="C35" s="173" t="s">
        <v>3657</v>
      </c>
      <c r="D35" s="320">
        <v>44670</v>
      </c>
      <c r="E35" s="320">
        <f t="shared" si="0"/>
        <v>44674</v>
      </c>
      <c r="F35" s="320">
        <f t="shared" si="1"/>
        <v>44677</v>
      </c>
      <c r="G35" s="461">
        <f t="shared" si="3"/>
        <v>44667</v>
      </c>
      <c r="H35" s="444"/>
    </row>
    <row r="36" spans="1:8" ht="17.25" hidden="1" customHeight="1" x14ac:dyDescent="0.2">
      <c r="B36" s="173" t="s">
        <v>3658</v>
      </c>
      <c r="C36" s="173" t="s">
        <v>3659</v>
      </c>
      <c r="D36" s="320">
        <v>44673</v>
      </c>
      <c r="E36" s="320">
        <f t="shared" si="0"/>
        <v>44677</v>
      </c>
      <c r="F36" s="320">
        <f t="shared" si="1"/>
        <v>44680</v>
      </c>
      <c r="G36" s="461">
        <f t="shared" si="3"/>
        <v>44674</v>
      </c>
      <c r="H36" s="444"/>
    </row>
    <row r="37" spans="1:8" ht="17.25" hidden="1" customHeight="1" x14ac:dyDescent="0.2">
      <c r="B37" s="173" t="s">
        <v>3660</v>
      </c>
      <c r="C37" s="173" t="s">
        <v>3661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61">
        <f t="shared" si="3"/>
        <v>44681</v>
      </c>
      <c r="H37" s="444"/>
    </row>
    <row r="38" spans="1:8" ht="17.25" hidden="1" customHeight="1" x14ac:dyDescent="0.2">
      <c r="B38" s="173" t="s">
        <v>3662</v>
      </c>
      <c r="C38" s="173" t="s">
        <v>3663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61">
        <f t="shared" si="3"/>
        <v>44688</v>
      </c>
      <c r="H38" s="444"/>
    </row>
    <row r="39" spans="1:8" ht="17.25" hidden="1" customHeight="1" x14ac:dyDescent="0.2">
      <c r="B39" s="445" t="s">
        <v>389</v>
      </c>
      <c r="C39" s="173" t="s">
        <v>3664</v>
      </c>
      <c r="D39" s="491">
        <f t="shared" si="4"/>
        <v>44694</v>
      </c>
      <c r="E39" s="491">
        <f t="shared" si="0"/>
        <v>44698</v>
      </c>
      <c r="F39" s="491">
        <f t="shared" si="1"/>
        <v>44701</v>
      </c>
      <c r="G39" s="567">
        <f t="shared" si="3"/>
        <v>44695</v>
      </c>
      <c r="H39" s="444"/>
    </row>
    <row r="40" spans="1:8" ht="17.25" hidden="1" customHeight="1" x14ac:dyDescent="0.2">
      <c r="B40" s="173" t="s">
        <v>3619</v>
      </c>
      <c r="C40" s="173" t="s">
        <v>3665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61">
        <f t="shared" si="3"/>
        <v>44702</v>
      </c>
      <c r="H40" s="444"/>
    </row>
    <row r="41" spans="1:8" ht="17.25" hidden="1" customHeight="1" x14ac:dyDescent="0.2">
      <c r="B41" s="173" t="s">
        <v>3629</v>
      </c>
      <c r="C41" s="173" t="s">
        <v>3666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61">
        <f t="shared" si="3"/>
        <v>44709</v>
      </c>
      <c r="H41" s="444"/>
    </row>
    <row r="42" spans="1:8" ht="17.25" hidden="1" customHeight="1" x14ac:dyDescent="0.2">
      <c r="A42" s="387" t="s">
        <v>3667</v>
      </c>
      <c r="B42" s="173" t="s">
        <v>3668</v>
      </c>
      <c r="C42" s="173" t="s">
        <v>3669</v>
      </c>
      <c r="D42" s="320">
        <v>44718</v>
      </c>
      <c r="E42" s="320">
        <f t="shared" si="5"/>
        <v>44722</v>
      </c>
      <c r="F42" s="320">
        <f t="shared" si="6"/>
        <v>44725</v>
      </c>
      <c r="G42" s="461">
        <f t="shared" si="3"/>
        <v>44716</v>
      </c>
      <c r="H42" s="444"/>
    </row>
    <row r="43" spans="1:8" ht="17.25" hidden="1" customHeight="1" x14ac:dyDescent="0.2">
      <c r="A43" s="387" t="s">
        <v>3670</v>
      </c>
      <c r="B43" s="173" t="s">
        <v>3671</v>
      </c>
      <c r="C43" s="173" t="s">
        <v>3672</v>
      </c>
      <c r="D43" s="558">
        <f t="shared" si="4"/>
        <v>44725</v>
      </c>
      <c r="E43" s="558">
        <f t="shared" si="5"/>
        <v>44729</v>
      </c>
      <c r="F43" s="558">
        <f t="shared" si="6"/>
        <v>44732</v>
      </c>
      <c r="G43" s="583">
        <f t="shared" si="3"/>
        <v>44723</v>
      </c>
      <c r="H43" s="444"/>
    </row>
    <row r="44" spans="1:8" ht="17.25" hidden="1" customHeight="1" x14ac:dyDescent="0.2">
      <c r="B44" s="173" t="s">
        <v>3673</v>
      </c>
      <c r="C44" s="173" t="s">
        <v>3674</v>
      </c>
      <c r="D44" s="320">
        <v>44732</v>
      </c>
      <c r="E44" s="320">
        <f t="shared" si="5"/>
        <v>44736</v>
      </c>
      <c r="F44" s="320">
        <f t="shared" si="6"/>
        <v>44739</v>
      </c>
      <c r="G44" s="461">
        <f t="shared" si="3"/>
        <v>44730</v>
      </c>
      <c r="H44" s="444"/>
    </row>
    <row r="45" spans="1:8" ht="17.25" hidden="1" customHeight="1" x14ac:dyDescent="0.2">
      <c r="A45" s="387" t="s">
        <v>3675</v>
      </c>
      <c r="B45" s="173" t="s">
        <v>3676</v>
      </c>
      <c r="C45" s="173" t="s">
        <v>3677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61">
        <f t="shared" si="3"/>
        <v>44737</v>
      </c>
      <c r="H45" s="444"/>
    </row>
    <row r="46" spans="1:8" ht="17.25" hidden="1" customHeight="1" x14ac:dyDescent="0.2">
      <c r="A46" s="387" t="s">
        <v>3678</v>
      </c>
      <c r="B46" s="173" t="s">
        <v>2994</v>
      </c>
      <c r="C46" s="173" t="s">
        <v>3679</v>
      </c>
      <c r="D46" s="320">
        <v>44743</v>
      </c>
      <c r="E46" s="320">
        <f t="shared" si="5"/>
        <v>44747</v>
      </c>
      <c r="F46" s="320">
        <f t="shared" si="6"/>
        <v>44750</v>
      </c>
      <c r="G46" s="461">
        <f t="shared" si="3"/>
        <v>44744</v>
      </c>
      <c r="H46" s="444"/>
    </row>
    <row r="47" spans="1:8" ht="17.25" hidden="1" customHeight="1" x14ac:dyDescent="0.2">
      <c r="A47" s="387"/>
      <c r="B47" s="173" t="s">
        <v>3680</v>
      </c>
      <c r="C47" s="173" t="s">
        <v>3681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61">
        <f t="shared" si="3"/>
        <v>44751</v>
      </c>
      <c r="H47" s="444"/>
    </row>
    <row r="48" spans="1:8" ht="17.25" hidden="1" customHeight="1" x14ac:dyDescent="0.2">
      <c r="A48" s="387"/>
      <c r="B48" s="173" t="s">
        <v>3656</v>
      </c>
      <c r="C48" s="173" t="s">
        <v>3682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61">
        <f t="shared" si="3"/>
        <v>44758</v>
      </c>
      <c r="H48" s="444"/>
    </row>
    <row r="49" spans="1:8" ht="17.25" hidden="1" customHeight="1" x14ac:dyDescent="0.2">
      <c r="A49" s="387"/>
      <c r="B49" s="173" t="s">
        <v>3683</v>
      </c>
      <c r="C49" s="173" t="s">
        <v>3684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61">
        <f t="shared" si="3"/>
        <v>44765</v>
      </c>
      <c r="H49" s="444"/>
    </row>
    <row r="50" spans="1:8" ht="17.25" hidden="1" customHeight="1" x14ac:dyDescent="0.2">
      <c r="A50" s="387"/>
      <c r="B50" s="173" t="s">
        <v>3685</v>
      </c>
      <c r="C50" s="173" t="s">
        <v>3686</v>
      </c>
      <c r="D50" s="441">
        <f t="shared" si="4"/>
        <v>44771</v>
      </c>
      <c r="E50" s="441">
        <f t="shared" si="5"/>
        <v>44775</v>
      </c>
      <c r="F50" s="441">
        <f t="shared" si="6"/>
        <v>44778</v>
      </c>
      <c r="G50" s="461">
        <f t="shared" si="3"/>
        <v>44772</v>
      </c>
      <c r="H50" s="444"/>
    </row>
    <row r="51" spans="1:8" ht="17.25" hidden="1" customHeight="1" x14ac:dyDescent="0.2">
      <c r="A51" s="387"/>
      <c r="B51" s="173" t="s">
        <v>3611</v>
      </c>
      <c r="C51" s="173" t="s">
        <v>3687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61">
        <f t="shared" si="3"/>
        <v>44779</v>
      </c>
      <c r="H51" s="444"/>
    </row>
    <row r="52" spans="1:8" ht="17.25" hidden="1" customHeight="1" x14ac:dyDescent="0.2">
      <c r="A52" s="387"/>
      <c r="B52" s="173" t="s">
        <v>3688</v>
      </c>
      <c r="C52" s="173" t="s">
        <v>3689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61">
        <f t="shared" si="3"/>
        <v>44786</v>
      </c>
      <c r="H52" s="444"/>
    </row>
    <row r="53" spans="1:8" ht="17.25" hidden="1" customHeight="1" x14ac:dyDescent="0.2">
      <c r="A53" s="387"/>
      <c r="B53" s="173" t="s">
        <v>3690</v>
      </c>
      <c r="C53" s="173" t="s">
        <v>3691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61">
        <f t="shared" si="3"/>
        <v>44793</v>
      </c>
      <c r="H53" s="444"/>
    </row>
    <row r="54" spans="1:8" ht="17.25" hidden="1" customHeight="1" x14ac:dyDescent="0.2">
      <c r="A54" s="387"/>
      <c r="B54" s="173" t="s">
        <v>3623</v>
      </c>
      <c r="C54" s="173" t="s">
        <v>3692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61">
        <f t="shared" si="3"/>
        <v>44800</v>
      </c>
      <c r="H54" s="444"/>
    </row>
    <row r="55" spans="1:8" ht="17.25" hidden="1" customHeight="1" x14ac:dyDescent="0.2">
      <c r="A55" s="387"/>
      <c r="B55" s="173" t="s">
        <v>3564</v>
      </c>
      <c r="C55" s="173" t="s">
        <v>3693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61">
        <f t="shared" si="3"/>
        <v>44807</v>
      </c>
      <c r="H55" s="444"/>
    </row>
    <row r="56" spans="1:8" ht="17.25" hidden="1" customHeight="1" x14ac:dyDescent="0.2">
      <c r="A56" s="387"/>
      <c r="B56" s="173" t="s">
        <v>3660</v>
      </c>
      <c r="C56" s="173" t="s">
        <v>3694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61">
        <f t="shared" si="3"/>
        <v>44814</v>
      </c>
      <c r="H56" s="444"/>
    </row>
    <row r="57" spans="1:8" ht="17.25" hidden="1" customHeight="1" x14ac:dyDescent="0.2">
      <c r="A57" s="387"/>
      <c r="B57" s="173" t="s">
        <v>3695</v>
      </c>
      <c r="C57" s="173" t="s">
        <v>3696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61">
        <f t="shared" si="3"/>
        <v>44821</v>
      </c>
      <c r="H57" s="444"/>
    </row>
    <row r="58" spans="1:8" ht="17.25" hidden="1" customHeight="1" x14ac:dyDescent="0.2">
      <c r="A58" s="387"/>
      <c r="B58" s="173" t="s">
        <v>3683</v>
      </c>
      <c r="C58" s="173" t="s">
        <v>3697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61">
        <f t="shared" si="3"/>
        <v>44828</v>
      </c>
      <c r="H58" s="444"/>
    </row>
    <row r="59" spans="1:8" ht="17.25" hidden="1" customHeight="1" x14ac:dyDescent="0.2">
      <c r="A59" s="387"/>
      <c r="B59" s="173" t="s">
        <v>3627</v>
      </c>
      <c r="C59" s="173" t="s">
        <v>3698</v>
      </c>
      <c r="D59" s="320">
        <v>44836</v>
      </c>
      <c r="E59" s="320">
        <f t="shared" si="5"/>
        <v>44840</v>
      </c>
      <c r="F59" s="320">
        <f t="shared" si="6"/>
        <v>44843</v>
      </c>
      <c r="G59" s="461">
        <f t="shared" si="3"/>
        <v>44835</v>
      </c>
      <c r="H59" s="444"/>
    </row>
    <row r="60" spans="1:8" ht="17.25" hidden="1" customHeight="1" x14ac:dyDescent="0.2">
      <c r="A60" s="387"/>
      <c r="B60" s="173" t="s">
        <v>3633</v>
      </c>
      <c r="C60" s="173" t="s">
        <v>3699</v>
      </c>
      <c r="D60" s="320">
        <v>44842</v>
      </c>
      <c r="E60" s="320">
        <f t="shared" si="5"/>
        <v>44846</v>
      </c>
      <c r="F60" s="320">
        <f t="shared" si="6"/>
        <v>44849</v>
      </c>
      <c r="G60" s="461">
        <f t="shared" si="3"/>
        <v>44842</v>
      </c>
      <c r="H60" s="444"/>
    </row>
    <row r="61" spans="1:8" ht="17.25" hidden="1" customHeight="1" x14ac:dyDescent="0.2">
      <c r="A61" s="387"/>
      <c r="B61" s="173" t="s">
        <v>3542</v>
      </c>
      <c r="C61" s="173" t="s">
        <v>3700</v>
      </c>
      <c r="D61" s="320">
        <v>44848</v>
      </c>
      <c r="E61" s="320">
        <f t="shared" si="5"/>
        <v>44852</v>
      </c>
      <c r="F61" s="320">
        <f t="shared" si="6"/>
        <v>44855</v>
      </c>
      <c r="G61" s="461">
        <f t="shared" si="3"/>
        <v>44849</v>
      </c>
      <c r="H61" s="444"/>
    </row>
    <row r="62" spans="1:8" ht="17.25" hidden="1" customHeight="1" x14ac:dyDescent="0.2">
      <c r="A62" s="387"/>
      <c r="B62" s="173" t="s">
        <v>3615</v>
      </c>
      <c r="C62" s="173" t="s">
        <v>3701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61">
        <f t="shared" si="3"/>
        <v>44856</v>
      </c>
      <c r="H62" s="444"/>
    </row>
    <row r="63" spans="1:8" ht="17.25" hidden="1" customHeight="1" x14ac:dyDescent="0.2">
      <c r="A63" s="387"/>
      <c r="B63" s="173" t="s">
        <v>3702</v>
      </c>
      <c r="C63" s="173" t="s">
        <v>3703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61">
        <f t="shared" si="3"/>
        <v>44863</v>
      </c>
      <c r="H63" s="444"/>
    </row>
    <row r="64" spans="1:8" ht="17.25" hidden="1" customHeight="1" x14ac:dyDescent="0.2">
      <c r="A64" s="387"/>
      <c r="B64" s="173" t="s">
        <v>3704</v>
      </c>
      <c r="C64" s="173" t="s">
        <v>3705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61">
        <f t="shared" ref="G64:G82" si="8">G63+7</f>
        <v>44870</v>
      </c>
      <c r="H64" s="444"/>
    </row>
    <row r="65" spans="1:8" ht="17.25" hidden="1" customHeight="1" x14ac:dyDescent="0.2">
      <c r="A65" s="387"/>
      <c r="B65" s="173" t="s">
        <v>3546</v>
      </c>
      <c r="C65" s="173" t="s">
        <v>3706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61">
        <f t="shared" si="8"/>
        <v>44877</v>
      </c>
      <c r="H65" s="444"/>
    </row>
    <row r="66" spans="1:8" ht="17.25" hidden="1" customHeight="1" x14ac:dyDescent="0.2">
      <c r="A66" s="387"/>
      <c r="B66" s="173" t="s">
        <v>3707</v>
      </c>
      <c r="C66" s="173" t="s">
        <v>3708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61">
        <f t="shared" si="8"/>
        <v>44884</v>
      </c>
      <c r="H66" s="444"/>
    </row>
    <row r="67" spans="1:8" ht="17.25" hidden="1" customHeight="1" x14ac:dyDescent="0.2">
      <c r="A67" s="387"/>
      <c r="B67" s="173" t="s">
        <v>3709</v>
      </c>
      <c r="C67" s="173" t="s">
        <v>3710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61">
        <f t="shared" si="8"/>
        <v>44891</v>
      </c>
      <c r="H67" s="444"/>
    </row>
    <row r="68" spans="1:8" ht="17.25" hidden="1" customHeight="1" x14ac:dyDescent="0.2">
      <c r="A68" s="387"/>
      <c r="B68" s="173" t="s">
        <v>3680</v>
      </c>
      <c r="C68" s="173" t="s">
        <v>3711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61">
        <f t="shared" si="8"/>
        <v>44898</v>
      </c>
      <c r="H68" s="444"/>
    </row>
    <row r="69" spans="1:8" ht="17.25" hidden="1" customHeight="1" x14ac:dyDescent="0.2">
      <c r="A69" s="387"/>
      <c r="B69" s="173" t="s">
        <v>3611</v>
      </c>
      <c r="C69" s="173" t="s">
        <v>3712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61">
        <f t="shared" si="8"/>
        <v>44905</v>
      </c>
      <c r="H69" s="444"/>
    </row>
    <row r="70" spans="1:8" ht="17.25" hidden="1" customHeight="1" x14ac:dyDescent="0.2">
      <c r="A70" s="387" t="s">
        <v>3713</v>
      </c>
      <c r="B70" s="173" t="s">
        <v>3714</v>
      </c>
      <c r="C70" s="173" t="s">
        <v>3715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61">
        <f t="shared" si="8"/>
        <v>44912</v>
      </c>
      <c r="H70" s="444"/>
    </row>
    <row r="71" spans="1:8" ht="17.25" hidden="1" customHeight="1" x14ac:dyDescent="0.2">
      <c r="A71" s="387"/>
      <c r="B71" s="173" t="s">
        <v>3040</v>
      </c>
      <c r="C71" s="173" t="s">
        <v>3716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61">
        <f t="shared" si="8"/>
        <v>44919</v>
      </c>
      <c r="H71" s="444"/>
    </row>
    <row r="72" spans="1:8" ht="17.25" hidden="1" customHeight="1" x14ac:dyDescent="0.2">
      <c r="A72" s="387"/>
      <c r="B72" s="173" t="s">
        <v>3717</v>
      </c>
      <c r="C72" s="173" t="s">
        <v>3718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61">
        <f t="shared" si="8"/>
        <v>44926</v>
      </c>
      <c r="H72" s="444"/>
    </row>
    <row r="73" spans="1:8" ht="17.25" hidden="1" customHeight="1" x14ac:dyDescent="0.2">
      <c r="A73" s="387"/>
      <c r="B73" s="173" t="s">
        <v>2951</v>
      </c>
      <c r="C73" s="173" t="s">
        <v>3719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61">
        <f t="shared" si="8"/>
        <v>44933</v>
      </c>
      <c r="H73" s="444"/>
    </row>
    <row r="74" spans="1:8" ht="17.25" hidden="1" customHeight="1" x14ac:dyDescent="0.2">
      <c r="A74" s="387"/>
      <c r="B74" s="173" t="s">
        <v>3704</v>
      </c>
      <c r="C74" s="173" t="s">
        <v>3720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61">
        <f t="shared" si="8"/>
        <v>44940</v>
      </c>
      <c r="H74" s="444"/>
    </row>
    <row r="75" spans="1:8" ht="17.25" hidden="1" customHeight="1" x14ac:dyDescent="0.2">
      <c r="A75" s="387"/>
      <c r="B75" s="173" t="s">
        <v>3636</v>
      </c>
      <c r="C75" s="173" t="s">
        <v>3721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61">
        <f t="shared" si="8"/>
        <v>44947</v>
      </c>
      <c r="H75" s="444"/>
    </row>
    <row r="76" spans="1:8" ht="17.25" hidden="1" customHeight="1" x14ac:dyDescent="0.2">
      <c r="A76" s="387"/>
      <c r="B76" s="173" t="s">
        <v>3722</v>
      </c>
      <c r="C76" s="173" t="s">
        <v>3723</v>
      </c>
      <c r="D76" s="320">
        <v>44954</v>
      </c>
      <c r="E76" s="320">
        <f t="shared" si="9"/>
        <v>44958</v>
      </c>
      <c r="F76" s="320">
        <f t="shared" si="10"/>
        <v>44961</v>
      </c>
      <c r="G76" s="461">
        <f t="shared" si="8"/>
        <v>44954</v>
      </c>
      <c r="H76" s="444"/>
    </row>
    <row r="77" spans="1:8" ht="17.25" hidden="1" customHeight="1" x14ac:dyDescent="0.2">
      <c r="A77" s="387"/>
      <c r="B77" s="173" t="s">
        <v>3629</v>
      </c>
      <c r="C77" s="173" t="s">
        <v>3724</v>
      </c>
      <c r="D77" s="320">
        <v>44960</v>
      </c>
      <c r="E77" s="320">
        <f t="shared" si="9"/>
        <v>44964</v>
      </c>
      <c r="F77" s="320">
        <f t="shared" si="10"/>
        <v>44967</v>
      </c>
      <c r="G77" s="461">
        <f t="shared" si="8"/>
        <v>44961</v>
      </c>
      <c r="H77" s="444"/>
    </row>
    <row r="78" spans="1:8" ht="17.25" hidden="1" customHeight="1" x14ac:dyDescent="0.2">
      <c r="A78" s="387"/>
      <c r="B78" s="173" t="s">
        <v>3725</v>
      </c>
      <c r="C78" s="173" t="s">
        <v>3726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61">
        <f t="shared" si="8"/>
        <v>44968</v>
      </c>
      <c r="H78" s="444"/>
    </row>
    <row r="79" spans="1:8" ht="17.25" hidden="1" customHeight="1" x14ac:dyDescent="0.2">
      <c r="A79" s="387"/>
      <c r="B79" s="173" t="s">
        <v>3633</v>
      </c>
      <c r="C79" s="173" t="s">
        <v>3727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61">
        <f t="shared" si="8"/>
        <v>44975</v>
      </c>
      <c r="H79" s="444"/>
    </row>
    <row r="80" spans="1:8" ht="17.25" hidden="1" customHeight="1" x14ac:dyDescent="0.25">
      <c r="A80" s="387" t="s">
        <v>3728</v>
      </c>
      <c r="B80" s="717" t="s">
        <v>3623</v>
      </c>
      <c r="C80" s="173" t="s">
        <v>3729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61">
        <f t="shared" si="8"/>
        <v>44982</v>
      </c>
      <c r="H80" s="444"/>
    </row>
    <row r="81" spans="1:8" ht="17.25" hidden="1" customHeight="1" x14ac:dyDescent="0.2">
      <c r="A81" s="387"/>
      <c r="B81" s="173" t="s">
        <v>3619</v>
      </c>
      <c r="C81" s="173" t="s">
        <v>3730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61">
        <f t="shared" si="8"/>
        <v>44989</v>
      </c>
      <c r="H81" s="444"/>
    </row>
    <row r="82" spans="1:8" ht="17.25" hidden="1" customHeight="1" x14ac:dyDescent="0.2">
      <c r="A82" s="387"/>
      <c r="B82" s="173" t="s">
        <v>3731</v>
      </c>
      <c r="C82" s="173" t="s">
        <v>3732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61">
        <f t="shared" si="8"/>
        <v>44996</v>
      </c>
      <c r="H82" s="444"/>
    </row>
    <row r="83" spans="1:8" ht="17.25" hidden="1" customHeight="1" x14ac:dyDescent="0.2">
      <c r="A83" s="387"/>
      <c r="B83" s="173" t="s">
        <v>2994</v>
      </c>
      <c r="C83" s="173" t="s">
        <v>3733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61">
        <f t="shared" ref="G83:G106" si="12">G82+7</f>
        <v>45003</v>
      </c>
      <c r="H83" s="444"/>
    </row>
    <row r="84" spans="1:8" ht="17.25" hidden="1" customHeight="1" x14ac:dyDescent="0.2">
      <c r="A84" s="387"/>
      <c r="B84" s="173" t="s">
        <v>2994</v>
      </c>
      <c r="C84" s="173" t="s">
        <v>3733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61">
        <f t="shared" si="12"/>
        <v>45010</v>
      </c>
      <c r="H84" s="444"/>
    </row>
    <row r="85" spans="1:8" ht="17.25" hidden="1" customHeight="1" x14ac:dyDescent="0.2">
      <c r="A85" s="387"/>
      <c r="B85" s="173" t="s">
        <v>2994</v>
      </c>
      <c r="C85" s="173" t="s">
        <v>3733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61">
        <f t="shared" si="12"/>
        <v>45017</v>
      </c>
      <c r="H85" s="444"/>
    </row>
    <row r="86" spans="1:8" ht="17.25" hidden="1" customHeight="1" x14ac:dyDescent="0.2">
      <c r="A86" s="387"/>
      <c r="B86" s="173" t="s">
        <v>3656</v>
      </c>
      <c r="C86" s="173" t="s">
        <v>3734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61">
        <f t="shared" si="12"/>
        <v>45024</v>
      </c>
      <c r="H86" s="444"/>
    </row>
    <row r="87" spans="1:8" ht="17.25" hidden="1" customHeight="1" x14ac:dyDescent="0.2">
      <c r="A87" s="387"/>
      <c r="B87" s="173" t="s">
        <v>3717</v>
      </c>
      <c r="C87" s="173" t="s">
        <v>3735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61">
        <f t="shared" si="12"/>
        <v>45031</v>
      </c>
      <c r="H87" s="444"/>
    </row>
    <row r="88" spans="1:8" ht="17.25" hidden="1" customHeight="1" x14ac:dyDescent="0.2">
      <c r="A88" s="387"/>
      <c r="B88" s="173" t="s">
        <v>3736</v>
      </c>
      <c r="C88" s="173" t="s">
        <v>3737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61">
        <f t="shared" si="12"/>
        <v>45038</v>
      </c>
      <c r="H88" s="444"/>
    </row>
    <row r="89" spans="1:8" ht="17.25" hidden="1" customHeight="1" x14ac:dyDescent="0.2">
      <c r="A89" s="387"/>
      <c r="B89" s="173" t="s">
        <v>3738</v>
      </c>
      <c r="C89" s="173" t="s">
        <v>3739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61">
        <f t="shared" si="12"/>
        <v>45045</v>
      </c>
      <c r="H89" s="444"/>
    </row>
    <row r="90" spans="1:8" ht="17.25" hidden="1" customHeight="1" x14ac:dyDescent="0.2">
      <c r="A90" s="387"/>
      <c r="B90" s="173" t="s">
        <v>3740</v>
      </c>
      <c r="C90" s="173" t="s">
        <v>3741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61">
        <f t="shared" si="12"/>
        <v>45052</v>
      </c>
      <c r="H90" s="444"/>
    </row>
    <row r="91" spans="1:8" ht="17.25" hidden="1" customHeight="1" x14ac:dyDescent="0.2">
      <c r="A91" s="387"/>
      <c r="B91" s="173" t="s">
        <v>3722</v>
      </c>
      <c r="C91" s="173" t="s">
        <v>3742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61">
        <f t="shared" si="12"/>
        <v>45059</v>
      </c>
      <c r="H91" s="444"/>
    </row>
    <row r="92" spans="1:8" ht="17.25" hidden="1" customHeight="1" x14ac:dyDescent="0.2">
      <c r="A92" s="387"/>
      <c r="B92" s="173" t="s">
        <v>3743</v>
      </c>
      <c r="C92" s="173" t="s">
        <v>3744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61">
        <f t="shared" si="12"/>
        <v>45066</v>
      </c>
      <c r="H92" s="444"/>
    </row>
    <row r="93" spans="1:8" ht="17.25" hidden="1" customHeight="1" x14ac:dyDescent="0.2">
      <c r="A93" s="387"/>
      <c r="B93" s="173" t="s">
        <v>3636</v>
      </c>
      <c r="C93" s="173" t="s">
        <v>3744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61">
        <f t="shared" si="12"/>
        <v>45073</v>
      </c>
      <c r="H93" s="444"/>
    </row>
    <row r="94" spans="1:8" ht="17.25" hidden="1" customHeight="1" x14ac:dyDescent="0.2">
      <c r="A94" s="387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61">
        <f t="shared" si="12"/>
        <v>45080</v>
      </c>
      <c r="H94" s="444"/>
    </row>
    <row r="95" spans="1:8" ht="17.25" hidden="1" customHeight="1" x14ac:dyDescent="0.2">
      <c r="A95" s="387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61">
        <f t="shared" si="12"/>
        <v>45087</v>
      </c>
      <c r="H95" s="444"/>
    </row>
    <row r="96" spans="1:8" ht="17.25" hidden="1" customHeight="1" x14ac:dyDescent="0.2">
      <c r="A96" s="387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61">
        <f t="shared" si="12"/>
        <v>45094</v>
      </c>
      <c r="H96" s="444"/>
    </row>
    <row r="97" spans="1:8" ht="17.25" hidden="1" customHeight="1" x14ac:dyDescent="0.2">
      <c r="A97" s="387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61">
        <f t="shared" si="12"/>
        <v>45101</v>
      </c>
      <c r="H97" s="444"/>
    </row>
    <row r="98" spans="1:8" ht="17.25" hidden="1" customHeight="1" x14ac:dyDescent="0.2">
      <c r="A98" s="387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61">
        <f t="shared" si="12"/>
        <v>45108</v>
      </c>
      <c r="H98" s="444"/>
    </row>
    <row r="99" spans="1:8" ht="17.25" hidden="1" customHeight="1" x14ac:dyDescent="0.2">
      <c r="A99" s="387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61">
        <f t="shared" si="12"/>
        <v>45115</v>
      </c>
      <c r="H99" s="444"/>
    </row>
    <row r="100" spans="1:8" ht="17.25" hidden="1" customHeight="1" x14ac:dyDescent="0.2">
      <c r="A100" s="387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61">
        <f t="shared" si="12"/>
        <v>45122</v>
      </c>
      <c r="H100" s="444"/>
    </row>
    <row r="101" spans="1:8" ht="17.25" hidden="1" customHeight="1" x14ac:dyDescent="0.2">
      <c r="A101" s="387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61">
        <f t="shared" si="12"/>
        <v>45129</v>
      </c>
      <c r="H101" s="444"/>
    </row>
    <row r="102" spans="1:8" ht="17.25" hidden="1" customHeight="1" x14ac:dyDescent="0.2">
      <c r="A102" s="387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61">
        <f t="shared" si="12"/>
        <v>45136</v>
      </c>
      <c r="H102" s="444"/>
    </row>
    <row r="103" spans="1:8" ht="17.25" hidden="1" customHeight="1" x14ac:dyDescent="0.2">
      <c r="A103" s="387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61">
        <f t="shared" si="12"/>
        <v>45143</v>
      </c>
      <c r="H103" s="444"/>
    </row>
    <row r="104" spans="1:8" ht="17.25" hidden="1" customHeight="1" x14ac:dyDescent="0.2">
      <c r="A104" s="387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61">
        <f t="shared" si="12"/>
        <v>45150</v>
      </c>
      <c r="H104" s="444"/>
    </row>
    <row r="105" spans="1:8" ht="17.25" hidden="1" customHeight="1" x14ac:dyDescent="0.2">
      <c r="A105" s="387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61">
        <f t="shared" si="12"/>
        <v>45157</v>
      </c>
      <c r="H105" s="444"/>
    </row>
    <row r="106" spans="1:8" ht="17.25" hidden="1" customHeight="1" x14ac:dyDescent="0.2">
      <c r="A106" s="387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61">
        <f t="shared" si="12"/>
        <v>45164</v>
      </c>
      <c r="H106" s="444"/>
    </row>
    <row r="107" spans="1:8" ht="20.25" customHeight="1" x14ac:dyDescent="0.2">
      <c r="A107" s="387"/>
      <c r="B107" s="445" t="s">
        <v>389</v>
      </c>
      <c r="C107" s="173" t="s">
        <v>3745</v>
      </c>
      <c r="D107" s="491">
        <v>45175</v>
      </c>
      <c r="E107" s="491">
        <f t="shared" ref="E107:E120" si="33">D107+6</f>
        <v>45181</v>
      </c>
      <c r="F107" s="491">
        <f t="shared" ref="F107:F120" si="34">D107+10</f>
        <v>45185</v>
      </c>
      <c r="G107" s="567">
        <v>45176</v>
      </c>
      <c r="H107" s="444"/>
    </row>
    <row r="108" spans="1:8" ht="20.25" customHeight="1" x14ac:dyDescent="0.2">
      <c r="A108" s="387"/>
      <c r="B108" s="173" t="s">
        <v>3636</v>
      </c>
      <c r="C108" s="173" t="s">
        <v>3746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61">
        <f t="shared" ref="G108:G120" si="36">G107+7</f>
        <v>45183</v>
      </c>
      <c r="H108" s="444"/>
    </row>
    <row r="109" spans="1:8" ht="20.25" customHeight="1" x14ac:dyDescent="0.2">
      <c r="A109" s="387"/>
      <c r="B109" s="173" t="s">
        <v>3747</v>
      </c>
      <c r="C109" s="173" t="s">
        <v>3748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61">
        <f t="shared" si="36"/>
        <v>45190</v>
      </c>
      <c r="H109" s="444"/>
    </row>
    <row r="110" spans="1:8" ht="20.25" customHeight="1" x14ac:dyDescent="0.2">
      <c r="A110" s="387"/>
      <c r="B110" s="445" t="s">
        <v>389</v>
      </c>
      <c r="C110" s="173" t="s">
        <v>3749</v>
      </c>
      <c r="D110" s="491">
        <f t="shared" si="35"/>
        <v>45196</v>
      </c>
      <c r="E110" s="491">
        <f t="shared" si="33"/>
        <v>45202</v>
      </c>
      <c r="F110" s="491">
        <f t="shared" si="34"/>
        <v>45206</v>
      </c>
      <c r="G110" s="567">
        <f t="shared" si="36"/>
        <v>45197</v>
      </c>
      <c r="H110" s="444"/>
    </row>
    <row r="111" spans="1:8" ht="20.25" customHeight="1" x14ac:dyDescent="0.2">
      <c r="A111" s="387"/>
      <c r="B111" s="445" t="s">
        <v>389</v>
      </c>
      <c r="C111" s="173" t="s">
        <v>3750</v>
      </c>
      <c r="D111" s="491">
        <f t="shared" si="35"/>
        <v>45203</v>
      </c>
      <c r="E111" s="491">
        <f t="shared" si="33"/>
        <v>45209</v>
      </c>
      <c r="F111" s="491">
        <f t="shared" si="34"/>
        <v>45213</v>
      </c>
      <c r="G111" s="567">
        <f t="shared" si="36"/>
        <v>45204</v>
      </c>
      <c r="H111" s="444"/>
    </row>
    <row r="112" spans="1:8" ht="20.25" customHeight="1" x14ac:dyDescent="0.2">
      <c r="A112" s="387"/>
      <c r="B112" s="173" t="s">
        <v>3751</v>
      </c>
      <c r="C112" s="173" t="s">
        <v>3752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61">
        <f t="shared" si="36"/>
        <v>45211</v>
      </c>
      <c r="H112" s="444"/>
    </row>
    <row r="113" spans="1:11" ht="20.25" customHeight="1" x14ac:dyDescent="0.2">
      <c r="A113" s="387"/>
      <c r="B113" s="173" t="s">
        <v>2985</v>
      </c>
      <c r="C113" s="173" t="s">
        <v>3753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61">
        <f t="shared" si="36"/>
        <v>45218</v>
      </c>
      <c r="H113" s="444"/>
      <c r="I113" s="448"/>
      <c r="J113" s="146"/>
      <c r="K113" s="146"/>
    </row>
    <row r="114" spans="1:11" ht="20.25" customHeight="1" x14ac:dyDescent="0.2">
      <c r="A114" s="387"/>
      <c r="B114" s="173" t="s">
        <v>3754</v>
      </c>
      <c r="C114" s="173" t="s">
        <v>3755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61">
        <f t="shared" si="36"/>
        <v>45225</v>
      </c>
      <c r="H114" s="444"/>
      <c r="I114" s="448"/>
      <c r="J114" s="146"/>
      <c r="K114" s="146"/>
    </row>
    <row r="115" spans="1:11" ht="20.25" customHeight="1" x14ac:dyDescent="0.2">
      <c r="A115" s="387"/>
      <c r="B115" s="173" t="s">
        <v>3756</v>
      </c>
      <c r="C115" s="173" t="s">
        <v>3757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61">
        <f t="shared" si="36"/>
        <v>45232</v>
      </c>
      <c r="H115" s="444"/>
      <c r="I115" s="448"/>
      <c r="J115" s="146"/>
      <c r="K115" s="146"/>
    </row>
    <row r="116" spans="1:11" ht="20.25" customHeight="1" x14ac:dyDescent="0.2">
      <c r="A116" s="387"/>
      <c r="B116" s="173" t="s">
        <v>3758</v>
      </c>
      <c r="C116" s="173" t="s">
        <v>3759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61">
        <f t="shared" si="36"/>
        <v>45239</v>
      </c>
      <c r="H116" s="444"/>
      <c r="I116" s="448"/>
      <c r="J116" s="146"/>
      <c r="K116" s="146"/>
    </row>
    <row r="117" spans="1:11" ht="20.25" customHeight="1" x14ac:dyDescent="0.2">
      <c r="A117" s="387"/>
      <c r="B117" s="173" t="s">
        <v>3760</v>
      </c>
      <c r="C117" s="173" t="s">
        <v>3761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61">
        <f t="shared" si="36"/>
        <v>45246</v>
      </c>
      <c r="H117" s="444"/>
      <c r="I117" s="448"/>
      <c r="J117" s="146"/>
      <c r="K117" s="146"/>
    </row>
    <row r="118" spans="1:11" ht="20.25" customHeight="1" x14ac:dyDescent="0.2">
      <c r="A118" s="387"/>
      <c r="B118" s="173" t="s">
        <v>3762</v>
      </c>
      <c r="C118" s="173" t="s">
        <v>3763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61">
        <f t="shared" si="36"/>
        <v>45253</v>
      </c>
      <c r="H118" s="444"/>
      <c r="I118" s="448"/>
      <c r="J118" s="146"/>
      <c r="K118" s="146"/>
    </row>
    <row r="119" spans="1:11" ht="20.25" customHeight="1" x14ac:dyDescent="0.2">
      <c r="A119" s="387"/>
      <c r="B119" s="173" t="s">
        <v>3764</v>
      </c>
      <c r="C119" s="173" t="s">
        <v>3765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61">
        <f t="shared" si="36"/>
        <v>45260</v>
      </c>
      <c r="H119" s="444"/>
      <c r="I119" s="448"/>
      <c r="J119" s="146"/>
      <c r="K119" s="146"/>
    </row>
    <row r="120" spans="1:11" ht="20.25" customHeight="1" x14ac:dyDescent="0.2">
      <c r="A120" s="387"/>
      <c r="B120" s="173" t="s">
        <v>3766</v>
      </c>
      <c r="C120" s="173" t="s">
        <v>3767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61">
        <f t="shared" si="36"/>
        <v>45267</v>
      </c>
      <c r="H120" s="444"/>
      <c r="I120" s="448"/>
      <c r="J120" s="146"/>
      <c r="K120" s="146"/>
    </row>
    <row r="121" spans="1:11" ht="16.899999999999999" customHeight="1" x14ac:dyDescent="0.2">
      <c r="A121" s="387"/>
      <c r="B121" s="148"/>
      <c r="C121" s="148"/>
      <c r="D121" s="155"/>
      <c r="E121" s="155"/>
      <c r="F121" s="155"/>
      <c r="G121" s="461"/>
      <c r="H121" s="444"/>
      <c r="I121" s="448"/>
      <c r="J121" s="146"/>
      <c r="K121" s="146"/>
    </row>
    <row r="122" spans="1:11" ht="16.899999999999999" customHeight="1" x14ac:dyDescent="0.2">
      <c r="A122" s="387"/>
      <c r="B122" s="148"/>
      <c r="C122" s="148"/>
      <c r="D122" s="155"/>
      <c r="E122" s="155"/>
      <c r="F122" s="155"/>
      <c r="G122" s="461"/>
      <c r="H122" s="444"/>
      <c r="I122" s="448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61"/>
      <c r="H123" s="444"/>
      <c r="I123" s="448"/>
      <c r="J123" s="146"/>
      <c r="K123" s="146"/>
    </row>
    <row r="124" spans="1:11" s="159" customFormat="1" ht="17.25" customHeight="1" x14ac:dyDescent="0.2">
      <c r="A124" s="345"/>
      <c r="B124" s="147" t="s">
        <v>1244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6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6"/>
      <c r="B126" s="8" t="s">
        <v>555</v>
      </c>
      <c r="C126" s="11"/>
      <c r="D126" s="11"/>
      <c r="E126" s="2" t="s">
        <v>1264</v>
      </c>
      <c r="F126" s="2"/>
      <c r="G126" s="11"/>
      <c r="H126" s="11"/>
      <c r="I126" s="2"/>
      <c r="J126" s="2" t="s">
        <v>557</v>
      </c>
      <c r="K126" s="2"/>
    </row>
    <row r="127" spans="1:11" s="159" customFormat="1" ht="17.25" customHeight="1" x14ac:dyDescent="0.2">
      <c r="A127" s="347"/>
      <c r="B127" s="197" t="s">
        <v>558</v>
      </c>
      <c r="C127" s="193"/>
      <c r="D127" s="198" t="s">
        <v>559</v>
      </c>
      <c r="E127" s="11" t="s">
        <v>560</v>
      </c>
      <c r="F127" s="11"/>
      <c r="G127" s="198" t="s">
        <v>561</v>
      </c>
      <c r="H127" s="11"/>
      <c r="I127" s="197"/>
      <c r="J127" s="197" t="s">
        <v>562</v>
      </c>
      <c r="K127" s="198" t="s">
        <v>563</v>
      </c>
    </row>
    <row r="128" spans="1:11" s="159" customFormat="1" ht="17.25" customHeight="1" x14ac:dyDescent="0.2">
      <c r="A128" s="346"/>
      <c r="B128" s="424" t="s">
        <v>564</v>
      </c>
      <c r="C128" s="202"/>
      <c r="D128" s="584" t="s">
        <v>565</v>
      </c>
      <c r="E128" s="197"/>
      <c r="F128" s="723" t="s">
        <v>566</v>
      </c>
      <c r="G128" s="747" t="s">
        <v>567</v>
      </c>
      <c r="H128" s="252" t="s">
        <v>568</v>
      </c>
      <c r="I128" s="193"/>
      <c r="J128" s="201" t="s">
        <v>569</v>
      </c>
      <c r="K128" s="203" t="s">
        <v>570</v>
      </c>
    </row>
    <row r="129" spans="2:11" s="159" customFormat="1" ht="17.25" customHeight="1" x14ac:dyDescent="0.2">
      <c r="B129" s="424" t="s">
        <v>571</v>
      </c>
      <c r="C129" s="202"/>
      <c r="D129" s="584" t="s">
        <v>572</v>
      </c>
      <c r="E129" s="197"/>
      <c r="F129" s="723" t="s">
        <v>573</v>
      </c>
      <c r="G129" s="747" t="s">
        <v>574</v>
      </c>
      <c r="H129" s="252" t="s">
        <v>575</v>
      </c>
      <c r="I129" s="193"/>
      <c r="J129" s="201" t="s">
        <v>576</v>
      </c>
      <c r="K129" s="203" t="s">
        <v>577</v>
      </c>
    </row>
    <row r="130" spans="2:11" s="159" customFormat="1" ht="17.25" customHeight="1" x14ac:dyDescent="0.2">
      <c r="B130" s="201" t="s">
        <v>2568</v>
      </c>
      <c r="C130" s="202"/>
      <c r="D130" s="203" t="s">
        <v>579</v>
      </c>
      <c r="E130" s="197"/>
      <c r="F130" s="723" t="s">
        <v>580</v>
      </c>
      <c r="G130" s="747" t="s">
        <v>581</v>
      </c>
      <c r="H130" s="252" t="s">
        <v>582</v>
      </c>
      <c r="I130" s="193"/>
      <c r="J130" s="424" t="s">
        <v>583</v>
      </c>
      <c r="K130" s="584" t="s">
        <v>584</v>
      </c>
    </row>
    <row r="131" spans="2:11" s="159" customFormat="1" ht="17.25" customHeight="1" x14ac:dyDescent="0.2">
      <c r="B131" s="201" t="s">
        <v>585</v>
      </c>
      <c r="C131" s="202"/>
      <c r="D131" s="203" t="s">
        <v>586</v>
      </c>
      <c r="E131" s="197"/>
      <c r="F131" s="723" t="s">
        <v>587</v>
      </c>
      <c r="G131" s="747" t="s">
        <v>588</v>
      </c>
      <c r="H131" s="252" t="s">
        <v>589</v>
      </c>
      <c r="I131" s="193"/>
      <c r="J131" s="201" t="s">
        <v>590</v>
      </c>
      <c r="K131" s="203" t="s">
        <v>591</v>
      </c>
    </row>
    <row r="132" spans="2:11" s="159" customFormat="1" ht="17.25" customHeight="1" x14ac:dyDescent="0.2">
      <c r="B132" s="424" t="s">
        <v>592</v>
      </c>
      <c r="C132" s="202"/>
      <c r="D132" s="584" t="s">
        <v>593</v>
      </c>
      <c r="E132" s="197"/>
      <c r="F132" s="723" t="s">
        <v>2569</v>
      </c>
      <c r="G132" s="747" t="s">
        <v>595</v>
      </c>
      <c r="H132" s="252" t="s">
        <v>2570</v>
      </c>
      <c r="I132" s="193"/>
      <c r="J132" s="201" t="s">
        <v>597</v>
      </c>
      <c r="K132" s="203" t="s">
        <v>598</v>
      </c>
    </row>
    <row r="133" spans="2:11" s="159" customFormat="1" ht="17.25" customHeight="1" x14ac:dyDescent="0.2">
      <c r="B133" s="424" t="s">
        <v>1274</v>
      </c>
      <c r="C133" s="202"/>
      <c r="D133" s="584" t="s">
        <v>1275</v>
      </c>
      <c r="E133" s="197"/>
      <c r="F133" s="723"/>
      <c r="G133" s="747"/>
      <c r="H133" s="252"/>
      <c r="I133" s="193"/>
      <c r="J133" s="201" t="s">
        <v>1276</v>
      </c>
      <c r="K133" s="203" t="s">
        <v>1278</v>
      </c>
    </row>
    <row r="134" spans="2:11" s="159" customFormat="1" ht="17.25" customHeight="1" x14ac:dyDescent="0.2">
      <c r="B134" s="424" t="s">
        <v>599</v>
      </c>
      <c r="C134" s="202"/>
      <c r="D134" s="584" t="s">
        <v>600</v>
      </c>
      <c r="E134" s="197"/>
      <c r="F134" s="517"/>
      <c r="G134"/>
      <c r="H134"/>
      <c r="I134" s="193"/>
      <c r="J134" s="424" t="s">
        <v>604</v>
      </c>
      <c r="K134" s="425" t="s">
        <v>605</v>
      </c>
    </row>
    <row r="135" spans="2:11" ht="17.25" customHeight="1" x14ac:dyDescent="0.2">
      <c r="B135" s="424" t="s">
        <v>606</v>
      </c>
      <c r="C135" s="202"/>
      <c r="D135" s="584" t="s">
        <v>607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1281</v>
      </c>
      <c r="C137" s="11" t="s">
        <v>1282</v>
      </c>
      <c r="D137" s="13"/>
      <c r="E137" s="11" t="s">
        <v>1283</v>
      </c>
      <c r="F137" s="16" t="s">
        <v>1284</v>
      </c>
      <c r="G137" s="14"/>
      <c r="H137" s="11"/>
      <c r="I137" s="11" t="s">
        <v>1283</v>
      </c>
      <c r="J137" s="11" t="s">
        <v>1285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theme="4"/>
    <pageSetUpPr fitToPage="1"/>
  </sheetPr>
  <dimension ref="A1:L117"/>
  <sheetViews>
    <sheetView zoomScale="85" zoomScaleNormal="85" zoomScaleSheetLayoutView="85" workbookViewId="0">
      <selection sqref="A1:L117"/>
    </sheetView>
  </sheetViews>
  <sheetFormatPr defaultColWidth="9.140625" defaultRowHeight="18" customHeight="1" x14ac:dyDescent="0.2"/>
  <cols>
    <col min="1" max="1" width="16.5703125" style="386" customWidth="1"/>
    <col min="2" max="2" width="23.140625" style="11" customWidth="1"/>
    <col min="3" max="3" width="11.42578125" style="11" customWidth="1"/>
    <col min="4" max="4" width="15" style="11" customWidth="1"/>
    <col min="5" max="6" width="16.85546875" style="11" customWidth="1"/>
    <col min="7" max="7" width="27.28515625" style="11" customWidth="1"/>
    <col min="8" max="8" width="18" style="11" customWidth="1"/>
    <col min="9" max="9" width="14.5703125" style="11" customWidth="1"/>
    <col min="10" max="10" width="24" style="11" customWidth="1"/>
    <col min="11" max="11" width="17" style="18" bestFit="1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2" s="124" customFormat="1" ht="18" customHeight="1" x14ac:dyDescent="0.2">
      <c r="A1" s="386"/>
      <c r="B1" s="122"/>
      <c r="C1" s="122"/>
      <c r="D1" s="122"/>
      <c r="E1" s="122"/>
      <c r="F1" s="122"/>
      <c r="G1" s="122"/>
      <c r="H1" s="122"/>
      <c r="I1" s="122"/>
      <c r="J1" s="122"/>
    </row>
    <row r="2" spans="1:12" s="124" customFormat="1" ht="18" customHeight="1" x14ac:dyDescent="0.2">
      <c r="A2" s="386"/>
      <c r="B2" s="8" t="s">
        <v>1127</v>
      </c>
      <c r="C2" s="122"/>
      <c r="D2" s="122"/>
      <c r="E2" s="122"/>
      <c r="F2" s="122"/>
      <c r="G2" s="122"/>
      <c r="H2" s="122"/>
      <c r="I2" s="122"/>
      <c r="J2" s="122"/>
    </row>
    <row r="3" spans="1:12" s="124" customFormat="1" ht="18" customHeight="1" x14ac:dyDescent="0.2">
      <c r="A3" s="386"/>
      <c r="B3" s="123"/>
      <c r="C3" s="122"/>
      <c r="D3" s="122"/>
      <c r="E3" s="122"/>
      <c r="F3" s="122"/>
      <c r="G3" s="122"/>
      <c r="H3" s="122"/>
      <c r="I3" s="620" t="s">
        <v>378</v>
      </c>
      <c r="J3" s="122"/>
    </row>
    <row r="4" spans="1:12" s="149" customFormat="1" ht="18" customHeight="1" x14ac:dyDescent="0.2">
      <c r="B4" s="1215" t="s">
        <v>78</v>
      </c>
      <c r="C4" s="1215"/>
      <c r="D4" s="1215"/>
      <c r="E4" s="1215"/>
      <c r="F4" s="1215"/>
      <c r="G4" s="147"/>
    </row>
    <row r="5" spans="1:12" s="149" customFormat="1" ht="18" customHeight="1" x14ac:dyDescent="0.2">
      <c r="A5" s="387"/>
      <c r="B5" s="148"/>
      <c r="C5" s="148"/>
      <c r="D5" s="148"/>
      <c r="E5" s="148"/>
      <c r="F5" s="148"/>
      <c r="G5" s="148"/>
    </row>
    <row r="6" spans="1:12" s="146" customFormat="1" ht="24" x14ac:dyDescent="0.2">
      <c r="A6" s="327"/>
      <c r="B6" s="394" t="s">
        <v>1669</v>
      </c>
      <c r="C6" s="169" t="s">
        <v>3304</v>
      </c>
      <c r="D6" s="1212" t="s">
        <v>1356</v>
      </c>
      <c r="E6" s="332" t="s">
        <v>300</v>
      </c>
      <c r="F6" s="161" t="s">
        <v>163</v>
      </c>
      <c r="G6" s="147"/>
      <c r="H6" s="443"/>
      <c r="I6" s="443" t="s">
        <v>383</v>
      </c>
      <c r="J6" s="149"/>
      <c r="K6" s="149"/>
      <c r="L6" s="149"/>
    </row>
    <row r="7" spans="1:12" s="146" customFormat="1" ht="18" customHeight="1" x14ac:dyDescent="0.2">
      <c r="A7" s="327"/>
      <c r="B7" s="152" t="s">
        <v>381</v>
      </c>
      <c r="C7" s="152" t="s">
        <v>382</v>
      </c>
      <c r="D7" s="1212"/>
      <c r="E7" s="332" t="s">
        <v>240</v>
      </c>
      <c r="F7" s="161" t="s">
        <v>313</v>
      </c>
      <c r="G7" s="147"/>
      <c r="H7" s="431"/>
      <c r="I7" s="149"/>
      <c r="J7" s="149"/>
      <c r="K7" s="149"/>
      <c r="L7" s="149"/>
    </row>
    <row r="8" spans="1:12" s="146" customFormat="1" ht="18" hidden="1" customHeight="1" x14ac:dyDescent="0.2">
      <c r="A8" s="395"/>
      <c r="B8" s="360" t="s">
        <v>1545</v>
      </c>
      <c r="C8" s="357" t="s">
        <v>3768</v>
      </c>
      <c r="D8" s="357">
        <v>44628</v>
      </c>
      <c r="E8" s="438">
        <f>D8+2</f>
        <v>44630</v>
      </c>
      <c r="F8" s="401">
        <f>D8+4</f>
        <v>44632</v>
      </c>
      <c r="H8" s="215"/>
      <c r="I8" s="147"/>
      <c r="J8" s="145"/>
      <c r="K8" s="145"/>
      <c r="L8" s="145"/>
    </row>
    <row r="9" spans="1:12" s="146" customFormat="1" ht="18" hidden="1" customHeight="1" x14ac:dyDescent="0.2">
      <c r="A9" s="395"/>
      <c r="B9" s="360" t="s">
        <v>1545</v>
      </c>
      <c r="C9" s="357" t="s">
        <v>3769</v>
      </c>
      <c r="D9" s="357">
        <f>D8+7</f>
        <v>44635</v>
      </c>
      <c r="E9" s="320">
        <f t="shared" ref="E9:E19" si="0">D9+2</f>
        <v>44637</v>
      </c>
      <c r="F9" s="401">
        <f>D9+4</f>
        <v>44639</v>
      </c>
      <c r="H9" s="215"/>
      <c r="I9" s="147"/>
      <c r="J9" s="145"/>
      <c r="K9" s="145"/>
      <c r="L9" s="145"/>
    </row>
    <row r="10" spans="1:12" s="146" customFormat="1" ht="18" hidden="1" customHeight="1" x14ac:dyDescent="0.2">
      <c r="A10" s="395"/>
      <c r="B10" s="439" t="s">
        <v>3770</v>
      </c>
      <c r="C10" s="357" t="s">
        <v>3771</v>
      </c>
      <c r="D10" s="357">
        <v>44460</v>
      </c>
      <c r="E10" s="320">
        <f t="shared" si="0"/>
        <v>44462</v>
      </c>
      <c r="F10" s="401">
        <f t="shared" ref="F10:F19" si="1">D10+4</f>
        <v>44464</v>
      </c>
      <c r="H10" s="215"/>
      <c r="I10" s="147"/>
      <c r="J10" s="145"/>
      <c r="K10" s="145"/>
      <c r="L10" s="145"/>
    </row>
    <row r="11" spans="1:12" s="146" customFormat="1" ht="18" hidden="1" customHeight="1" x14ac:dyDescent="0.2">
      <c r="A11" s="395"/>
      <c r="B11" s="439" t="s">
        <v>2201</v>
      </c>
      <c r="C11" s="357" t="s">
        <v>3772</v>
      </c>
      <c r="D11" s="357">
        <v>44464</v>
      </c>
      <c r="E11" s="417">
        <f t="shared" si="0"/>
        <v>44466</v>
      </c>
      <c r="F11" s="401">
        <f t="shared" si="1"/>
        <v>44468</v>
      </c>
      <c r="G11" s="340" t="s">
        <v>3773</v>
      </c>
      <c r="H11" s="215"/>
      <c r="I11" s="147"/>
      <c r="J11" s="145"/>
      <c r="K11" s="145"/>
      <c r="L11" s="145"/>
    </row>
    <row r="12" spans="1:12" s="146" customFormat="1" ht="18" hidden="1" customHeight="1" x14ac:dyDescent="0.2">
      <c r="A12" s="395"/>
      <c r="B12" s="360" t="s">
        <v>3770</v>
      </c>
      <c r="C12" s="357" t="s">
        <v>3774</v>
      </c>
      <c r="D12" s="357">
        <v>44467</v>
      </c>
      <c r="E12" s="417">
        <f t="shared" si="0"/>
        <v>44469</v>
      </c>
      <c r="F12" s="401">
        <f t="shared" si="1"/>
        <v>44471</v>
      </c>
      <c r="H12" s="215"/>
      <c r="I12" s="147"/>
      <c r="J12" s="145"/>
      <c r="K12" s="145"/>
      <c r="L12" s="145"/>
    </row>
    <row r="13" spans="1:12" s="146" customFormat="1" ht="18" hidden="1" customHeight="1" x14ac:dyDescent="0.2">
      <c r="A13" s="395"/>
      <c r="B13" s="360" t="s">
        <v>3770</v>
      </c>
      <c r="C13" s="357" t="s">
        <v>3775</v>
      </c>
      <c r="D13" s="357">
        <f t="shared" ref="D13:D18" si="2">D12+7</f>
        <v>44474</v>
      </c>
      <c r="E13" s="417">
        <f t="shared" si="0"/>
        <v>44476</v>
      </c>
      <c r="F13" s="401">
        <f t="shared" si="1"/>
        <v>44478</v>
      </c>
      <c r="H13" s="215"/>
      <c r="I13" s="147"/>
      <c r="J13" s="145"/>
      <c r="K13" s="145"/>
      <c r="L13" s="145"/>
    </row>
    <row r="14" spans="1:12" s="146" customFormat="1" ht="18" hidden="1" customHeight="1" x14ac:dyDescent="0.2">
      <c r="A14" s="395"/>
      <c r="B14" s="360" t="s">
        <v>3770</v>
      </c>
      <c r="C14" s="357" t="s">
        <v>3776</v>
      </c>
      <c r="D14" s="357">
        <f t="shared" si="2"/>
        <v>44481</v>
      </c>
      <c r="E14" s="417">
        <f t="shared" si="0"/>
        <v>44483</v>
      </c>
      <c r="F14" s="401">
        <f t="shared" si="1"/>
        <v>44485</v>
      </c>
      <c r="H14" s="215"/>
      <c r="I14" s="147"/>
      <c r="J14" s="145"/>
      <c r="K14" s="145"/>
      <c r="L14" s="145"/>
    </row>
    <row r="15" spans="1:12" s="146" customFormat="1" ht="18" hidden="1" customHeight="1" x14ac:dyDescent="0.2">
      <c r="A15" s="395"/>
      <c r="B15" s="360" t="s">
        <v>3770</v>
      </c>
      <c r="C15" s="357" t="s">
        <v>3777</v>
      </c>
      <c r="D15" s="357">
        <f t="shared" si="2"/>
        <v>44488</v>
      </c>
      <c r="E15" s="417">
        <f t="shared" si="0"/>
        <v>44490</v>
      </c>
      <c r="F15" s="401">
        <f t="shared" si="1"/>
        <v>44492</v>
      </c>
      <c r="H15" s="215"/>
      <c r="I15" s="147"/>
      <c r="J15" s="145"/>
      <c r="K15" s="145"/>
      <c r="L15" s="145"/>
    </row>
    <row r="16" spans="1:12" s="146" customFormat="1" ht="18" hidden="1" customHeight="1" x14ac:dyDescent="0.2">
      <c r="A16" s="395"/>
      <c r="B16" s="360" t="s">
        <v>3770</v>
      </c>
      <c r="C16" s="357" t="s">
        <v>3778</v>
      </c>
      <c r="D16" s="357">
        <f t="shared" si="2"/>
        <v>44495</v>
      </c>
      <c r="E16" s="320">
        <f t="shared" si="0"/>
        <v>44497</v>
      </c>
      <c r="F16" s="401">
        <f t="shared" si="1"/>
        <v>44499</v>
      </c>
      <c r="H16" s="215"/>
      <c r="I16" s="147"/>
      <c r="J16" s="145"/>
      <c r="K16" s="145"/>
      <c r="L16" s="145"/>
    </row>
    <row r="17" spans="1:12" s="146" customFormat="1" ht="18" hidden="1" customHeight="1" x14ac:dyDescent="0.2">
      <c r="A17" s="395"/>
      <c r="B17" s="360" t="s">
        <v>3770</v>
      </c>
      <c r="C17" s="357" t="s">
        <v>3779</v>
      </c>
      <c r="D17" s="357">
        <f t="shared" si="2"/>
        <v>44502</v>
      </c>
      <c r="E17" s="320">
        <f t="shared" si="0"/>
        <v>44504</v>
      </c>
      <c r="F17" s="401">
        <f t="shared" si="1"/>
        <v>44506</v>
      </c>
      <c r="H17" s="215"/>
      <c r="I17" s="147"/>
      <c r="J17" s="145"/>
      <c r="K17" s="145"/>
      <c r="L17" s="145"/>
    </row>
    <row r="18" spans="1:12" s="146" customFormat="1" ht="18" hidden="1" customHeight="1" x14ac:dyDescent="0.2">
      <c r="A18" s="395"/>
      <c r="B18" s="360" t="s">
        <v>3770</v>
      </c>
      <c r="C18" s="357" t="s">
        <v>3780</v>
      </c>
      <c r="D18" s="357">
        <f t="shared" si="2"/>
        <v>44509</v>
      </c>
      <c r="E18" s="320">
        <f t="shared" si="0"/>
        <v>44511</v>
      </c>
      <c r="F18" s="401">
        <f t="shared" si="1"/>
        <v>44513</v>
      </c>
      <c r="H18" s="215"/>
      <c r="I18" s="147"/>
      <c r="J18" s="145"/>
      <c r="K18" s="145"/>
      <c r="L18" s="145"/>
    </row>
    <row r="19" spans="1:12" s="146" customFormat="1" ht="18" hidden="1" customHeight="1" x14ac:dyDescent="0.2">
      <c r="A19" s="395"/>
      <c r="B19" s="360" t="s">
        <v>1545</v>
      </c>
      <c r="C19" s="357" t="s">
        <v>3781</v>
      </c>
      <c r="D19" s="560">
        <v>44618</v>
      </c>
      <c r="E19" s="491">
        <f t="shared" si="0"/>
        <v>44620</v>
      </c>
      <c r="F19" s="357">
        <f t="shared" si="1"/>
        <v>44622</v>
      </c>
      <c r="H19" s="431"/>
      <c r="I19" s="162">
        <v>44615</v>
      </c>
      <c r="J19" s="145"/>
      <c r="K19" s="145"/>
      <c r="L19" s="145"/>
    </row>
    <row r="20" spans="1:12" s="146" customFormat="1" ht="18" hidden="1" customHeight="1" x14ac:dyDescent="0.2">
      <c r="A20" s="395"/>
      <c r="B20" s="360" t="s">
        <v>1545</v>
      </c>
      <c r="C20" s="357" t="s">
        <v>3782</v>
      </c>
      <c r="D20" s="560">
        <v>44623</v>
      </c>
      <c r="E20" s="491">
        <f t="shared" ref="E20:E26" si="3">D20+2</f>
        <v>44625</v>
      </c>
      <c r="F20" s="357">
        <f t="shared" ref="F20:F26" si="4">D20+4</f>
        <v>44627</v>
      </c>
      <c r="H20" s="431"/>
      <c r="I20" s="162">
        <f>I19+7</f>
        <v>44622</v>
      </c>
      <c r="J20" s="145"/>
      <c r="K20" s="145"/>
      <c r="L20" s="145"/>
    </row>
    <row r="21" spans="1:12" s="146" customFormat="1" ht="18" hidden="1" customHeight="1" x14ac:dyDescent="0.2">
      <c r="A21" s="395"/>
      <c r="B21" s="360" t="s">
        <v>1545</v>
      </c>
      <c r="C21" s="357" t="s">
        <v>3768</v>
      </c>
      <c r="D21" s="560">
        <v>44633</v>
      </c>
      <c r="E21" s="491">
        <f t="shared" si="3"/>
        <v>44635</v>
      </c>
      <c r="F21" s="357">
        <f t="shared" si="4"/>
        <v>44637</v>
      </c>
      <c r="H21" s="431"/>
      <c r="I21" s="162">
        <f t="shared" ref="I21:I48" si="5">I20+7</f>
        <v>44629</v>
      </c>
      <c r="J21" s="145"/>
      <c r="K21" s="145"/>
      <c r="L21" s="145"/>
    </row>
    <row r="22" spans="1:12" s="146" customFormat="1" ht="18" hidden="1" customHeight="1" x14ac:dyDescent="0.2">
      <c r="A22" s="395"/>
      <c r="B22" s="360" t="s">
        <v>1545</v>
      </c>
      <c r="C22" s="357" t="s">
        <v>3783</v>
      </c>
      <c r="D22" s="560">
        <v>44638</v>
      </c>
      <c r="E22" s="491">
        <f t="shared" si="3"/>
        <v>44640</v>
      </c>
      <c r="F22" s="357">
        <f t="shared" si="4"/>
        <v>44642</v>
      </c>
      <c r="H22" s="431"/>
      <c r="I22" s="162">
        <f t="shared" si="5"/>
        <v>44636</v>
      </c>
      <c r="J22" s="145"/>
      <c r="K22" s="145"/>
      <c r="L22" s="145"/>
    </row>
    <row r="23" spans="1:12" s="146" customFormat="1" ht="18" hidden="1" customHeight="1" x14ac:dyDescent="0.2">
      <c r="A23" s="395"/>
      <c r="B23" s="360" t="s">
        <v>1545</v>
      </c>
      <c r="C23" s="357" t="s">
        <v>3784</v>
      </c>
      <c r="D23" s="357">
        <v>44642</v>
      </c>
      <c r="E23" s="491">
        <f t="shared" si="3"/>
        <v>44644</v>
      </c>
      <c r="F23" s="357">
        <f t="shared" si="4"/>
        <v>44646</v>
      </c>
      <c r="H23" s="431"/>
      <c r="I23" s="162">
        <f t="shared" si="5"/>
        <v>44643</v>
      </c>
      <c r="J23" s="145"/>
      <c r="K23" s="145"/>
      <c r="L23" s="145"/>
    </row>
    <row r="24" spans="1:12" s="146" customFormat="1" ht="18" hidden="1" customHeight="1" x14ac:dyDescent="0.2">
      <c r="A24" s="395"/>
      <c r="B24" s="360" t="s">
        <v>1545</v>
      </c>
      <c r="C24" s="357" t="s">
        <v>3785</v>
      </c>
      <c r="D24" s="357">
        <f t="shared" ref="D24:D26" si="6">D23+7</f>
        <v>44649</v>
      </c>
      <c r="E24" s="491">
        <f t="shared" si="3"/>
        <v>44651</v>
      </c>
      <c r="F24" s="357">
        <f t="shared" si="4"/>
        <v>44653</v>
      </c>
      <c r="H24" s="431"/>
      <c r="I24" s="162">
        <f t="shared" si="5"/>
        <v>44650</v>
      </c>
      <c r="J24" s="145"/>
      <c r="K24" s="145"/>
      <c r="L24" s="145"/>
    </row>
    <row r="25" spans="1:12" s="146" customFormat="1" ht="18" hidden="1" customHeight="1" x14ac:dyDescent="0.2">
      <c r="A25" s="395"/>
      <c r="B25" s="360" t="s">
        <v>1545</v>
      </c>
      <c r="C25" s="357" t="s">
        <v>3786</v>
      </c>
      <c r="D25" s="357">
        <f t="shared" si="6"/>
        <v>44656</v>
      </c>
      <c r="E25" s="491">
        <f t="shared" si="3"/>
        <v>44658</v>
      </c>
      <c r="F25" s="357">
        <f t="shared" si="4"/>
        <v>44660</v>
      </c>
      <c r="H25" s="431"/>
      <c r="I25" s="162">
        <f t="shared" si="5"/>
        <v>44657</v>
      </c>
      <c r="J25" s="145"/>
      <c r="K25" s="145"/>
      <c r="L25" s="145"/>
    </row>
    <row r="26" spans="1:12" s="146" customFormat="1" ht="18" hidden="1" customHeight="1" x14ac:dyDescent="0.2">
      <c r="A26" s="395"/>
      <c r="B26" s="360" t="s">
        <v>1545</v>
      </c>
      <c r="C26" s="357" t="s">
        <v>3787</v>
      </c>
      <c r="D26" s="357">
        <f t="shared" si="6"/>
        <v>44663</v>
      </c>
      <c r="E26" s="491">
        <f t="shared" si="3"/>
        <v>44665</v>
      </c>
      <c r="F26" s="357">
        <f t="shared" si="4"/>
        <v>44667</v>
      </c>
      <c r="H26" s="431"/>
      <c r="I26" s="162">
        <f t="shared" si="5"/>
        <v>44664</v>
      </c>
      <c r="J26" s="145"/>
      <c r="K26" s="145"/>
      <c r="L26" s="145"/>
    </row>
    <row r="27" spans="1:12" s="146" customFormat="1" ht="18" hidden="1" customHeight="1" x14ac:dyDescent="0.2">
      <c r="A27" s="395"/>
      <c r="B27" s="360" t="s">
        <v>1545</v>
      </c>
      <c r="C27" s="357" t="s">
        <v>3788</v>
      </c>
      <c r="D27" s="357">
        <f t="shared" ref="D27:D48" si="7">D26+7</f>
        <v>44670</v>
      </c>
      <c r="E27" s="491">
        <f t="shared" ref="E27:E28" si="8">D27+2</f>
        <v>44672</v>
      </c>
      <c r="F27" s="357">
        <f t="shared" ref="F27:F28" si="9">D27+4</f>
        <v>44674</v>
      </c>
      <c r="H27" s="431"/>
      <c r="I27" s="162">
        <f t="shared" si="5"/>
        <v>44671</v>
      </c>
      <c r="J27" s="145"/>
      <c r="K27" s="145"/>
      <c r="L27" s="145"/>
    </row>
    <row r="28" spans="1:12" s="146" customFormat="1" ht="18" hidden="1" customHeight="1" x14ac:dyDescent="0.2">
      <c r="A28" s="395"/>
      <c r="B28" s="360" t="s">
        <v>1545</v>
      </c>
      <c r="C28" s="357" t="s">
        <v>3789</v>
      </c>
      <c r="D28" s="357">
        <f t="shared" si="7"/>
        <v>44677</v>
      </c>
      <c r="E28" s="491">
        <f t="shared" si="8"/>
        <v>44679</v>
      </c>
      <c r="F28" s="357">
        <f t="shared" si="9"/>
        <v>44681</v>
      </c>
      <c r="H28" s="431"/>
      <c r="I28" s="162">
        <f t="shared" si="5"/>
        <v>44678</v>
      </c>
      <c r="J28" s="145"/>
      <c r="K28" s="145"/>
      <c r="L28" s="145"/>
    </row>
    <row r="29" spans="1:12" s="146" customFormat="1" ht="18" hidden="1" customHeight="1" x14ac:dyDescent="0.2">
      <c r="A29" s="395"/>
      <c r="B29" s="360" t="s">
        <v>1545</v>
      </c>
      <c r="C29" s="357" t="s">
        <v>3790</v>
      </c>
      <c r="D29" s="357">
        <f t="shared" si="7"/>
        <v>44684</v>
      </c>
      <c r="E29" s="491">
        <f t="shared" ref="E29:E34" si="10">D29+2</f>
        <v>44686</v>
      </c>
      <c r="F29" s="357">
        <f t="shared" ref="F29:F34" si="11">D29+4</f>
        <v>44688</v>
      </c>
      <c r="H29" s="431"/>
      <c r="I29" s="162">
        <f t="shared" si="5"/>
        <v>44685</v>
      </c>
      <c r="J29" s="145"/>
      <c r="K29" s="145"/>
      <c r="L29" s="145"/>
    </row>
    <row r="30" spans="1:12" s="146" customFormat="1" ht="18" hidden="1" customHeight="1" x14ac:dyDescent="0.2">
      <c r="A30" s="395"/>
      <c r="B30" s="360" t="s">
        <v>1545</v>
      </c>
      <c r="C30" s="357" t="s">
        <v>3791</v>
      </c>
      <c r="D30" s="357">
        <f t="shared" si="7"/>
        <v>44691</v>
      </c>
      <c r="E30" s="491">
        <f t="shared" si="10"/>
        <v>44693</v>
      </c>
      <c r="F30" s="357">
        <f t="shared" si="11"/>
        <v>44695</v>
      </c>
      <c r="H30" s="431"/>
      <c r="I30" s="162">
        <f t="shared" si="5"/>
        <v>44692</v>
      </c>
      <c r="J30" s="145"/>
      <c r="K30" s="145"/>
      <c r="L30" s="145"/>
    </row>
    <row r="31" spans="1:12" s="146" customFormat="1" ht="18" hidden="1" customHeight="1" x14ac:dyDescent="0.2">
      <c r="A31" s="395"/>
      <c r="B31" s="360" t="s">
        <v>1545</v>
      </c>
      <c r="C31" s="357" t="s">
        <v>3792</v>
      </c>
      <c r="D31" s="357">
        <f t="shared" si="7"/>
        <v>44698</v>
      </c>
      <c r="E31" s="491">
        <f t="shared" si="10"/>
        <v>44700</v>
      </c>
      <c r="F31" s="357">
        <f t="shared" si="11"/>
        <v>44702</v>
      </c>
      <c r="H31" s="431"/>
      <c r="I31" s="162">
        <f t="shared" si="5"/>
        <v>44699</v>
      </c>
      <c r="J31" s="145"/>
      <c r="K31" s="145"/>
      <c r="L31" s="145"/>
    </row>
    <row r="32" spans="1:12" s="146" customFormat="1" ht="18" hidden="1" customHeight="1" x14ac:dyDescent="0.2">
      <c r="A32" s="395"/>
      <c r="B32" s="360" t="s">
        <v>1545</v>
      </c>
      <c r="C32" s="357" t="s">
        <v>3793</v>
      </c>
      <c r="D32" s="357">
        <f t="shared" si="7"/>
        <v>44705</v>
      </c>
      <c r="E32" s="491">
        <f t="shared" si="10"/>
        <v>44707</v>
      </c>
      <c r="F32" s="357">
        <f t="shared" si="11"/>
        <v>44709</v>
      </c>
      <c r="H32" s="431"/>
      <c r="I32" s="162">
        <f t="shared" si="5"/>
        <v>44706</v>
      </c>
      <c r="J32" s="145"/>
      <c r="K32" s="145"/>
      <c r="L32" s="145"/>
    </row>
    <row r="33" spans="1:12" s="146" customFormat="1" ht="18" hidden="1" customHeight="1" x14ac:dyDescent="0.2">
      <c r="A33" s="395"/>
      <c r="B33" s="360" t="s">
        <v>1545</v>
      </c>
      <c r="C33" s="357" t="s">
        <v>3794</v>
      </c>
      <c r="D33" s="357">
        <f t="shared" si="7"/>
        <v>44712</v>
      </c>
      <c r="E33" s="491">
        <f t="shared" si="10"/>
        <v>44714</v>
      </c>
      <c r="F33" s="357">
        <f t="shared" si="11"/>
        <v>44716</v>
      </c>
      <c r="H33" s="431"/>
      <c r="I33" s="162">
        <f t="shared" si="5"/>
        <v>44713</v>
      </c>
      <c r="J33" s="145"/>
      <c r="K33" s="145"/>
      <c r="L33" s="145"/>
    </row>
    <row r="34" spans="1:12" s="146" customFormat="1" ht="18" hidden="1" customHeight="1" x14ac:dyDescent="0.2">
      <c r="A34" s="395"/>
      <c r="B34" s="360" t="s">
        <v>1545</v>
      </c>
      <c r="C34" s="357" t="s">
        <v>3795</v>
      </c>
      <c r="D34" s="357">
        <f t="shared" si="7"/>
        <v>44719</v>
      </c>
      <c r="E34" s="491">
        <f t="shared" si="10"/>
        <v>44721</v>
      </c>
      <c r="F34" s="357">
        <f t="shared" si="11"/>
        <v>44723</v>
      </c>
      <c r="H34" s="431"/>
      <c r="I34" s="162">
        <f t="shared" si="5"/>
        <v>44720</v>
      </c>
      <c r="J34" s="145"/>
      <c r="K34" s="145"/>
      <c r="L34" s="145"/>
    </row>
    <row r="35" spans="1:12" s="146" customFormat="1" ht="18" hidden="1" customHeight="1" x14ac:dyDescent="0.2">
      <c r="A35" s="395"/>
      <c r="B35" s="360" t="s">
        <v>1545</v>
      </c>
      <c r="C35" s="357" t="s">
        <v>3796</v>
      </c>
      <c r="D35" s="357">
        <f t="shared" si="7"/>
        <v>44726</v>
      </c>
      <c r="E35" s="491">
        <f t="shared" ref="E35:E36" si="12">D35+2</f>
        <v>44728</v>
      </c>
      <c r="F35" s="357">
        <f t="shared" ref="F35:F36" si="13">D35+4</f>
        <v>44730</v>
      </c>
      <c r="H35" s="431"/>
      <c r="I35" s="162">
        <f t="shared" si="5"/>
        <v>44727</v>
      </c>
      <c r="J35" s="145"/>
      <c r="K35" s="145"/>
      <c r="L35" s="145"/>
    </row>
    <row r="36" spans="1:12" s="146" customFormat="1" ht="18" hidden="1" customHeight="1" x14ac:dyDescent="0.2">
      <c r="A36" s="395"/>
      <c r="B36" s="360" t="s">
        <v>1545</v>
      </c>
      <c r="C36" s="357" t="s">
        <v>3797</v>
      </c>
      <c r="D36" s="357">
        <f t="shared" si="7"/>
        <v>44733</v>
      </c>
      <c r="E36" s="491">
        <f t="shared" si="12"/>
        <v>44735</v>
      </c>
      <c r="F36" s="357">
        <f t="shared" si="13"/>
        <v>44737</v>
      </c>
      <c r="H36" s="431"/>
      <c r="I36" s="162">
        <f t="shared" si="5"/>
        <v>44734</v>
      </c>
      <c r="J36" s="145"/>
      <c r="K36" s="145"/>
      <c r="L36" s="145"/>
    </row>
    <row r="37" spans="1:12" s="146" customFormat="1" ht="18" hidden="1" customHeight="1" x14ac:dyDescent="0.2">
      <c r="A37" s="395"/>
      <c r="B37" s="360" t="s">
        <v>1545</v>
      </c>
      <c r="C37" s="357" t="s">
        <v>3798</v>
      </c>
      <c r="D37" s="357">
        <f t="shared" si="7"/>
        <v>44740</v>
      </c>
      <c r="E37" s="491">
        <f t="shared" ref="E37" si="14">D37+2</f>
        <v>44742</v>
      </c>
      <c r="F37" s="357">
        <f t="shared" ref="F37" si="15">D37+4</f>
        <v>44744</v>
      </c>
      <c r="H37" s="431"/>
      <c r="I37" s="162">
        <f t="shared" si="5"/>
        <v>44741</v>
      </c>
      <c r="J37" s="145"/>
      <c r="K37" s="145"/>
      <c r="L37" s="145"/>
    </row>
    <row r="38" spans="1:12" s="146" customFormat="1" ht="18" hidden="1" customHeight="1" x14ac:dyDescent="0.2">
      <c r="A38" s="395"/>
      <c r="B38" s="360" t="s">
        <v>1545</v>
      </c>
      <c r="C38" s="357" t="s">
        <v>3799</v>
      </c>
      <c r="D38" s="357">
        <f t="shared" si="7"/>
        <v>44747</v>
      </c>
      <c r="E38" s="491">
        <f t="shared" ref="E38" si="16">D38+2</f>
        <v>44749</v>
      </c>
      <c r="F38" s="357">
        <f t="shared" ref="F38" si="17">D38+4</f>
        <v>44751</v>
      </c>
      <c r="H38" s="431"/>
      <c r="I38" s="162">
        <f t="shared" si="5"/>
        <v>44748</v>
      </c>
      <c r="J38" s="145"/>
      <c r="K38" s="145"/>
      <c r="L38" s="145"/>
    </row>
    <row r="39" spans="1:12" s="146" customFormat="1" ht="18" hidden="1" customHeight="1" x14ac:dyDescent="0.2">
      <c r="A39" s="395"/>
      <c r="B39" s="360" t="s">
        <v>1545</v>
      </c>
      <c r="C39" s="357" t="s">
        <v>3800</v>
      </c>
      <c r="D39" s="357">
        <f t="shared" si="7"/>
        <v>44754</v>
      </c>
      <c r="E39" s="491">
        <f t="shared" ref="E39" si="18">D39+2</f>
        <v>44756</v>
      </c>
      <c r="F39" s="357">
        <f t="shared" ref="F39" si="19">D39+4</f>
        <v>44758</v>
      </c>
      <c r="H39" s="431"/>
      <c r="I39" s="162">
        <f t="shared" si="5"/>
        <v>44755</v>
      </c>
      <c r="J39" s="145"/>
      <c r="K39" s="145"/>
      <c r="L39" s="145"/>
    </row>
    <row r="40" spans="1:12" s="146" customFormat="1" ht="18" hidden="1" customHeight="1" x14ac:dyDescent="0.2">
      <c r="A40" s="395"/>
      <c r="B40" s="360" t="s">
        <v>1545</v>
      </c>
      <c r="C40" s="357" t="s">
        <v>3801</v>
      </c>
      <c r="D40" s="357">
        <f t="shared" si="7"/>
        <v>44761</v>
      </c>
      <c r="E40" s="491">
        <f t="shared" ref="E40" si="20">D40+2</f>
        <v>44763</v>
      </c>
      <c r="F40" s="357">
        <f t="shared" ref="F40" si="21">D40+4</f>
        <v>44765</v>
      </c>
      <c r="H40" s="431"/>
      <c r="I40" s="162">
        <f t="shared" si="5"/>
        <v>44762</v>
      </c>
      <c r="J40" s="145"/>
      <c r="K40" s="145"/>
      <c r="L40" s="145"/>
    </row>
    <row r="41" spans="1:12" s="146" customFormat="1" ht="18" hidden="1" customHeight="1" x14ac:dyDescent="0.2">
      <c r="A41" s="395"/>
      <c r="B41" s="360" t="s">
        <v>1545</v>
      </c>
      <c r="C41" s="357" t="s">
        <v>3802</v>
      </c>
      <c r="D41" s="357">
        <f t="shared" si="7"/>
        <v>44768</v>
      </c>
      <c r="E41" s="491">
        <f t="shared" ref="E41" si="22">D41+2</f>
        <v>44770</v>
      </c>
      <c r="F41" s="357">
        <f t="shared" ref="F41" si="23">D41+4</f>
        <v>44772</v>
      </c>
      <c r="H41" s="431"/>
      <c r="I41" s="162">
        <f t="shared" si="5"/>
        <v>44769</v>
      </c>
      <c r="J41" s="145"/>
      <c r="K41" s="145"/>
      <c r="L41" s="145"/>
    </row>
    <row r="42" spans="1:12" s="146" customFormat="1" ht="18" hidden="1" customHeight="1" x14ac:dyDescent="0.2">
      <c r="A42" s="395"/>
      <c r="B42" s="360" t="s">
        <v>1545</v>
      </c>
      <c r="C42" s="357" t="s">
        <v>3803</v>
      </c>
      <c r="D42" s="357">
        <f t="shared" si="7"/>
        <v>44775</v>
      </c>
      <c r="E42" s="491">
        <f t="shared" ref="E42" si="24">D42+2</f>
        <v>44777</v>
      </c>
      <c r="F42" s="357">
        <f t="shared" ref="F42" si="25">D42+4</f>
        <v>44779</v>
      </c>
      <c r="H42" s="431"/>
      <c r="I42" s="162">
        <f t="shared" si="5"/>
        <v>44776</v>
      </c>
      <c r="J42" s="145"/>
      <c r="K42" s="145"/>
      <c r="L42" s="145"/>
    </row>
    <row r="43" spans="1:12" s="146" customFormat="1" ht="18" hidden="1" customHeight="1" x14ac:dyDescent="0.2">
      <c r="A43" s="395"/>
      <c r="B43" s="360" t="s">
        <v>1545</v>
      </c>
      <c r="C43" s="357" t="s">
        <v>3804</v>
      </c>
      <c r="D43" s="357">
        <f t="shared" si="7"/>
        <v>44782</v>
      </c>
      <c r="E43" s="491">
        <f t="shared" ref="E43" si="26">D43+2</f>
        <v>44784</v>
      </c>
      <c r="F43" s="357">
        <f t="shared" ref="F43" si="27">D43+4</f>
        <v>44786</v>
      </c>
      <c r="H43" s="431"/>
      <c r="I43" s="162">
        <f t="shared" si="5"/>
        <v>44783</v>
      </c>
      <c r="J43" s="145"/>
      <c r="K43" s="145"/>
      <c r="L43" s="145"/>
    </row>
    <row r="44" spans="1:12" s="146" customFormat="1" ht="18" hidden="1" customHeight="1" x14ac:dyDescent="0.2">
      <c r="A44" s="395"/>
      <c r="B44" s="360" t="s">
        <v>1545</v>
      </c>
      <c r="C44" s="357" t="s">
        <v>3805</v>
      </c>
      <c r="D44" s="357">
        <f t="shared" si="7"/>
        <v>44789</v>
      </c>
      <c r="E44" s="491">
        <f t="shared" ref="E44" si="28">D44+2</f>
        <v>44791</v>
      </c>
      <c r="F44" s="357">
        <f t="shared" ref="F44" si="29">D44+4</f>
        <v>44793</v>
      </c>
      <c r="H44" s="431"/>
      <c r="I44" s="162">
        <f t="shared" si="5"/>
        <v>44790</v>
      </c>
      <c r="J44" s="145"/>
      <c r="K44" s="145"/>
      <c r="L44" s="145"/>
    </row>
    <row r="45" spans="1:12" s="146" customFormat="1" ht="18" hidden="1" customHeight="1" x14ac:dyDescent="0.2">
      <c r="A45" s="395"/>
      <c r="B45" s="360" t="s">
        <v>1545</v>
      </c>
      <c r="C45" s="357" t="s">
        <v>3806</v>
      </c>
      <c r="D45" s="357">
        <f t="shared" si="7"/>
        <v>44796</v>
      </c>
      <c r="E45" s="491">
        <f t="shared" ref="E45" si="30">D45+2</f>
        <v>44798</v>
      </c>
      <c r="F45" s="357">
        <f t="shared" ref="F45" si="31">D45+4</f>
        <v>44800</v>
      </c>
      <c r="H45" s="431"/>
      <c r="I45" s="162">
        <f t="shared" si="5"/>
        <v>44797</v>
      </c>
      <c r="J45" s="145"/>
      <c r="K45" s="145"/>
      <c r="L45" s="145"/>
    </row>
    <row r="46" spans="1:12" s="146" customFormat="1" ht="18" hidden="1" customHeight="1" x14ac:dyDescent="0.2">
      <c r="A46" s="395"/>
      <c r="B46" s="360" t="s">
        <v>1545</v>
      </c>
      <c r="C46" s="357" t="s">
        <v>3807</v>
      </c>
      <c r="D46" s="357">
        <f t="shared" si="7"/>
        <v>44803</v>
      </c>
      <c r="E46" s="491">
        <f t="shared" ref="E46" si="32">D46+2</f>
        <v>44805</v>
      </c>
      <c r="F46" s="357">
        <f t="shared" ref="F46" si="33">D46+4</f>
        <v>44807</v>
      </c>
      <c r="H46" s="431"/>
      <c r="I46" s="162">
        <f t="shared" si="5"/>
        <v>44804</v>
      </c>
      <c r="J46" s="145"/>
      <c r="K46" s="145"/>
      <c r="L46" s="145"/>
    </row>
    <row r="47" spans="1:12" s="146" customFormat="1" ht="18" hidden="1" customHeight="1" x14ac:dyDescent="0.2">
      <c r="A47" s="395"/>
      <c r="B47" s="360" t="s">
        <v>1545</v>
      </c>
      <c r="C47" s="357" t="s">
        <v>3808</v>
      </c>
      <c r="D47" s="357">
        <f t="shared" si="7"/>
        <v>44810</v>
      </c>
      <c r="E47" s="491">
        <f t="shared" ref="E47" si="34">D47+2</f>
        <v>44812</v>
      </c>
      <c r="F47" s="357">
        <f t="shared" ref="F47" si="35">D47+4</f>
        <v>44814</v>
      </c>
      <c r="H47" s="431"/>
      <c r="I47" s="162">
        <f t="shared" si="5"/>
        <v>44811</v>
      </c>
      <c r="J47" s="145"/>
      <c r="K47" s="145"/>
      <c r="L47" s="145"/>
    </row>
    <row r="48" spans="1:12" s="146" customFormat="1" ht="18" hidden="1" customHeight="1" x14ac:dyDescent="0.2">
      <c r="A48" s="395"/>
      <c r="B48" s="360" t="s">
        <v>1545</v>
      </c>
      <c r="C48" s="357" t="s">
        <v>3809</v>
      </c>
      <c r="D48" s="357">
        <f t="shared" si="7"/>
        <v>44817</v>
      </c>
      <c r="E48" s="491">
        <f t="shared" ref="E48" si="36">D48+2</f>
        <v>44819</v>
      </c>
      <c r="F48" s="357">
        <f t="shared" ref="F48" si="37">D48+4</f>
        <v>44821</v>
      </c>
      <c r="H48" s="431"/>
      <c r="I48" s="162">
        <f t="shared" si="5"/>
        <v>44818</v>
      </c>
      <c r="J48" s="145"/>
      <c r="K48" s="145"/>
      <c r="L48" s="145"/>
    </row>
    <row r="49" spans="1:12" s="146" customFormat="1" ht="18" hidden="1" customHeight="1" x14ac:dyDescent="0.2">
      <c r="A49" s="395"/>
      <c r="B49" s="360" t="s">
        <v>1545</v>
      </c>
      <c r="C49" s="357" t="s">
        <v>3810</v>
      </c>
      <c r="D49" s="357">
        <f t="shared" ref="D49:D69" si="38">D48+7</f>
        <v>44824</v>
      </c>
      <c r="E49" s="491">
        <f t="shared" ref="E49" si="39">D49+2</f>
        <v>44826</v>
      </c>
      <c r="F49" s="357">
        <f t="shared" ref="F49" si="40">D49+4</f>
        <v>44828</v>
      </c>
      <c r="H49" s="431"/>
      <c r="I49" s="162">
        <f t="shared" ref="I49:I69" si="41">I48+7</f>
        <v>44825</v>
      </c>
      <c r="J49" s="145"/>
      <c r="K49" s="145"/>
      <c r="L49" s="145"/>
    </row>
    <row r="50" spans="1:12" s="146" customFormat="1" ht="18" hidden="1" customHeight="1" x14ac:dyDescent="0.2">
      <c r="A50" s="395"/>
      <c r="B50" s="360" t="s">
        <v>1545</v>
      </c>
      <c r="C50" s="357" t="s">
        <v>3811</v>
      </c>
      <c r="D50" s="357">
        <f t="shared" si="38"/>
        <v>44831</v>
      </c>
      <c r="E50" s="491">
        <f t="shared" ref="E50" si="42">D50+2</f>
        <v>44833</v>
      </c>
      <c r="F50" s="357">
        <f t="shared" ref="F50" si="43">D50+4</f>
        <v>44835</v>
      </c>
      <c r="H50" s="431"/>
      <c r="I50" s="162">
        <f t="shared" si="41"/>
        <v>44832</v>
      </c>
      <c r="J50" s="145"/>
      <c r="K50" s="145"/>
      <c r="L50" s="145"/>
    </row>
    <row r="51" spans="1:12" s="146" customFormat="1" ht="18" hidden="1" customHeight="1" x14ac:dyDescent="0.2">
      <c r="A51" s="395"/>
      <c r="B51" s="360" t="s">
        <v>1545</v>
      </c>
      <c r="C51" s="357" t="s">
        <v>3812</v>
      </c>
      <c r="D51" s="357">
        <f t="shared" si="38"/>
        <v>44838</v>
      </c>
      <c r="E51" s="491">
        <f t="shared" ref="E51" si="44">D51+2</f>
        <v>44840</v>
      </c>
      <c r="F51" s="357">
        <f t="shared" ref="F51" si="45">D51+4</f>
        <v>44842</v>
      </c>
      <c r="H51" s="431"/>
      <c r="I51" s="162">
        <f t="shared" si="41"/>
        <v>44839</v>
      </c>
      <c r="J51" s="145"/>
      <c r="K51" s="145"/>
      <c r="L51" s="145"/>
    </row>
    <row r="52" spans="1:12" s="146" customFormat="1" ht="18" hidden="1" customHeight="1" x14ac:dyDescent="0.2">
      <c r="A52" s="395"/>
      <c r="B52" s="360" t="s">
        <v>1545</v>
      </c>
      <c r="C52" s="357" t="s">
        <v>3813</v>
      </c>
      <c r="D52" s="357">
        <f t="shared" si="38"/>
        <v>44845</v>
      </c>
      <c r="E52" s="491">
        <f t="shared" ref="E52" si="46">D52+2</f>
        <v>44847</v>
      </c>
      <c r="F52" s="357">
        <f t="shared" ref="F52" si="47">D52+4</f>
        <v>44849</v>
      </c>
      <c r="H52" s="431"/>
      <c r="I52" s="162">
        <f t="shared" si="41"/>
        <v>44846</v>
      </c>
      <c r="J52" s="145"/>
      <c r="K52" s="145"/>
      <c r="L52" s="145"/>
    </row>
    <row r="53" spans="1:12" s="146" customFormat="1" ht="18" hidden="1" customHeight="1" x14ac:dyDescent="0.2">
      <c r="A53" s="395"/>
      <c r="B53" s="360" t="s">
        <v>1545</v>
      </c>
      <c r="C53" s="357" t="s">
        <v>3814</v>
      </c>
      <c r="D53" s="357">
        <f t="shared" si="38"/>
        <v>44852</v>
      </c>
      <c r="E53" s="491">
        <f t="shared" ref="E53" si="48">D53+2</f>
        <v>44854</v>
      </c>
      <c r="F53" s="357">
        <f t="shared" ref="F53" si="49">D53+4</f>
        <v>44856</v>
      </c>
      <c r="H53" s="431"/>
      <c r="I53" s="162">
        <f t="shared" si="41"/>
        <v>44853</v>
      </c>
      <c r="J53" s="145"/>
      <c r="K53" s="145"/>
      <c r="L53" s="145"/>
    </row>
    <row r="54" spans="1:12" s="146" customFormat="1" ht="18" hidden="1" customHeight="1" x14ac:dyDescent="0.2">
      <c r="A54" s="395"/>
      <c r="B54" s="360" t="s">
        <v>1545</v>
      </c>
      <c r="C54" s="357" t="s">
        <v>3815</v>
      </c>
      <c r="D54" s="357">
        <f t="shared" si="38"/>
        <v>44859</v>
      </c>
      <c r="E54" s="491">
        <f t="shared" ref="E54" si="50">D54+2</f>
        <v>44861</v>
      </c>
      <c r="F54" s="357">
        <f t="shared" ref="F54" si="51">D54+4</f>
        <v>44863</v>
      </c>
      <c r="H54" s="431"/>
      <c r="I54" s="162">
        <f t="shared" si="41"/>
        <v>44860</v>
      </c>
      <c r="J54" s="145"/>
      <c r="K54" s="145"/>
      <c r="L54" s="145"/>
    </row>
    <row r="55" spans="1:12" s="146" customFormat="1" ht="18" hidden="1" customHeight="1" x14ac:dyDescent="0.2">
      <c r="A55" s="395"/>
      <c r="B55" s="360" t="s">
        <v>1545</v>
      </c>
      <c r="C55" s="357" t="s">
        <v>3816</v>
      </c>
      <c r="D55" s="357">
        <f t="shared" si="38"/>
        <v>44866</v>
      </c>
      <c r="E55" s="491">
        <f t="shared" ref="E55" si="52">D55+2</f>
        <v>44868</v>
      </c>
      <c r="F55" s="357">
        <f t="shared" ref="F55" si="53">D55+4</f>
        <v>44870</v>
      </c>
      <c r="H55" s="431"/>
      <c r="I55" s="162">
        <f t="shared" si="41"/>
        <v>44867</v>
      </c>
      <c r="J55" s="145"/>
      <c r="K55" s="145"/>
      <c r="L55" s="145"/>
    </row>
    <row r="56" spans="1:12" s="146" customFormat="1" ht="18" hidden="1" customHeight="1" x14ac:dyDescent="0.2">
      <c r="A56" s="395"/>
      <c r="B56" s="360" t="s">
        <v>1545</v>
      </c>
      <c r="C56" s="357" t="s">
        <v>3817</v>
      </c>
      <c r="D56" s="357">
        <f t="shared" si="38"/>
        <v>44873</v>
      </c>
      <c r="E56" s="491">
        <f t="shared" ref="E56" si="54">D56+2</f>
        <v>44875</v>
      </c>
      <c r="F56" s="357">
        <f t="shared" ref="F56" si="55">D56+4</f>
        <v>44877</v>
      </c>
      <c r="H56" s="431"/>
      <c r="I56" s="162">
        <f t="shared" si="41"/>
        <v>44874</v>
      </c>
      <c r="J56" s="145"/>
      <c r="K56" s="145"/>
      <c r="L56" s="145"/>
    </row>
    <row r="57" spans="1:12" s="146" customFormat="1" ht="18" hidden="1" customHeight="1" x14ac:dyDescent="0.2">
      <c r="A57" s="395"/>
      <c r="B57" s="360" t="s">
        <v>1545</v>
      </c>
      <c r="C57" s="357" t="s">
        <v>3818</v>
      </c>
      <c r="D57" s="357">
        <f t="shared" si="38"/>
        <v>44880</v>
      </c>
      <c r="E57" s="491">
        <f t="shared" ref="E57" si="56">D57+2</f>
        <v>44882</v>
      </c>
      <c r="F57" s="357">
        <f t="shared" ref="F57" si="57">D57+4</f>
        <v>44884</v>
      </c>
      <c r="H57" s="431"/>
      <c r="I57" s="162">
        <f t="shared" si="41"/>
        <v>44881</v>
      </c>
      <c r="J57" s="145"/>
      <c r="K57" s="145"/>
      <c r="L57" s="145"/>
    </row>
    <row r="58" spans="1:12" s="146" customFormat="1" ht="18" hidden="1" customHeight="1" x14ac:dyDescent="0.2">
      <c r="A58" s="395"/>
      <c r="B58" s="360" t="s">
        <v>1545</v>
      </c>
      <c r="C58" s="357" t="s">
        <v>3819</v>
      </c>
      <c r="D58" s="357">
        <f t="shared" si="38"/>
        <v>44887</v>
      </c>
      <c r="E58" s="491">
        <f t="shared" ref="E58" si="58">D58+2</f>
        <v>44889</v>
      </c>
      <c r="F58" s="357">
        <f t="shared" ref="F58" si="59">D58+4</f>
        <v>44891</v>
      </c>
      <c r="H58" s="431"/>
      <c r="I58" s="162">
        <f t="shared" si="41"/>
        <v>44888</v>
      </c>
      <c r="J58" s="145"/>
      <c r="K58" s="145"/>
      <c r="L58" s="145"/>
    </row>
    <row r="59" spans="1:12" s="146" customFormat="1" ht="18" hidden="1" customHeight="1" x14ac:dyDescent="0.2">
      <c r="A59" s="395"/>
      <c r="B59" s="360" t="s">
        <v>1545</v>
      </c>
      <c r="C59" s="357" t="s">
        <v>3820</v>
      </c>
      <c r="D59" s="357">
        <f t="shared" si="38"/>
        <v>44894</v>
      </c>
      <c r="E59" s="491">
        <f t="shared" ref="E59" si="60">D59+2</f>
        <v>44896</v>
      </c>
      <c r="F59" s="357">
        <f t="shared" ref="F59" si="61">D59+4</f>
        <v>44898</v>
      </c>
      <c r="H59" s="431"/>
      <c r="I59" s="162">
        <f t="shared" si="41"/>
        <v>44895</v>
      </c>
      <c r="J59" s="145"/>
      <c r="K59" s="145"/>
      <c r="L59" s="145"/>
    </row>
    <row r="60" spans="1:12" s="146" customFormat="1" ht="18" hidden="1" customHeight="1" x14ac:dyDescent="0.2">
      <c r="A60" s="395"/>
      <c r="B60" s="360" t="s">
        <v>1545</v>
      </c>
      <c r="C60" s="357" t="s">
        <v>3821</v>
      </c>
      <c r="D60" s="357">
        <f t="shared" si="38"/>
        <v>44901</v>
      </c>
      <c r="E60" s="491">
        <f t="shared" ref="E60" si="62">D60+2</f>
        <v>44903</v>
      </c>
      <c r="F60" s="357">
        <f t="shared" ref="F60" si="63">D60+4</f>
        <v>44905</v>
      </c>
      <c r="H60" s="431"/>
      <c r="I60" s="162">
        <f t="shared" si="41"/>
        <v>44902</v>
      </c>
      <c r="J60" s="145"/>
      <c r="K60" s="145"/>
      <c r="L60" s="145"/>
    </row>
    <row r="61" spans="1:12" s="146" customFormat="1" ht="18" hidden="1" customHeight="1" x14ac:dyDescent="0.2">
      <c r="A61" s="395"/>
      <c r="B61" s="360" t="s">
        <v>1545</v>
      </c>
      <c r="C61" s="357" t="s">
        <v>3822</v>
      </c>
      <c r="D61" s="357">
        <f t="shared" si="38"/>
        <v>44908</v>
      </c>
      <c r="E61" s="491">
        <f t="shared" ref="E61" si="64">D61+2</f>
        <v>44910</v>
      </c>
      <c r="F61" s="357">
        <f t="shared" ref="F61" si="65">D61+4</f>
        <v>44912</v>
      </c>
      <c r="H61" s="431"/>
      <c r="I61" s="162">
        <f t="shared" si="41"/>
        <v>44909</v>
      </c>
      <c r="J61" s="145"/>
      <c r="K61" s="145"/>
      <c r="L61" s="145"/>
    </row>
    <row r="62" spans="1:12" s="146" customFormat="1" ht="18" hidden="1" customHeight="1" x14ac:dyDescent="0.2">
      <c r="A62" s="395"/>
      <c r="B62" s="360" t="s">
        <v>1545</v>
      </c>
      <c r="C62" s="357" t="s">
        <v>3823</v>
      </c>
      <c r="D62" s="357">
        <f t="shared" si="38"/>
        <v>44915</v>
      </c>
      <c r="E62" s="491">
        <f t="shared" ref="E62" si="66">D62+2</f>
        <v>44917</v>
      </c>
      <c r="F62" s="357">
        <f t="shared" ref="F62" si="67">D62+4</f>
        <v>44919</v>
      </c>
      <c r="H62" s="431"/>
      <c r="I62" s="162">
        <f t="shared" si="41"/>
        <v>44916</v>
      </c>
      <c r="J62" s="145"/>
      <c r="K62" s="145"/>
      <c r="L62" s="145"/>
    </row>
    <row r="63" spans="1:12" s="146" customFormat="1" ht="18" hidden="1" customHeight="1" x14ac:dyDescent="0.2">
      <c r="A63" s="395"/>
      <c r="B63" s="360" t="s">
        <v>1545</v>
      </c>
      <c r="C63" s="357" t="s">
        <v>3824</v>
      </c>
      <c r="D63" s="357">
        <f t="shared" si="38"/>
        <v>44922</v>
      </c>
      <c r="E63" s="491">
        <f t="shared" ref="E63" si="68">D63+2</f>
        <v>44924</v>
      </c>
      <c r="F63" s="357">
        <f t="shared" ref="F63" si="69">D63+4</f>
        <v>44926</v>
      </c>
      <c r="H63" s="431"/>
      <c r="I63" s="162">
        <f t="shared" si="41"/>
        <v>44923</v>
      </c>
      <c r="J63" s="145"/>
      <c r="K63" s="145"/>
      <c r="L63" s="145"/>
    </row>
    <row r="64" spans="1:12" s="146" customFormat="1" ht="18" hidden="1" customHeight="1" x14ac:dyDescent="0.2">
      <c r="A64" s="395"/>
      <c r="B64" s="360" t="s">
        <v>1545</v>
      </c>
      <c r="C64" s="357" t="s">
        <v>3825</v>
      </c>
      <c r="D64" s="357">
        <f t="shared" si="38"/>
        <v>44929</v>
      </c>
      <c r="E64" s="491">
        <f t="shared" ref="E64" si="70">D64+2</f>
        <v>44931</v>
      </c>
      <c r="F64" s="357">
        <f t="shared" ref="F64" si="71">D64+4</f>
        <v>44933</v>
      </c>
      <c r="H64" s="431"/>
      <c r="I64" s="162">
        <f t="shared" si="41"/>
        <v>44930</v>
      </c>
      <c r="J64" s="145"/>
      <c r="K64" s="145"/>
      <c r="L64" s="145"/>
    </row>
    <row r="65" spans="1:12" s="146" customFormat="1" ht="18" hidden="1" customHeight="1" x14ac:dyDescent="0.2">
      <c r="A65" s="395"/>
      <c r="B65" s="360" t="s">
        <v>1545</v>
      </c>
      <c r="C65" s="357" t="s">
        <v>3826</v>
      </c>
      <c r="D65" s="357">
        <f t="shared" si="38"/>
        <v>44936</v>
      </c>
      <c r="E65" s="491">
        <f t="shared" ref="E65" si="72">D65+2</f>
        <v>44938</v>
      </c>
      <c r="F65" s="357">
        <f t="shared" ref="F65" si="73">D65+4</f>
        <v>44940</v>
      </c>
      <c r="H65" s="431"/>
      <c r="I65" s="162">
        <f t="shared" si="41"/>
        <v>44937</v>
      </c>
      <c r="J65" s="145"/>
      <c r="K65" s="145"/>
      <c r="L65" s="145"/>
    </row>
    <row r="66" spans="1:12" s="146" customFormat="1" ht="18" hidden="1" customHeight="1" x14ac:dyDescent="0.2">
      <c r="A66" s="395"/>
      <c r="B66" s="360" t="s">
        <v>1545</v>
      </c>
      <c r="C66" s="357" t="s">
        <v>3827</v>
      </c>
      <c r="D66" s="357">
        <f t="shared" si="38"/>
        <v>44943</v>
      </c>
      <c r="E66" s="491">
        <f t="shared" ref="E66" si="74">D66+2</f>
        <v>44945</v>
      </c>
      <c r="F66" s="357">
        <f t="shared" ref="F66" si="75">D66+4</f>
        <v>44947</v>
      </c>
      <c r="H66" s="431"/>
      <c r="I66" s="162">
        <f t="shared" si="41"/>
        <v>44944</v>
      </c>
      <c r="J66" s="145"/>
      <c r="K66" s="145"/>
      <c r="L66" s="145"/>
    </row>
    <row r="67" spans="1:12" s="146" customFormat="1" ht="18" hidden="1" customHeight="1" x14ac:dyDescent="0.2">
      <c r="A67" s="395"/>
      <c r="B67" s="360" t="s">
        <v>1545</v>
      </c>
      <c r="C67" s="357" t="s">
        <v>3828</v>
      </c>
      <c r="D67" s="357">
        <f t="shared" si="38"/>
        <v>44950</v>
      </c>
      <c r="E67" s="491">
        <f t="shared" ref="E67" si="76">D67+2</f>
        <v>44952</v>
      </c>
      <c r="F67" s="357">
        <f t="shared" ref="F67" si="77">D67+4</f>
        <v>44954</v>
      </c>
      <c r="H67" s="431"/>
      <c r="I67" s="162">
        <f t="shared" si="41"/>
        <v>44951</v>
      </c>
      <c r="J67" s="145"/>
      <c r="K67" s="145"/>
      <c r="L67" s="145"/>
    </row>
    <row r="68" spans="1:12" s="146" customFormat="1" ht="18" hidden="1" customHeight="1" x14ac:dyDescent="0.2">
      <c r="A68" s="395"/>
      <c r="B68" s="360" t="s">
        <v>1545</v>
      </c>
      <c r="C68" s="357" t="s">
        <v>3829</v>
      </c>
      <c r="D68" s="357">
        <f t="shared" si="38"/>
        <v>44957</v>
      </c>
      <c r="E68" s="491">
        <f t="shared" ref="E68" si="78">D68+2</f>
        <v>44959</v>
      </c>
      <c r="F68" s="357">
        <f t="shared" ref="F68" si="79">D68+4</f>
        <v>44961</v>
      </c>
      <c r="H68" s="431"/>
      <c r="I68" s="162">
        <f t="shared" si="41"/>
        <v>44958</v>
      </c>
      <c r="J68" s="145"/>
      <c r="K68" s="145"/>
      <c r="L68" s="145"/>
    </row>
    <row r="69" spans="1:12" s="146" customFormat="1" ht="18" hidden="1" customHeight="1" x14ac:dyDescent="0.2">
      <c r="A69" s="395"/>
      <c r="B69" s="360" t="s">
        <v>1545</v>
      </c>
      <c r="C69" s="357" t="s">
        <v>3830</v>
      </c>
      <c r="D69" s="357">
        <f t="shared" si="38"/>
        <v>44964</v>
      </c>
      <c r="E69" s="491">
        <f t="shared" ref="E69" si="80">D69+2</f>
        <v>44966</v>
      </c>
      <c r="F69" s="357">
        <f t="shared" ref="F69" si="81">D69+4</f>
        <v>44968</v>
      </c>
      <c r="H69" s="431"/>
      <c r="I69" s="162">
        <f t="shared" si="41"/>
        <v>44965</v>
      </c>
      <c r="J69" s="145"/>
      <c r="K69" s="145"/>
      <c r="L69" s="145"/>
    </row>
    <row r="70" spans="1:12" s="146" customFormat="1" ht="18" hidden="1" customHeight="1" x14ac:dyDescent="0.2">
      <c r="A70" s="395"/>
      <c r="B70" s="360" t="s">
        <v>1545</v>
      </c>
      <c r="C70" s="357" t="s">
        <v>3831</v>
      </c>
      <c r="D70" s="357">
        <f t="shared" ref="D70:D85" si="82">D69+7</f>
        <v>44971</v>
      </c>
      <c r="E70" s="491">
        <f t="shared" ref="E70" si="83">D70+2</f>
        <v>44973</v>
      </c>
      <c r="F70" s="357">
        <f t="shared" ref="F70" si="84">D70+4</f>
        <v>44975</v>
      </c>
      <c r="H70" s="431"/>
      <c r="I70" s="162">
        <f t="shared" ref="I70:I85" si="85">I69+7</f>
        <v>44972</v>
      </c>
      <c r="J70" s="145"/>
      <c r="K70" s="145"/>
      <c r="L70" s="145"/>
    </row>
    <row r="71" spans="1:12" s="146" customFormat="1" ht="18" hidden="1" customHeight="1" x14ac:dyDescent="0.2">
      <c r="A71" s="395"/>
      <c r="B71" s="360" t="s">
        <v>1545</v>
      </c>
      <c r="C71" s="357" t="s">
        <v>3832</v>
      </c>
      <c r="D71" s="357">
        <f t="shared" si="82"/>
        <v>44978</v>
      </c>
      <c r="E71" s="491">
        <f t="shared" ref="E71" si="86">D71+2</f>
        <v>44980</v>
      </c>
      <c r="F71" s="357">
        <f t="shared" ref="F71" si="87">D71+4</f>
        <v>44982</v>
      </c>
      <c r="H71" s="431"/>
      <c r="I71" s="162">
        <f t="shared" si="85"/>
        <v>44979</v>
      </c>
      <c r="J71" s="145"/>
      <c r="K71" s="145"/>
      <c r="L71" s="145"/>
    </row>
    <row r="72" spans="1:12" s="146" customFormat="1" ht="18" hidden="1" customHeight="1" x14ac:dyDescent="0.2">
      <c r="A72" s="395"/>
      <c r="B72" s="360" t="s">
        <v>1545</v>
      </c>
      <c r="C72" s="357" t="s">
        <v>3833</v>
      </c>
      <c r="D72" s="357">
        <f t="shared" si="82"/>
        <v>44985</v>
      </c>
      <c r="E72" s="491">
        <f t="shared" ref="E72" si="88">D72+2</f>
        <v>44987</v>
      </c>
      <c r="F72" s="357">
        <f t="shared" ref="F72" si="89">D72+4</f>
        <v>44989</v>
      </c>
      <c r="H72" s="431"/>
      <c r="I72" s="162">
        <f t="shared" si="85"/>
        <v>44986</v>
      </c>
      <c r="J72" s="145"/>
      <c r="K72" s="145"/>
      <c r="L72" s="145"/>
    </row>
    <row r="73" spans="1:12" s="146" customFormat="1" ht="18" customHeight="1" x14ac:dyDescent="0.2">
      <c r="A73" s="395"/>
      <c r="B73" s="153" t="s">
        <v>1545</v>
      </c>
      <c r="C73" s="357" t="s">
        <v>3834</v>
      </c>
      <c r="D73" s="357">
        <f t="shared" si="82"/>
        <v>44992</v>
      </c>
      <c r="E73" s="491">
        <f t="shared" ref="E73" si="90">D73+2</f>
        <v>44994</v>
      </c>
      <c r="F73" s="357">
        <f t="shared" ref="F73" si="91">D73+4</f>
        <v>44996</v>
      </c>
      <c r="H73" s="431"/>
      <c r="I73" s="162">
        <f t="shared" si="85"/>
        <v>44993</v>
      </c>
      <c r="J73" s="145"/>
      <c r="K73" s="145"/>
      <c r="L73" s="145"/>
    </row>
    <row r="74" spans="1:12" s="146" customFormat="1" ht="18" customHeight="1" x14ac:dyDescent="0.2">
      <c r="A74" s="395" t="s">
        <v>1690</v>
      </c>
      <c r="B74" s="153" t="s">
        <v>3835</v>
      </c>
      <c r="C74" s="357" t="s">
        <v>3836</v>
      </c>
      <c r="D74" s="357">
        <f t="shared" si="82"/>
        <v>44999</v>
      </c>
      <c r="E74" s="491">
        <f t="shared" ref="E74" si="92">D74+2</f>
        <v>45001</v>
      </c>
      <c r="F74" s="357">
        <f t="shared" ref="F74" si="93">D74+4</f>
        <v>45003</v>
      </c>
      <c r="H74" s="431"/>
      <c r="I74" s="162">
        <f t="shared" si="85"/>
        <v>45000</v>
      </c>
      <c r="J74" s="145"/>
      <c r="K74" s="145"/>
      <c r="L74" s="145"/>
    </row>
    <row r="75" spans="1:12" s="146" customFormat="1" ht="18" customHeight="1" x14ac:dyDescent="0.2">
      <c r="A75" s="395"/>
      <c r="B75" s="615" t="s">
        <v>1545</v>
      </c>
      <c r="C75" s="357" t="s">
        <v>3837</v>
      </c>
      <c r="D75" s="357">
        <f t="shared" si="82"/>
        <v>45006</v>
      </c>
      <c r="E75" s="491">
        <f t="shared" ref="E75" si="94">D75+2</f>
        <v>45008</v>
      </c>
      <c r="F75" s="357">
        <f t="shared" ref="F75" si="95">D75+4</f>
        <v>45010</v>
      </c>
      <c r="H75" s="431"/>
      <c r="I75" s="162">
        <f t="shared" si="85"/>
        <v>45007</v>
      </c>
      <c r="J75" s="145"/>
      <c r="K75" s="145"/>
      <c r="L75" s="145"/>
    </row>
    <row r="76" spans="1:12" s="146" customFormat="1" ht="18" customHeight="1" x14ac:dyDescent="0.2">
      <c r="A76" s="395"/>
      <c r="B76" s="153" t="s">
        <v>1545</v>
      </c>
      <c r="C76" s="357" t="s">
        <v>3838</v>
      </c>
      <c r="D76" s="357">
        <f t="shared" si="82"/>
        <v>45013</v>
      </c>
      <c r="E76" s="320">
        <f t="shared" ref="E76" si="96">D76+2</f>
        <v>45015</v>
      </c>
      <c r="F76" s="357">
        <f t="shared" ref="F76" si="97">D76+4</f>
        <v>45017</v>
      </c>
      <c r="H76" s="431"/>
      <c r="I76" s="162">
        <f t="shared" si="85"/>
        <v>45014</v>
      </c>
      <c r="J76" s="145"/>
      <c r="K76" s="145"/>
      <c r="L76" s="145"/>
    </row>
    <row r="77" spans="1:12" s="146" customFormat="1" ht="18" customHeight="1" x14ac:dyDescent="0.2">
      <c r="A77" s="395" t="s">
        <v>1690</v>
      </c>
      <c r="B77" s="153" t="s">
        <v>611</v>
      </c>
      <c r="C77" s="357" t="s">
        <v>3839</v>
      </c>
      <c r="D77" s="357">
        <f t="shared" si="82"/>
        <v>45020</v>
      </c>
      <c r="E77" s="491">
        <f t="shared" ref="E77" si="98">D77+2</f>
        <v>45022</v>
      </c>
      <c r="F77" s="357">
        <f t="shared" ref="F77" si="99">D77+4</f>
        <v>45024</v>
      </c>
      <c r="H77" s="431"/>
      <c r="I77" s="162">
        <f t="shared" si="85"/>
        <v>45021</v>
      </c>
      <c r="J77" s="145"/>
      <c r="K77" s="145"/>
      <c r="L77" s="145"/>
    </row>
    <row r="78" spans="1:12" s="146" customFormat="1" ht="18" customHeight="1" x14ac:dyDescent="0.2">
      <c r="A78" s="395"/>
      <c r="B78" s="153" t="s">
        <v>1545</v>
      </c>
      <c r="C78" s="357" t="s">
        <v>3840</v>
      </c>
      <c r="D78" s="357">
        <f t="shared" si="82"/>
        <v>45027</v>
      </c>
      <c r="E78" s="491">
        <f t="shared" ref="E78" si="100">D78+2</f>
        <v>45029</v>
      </c>
      <c r="F78" s="357">
        <f t="shared" ref="F78" si="101">D78+4</f>
        <v>45031</v>
      </c>
      <c r="H78" s="431"/>
      <c r="I78" s="162">
        <f t="shared" si="85"/>
        <v>45028</v>
      </c>
      <c r="J78" s="145"/>
      <c r="K78" s="145"/>
      <c r="L78" s="145"/>
    </row>
    <row r="79" spans="1:12" s="146" customFormat="1" ht="18" customHeight="1" x14ac:dyDescent="0.2">
      <c r="A79" s="395"/>
      <c r="B79" s="153" t="s">
        <v>1545</v>
      </c>
      <c r="C79" s="357" t="s">
        <v>3841</v>
      </c>
      <c r="D79" s="357">
        <f t="shared" si="82"/>
        <v>45034</v>
      </c>
      <c r="E79" s="491">
        <f t="shared" ref="E79" si="102">D79+2</f>
        <v>45036</v>
      </c>
      <c r="F79" s="357">
        <f t="shared" ref="F79" si="103">D79+4</f>
        <v>45038</v>
      </c>
      <c r="H79" s="431"/>
      <c r="I79" s="162">
        <f t="shared" si="85"/>
        <v>45035</v>
      </c>
      <c r="J79" s="145"/>
      <c r="K79" s="145"/>
      <c r="L79" s="145"/>
    </row>
    <row r="80" spans="1:12" s="146" customFormat="1" ht="18" customHeight="1" x14ac:dyDescent="0.2">
      <c r="A80" s="395"/>
      <c r="B80" s="153" t="s">
        <v>1545</v>
      </c>
      <c r="C80" s="357" t="s">
        <v>3842</v>
      </c>
      <c r="D80" s="357">
        <f t="shared" si="82"/>
        <v>45041</v>
      </c>
      <c r="E80" s="491">
        <f t="shared" ref="E80" si="104">D80+2</f>
        <v>45043</v>
      </c>
      <c r="F80" s="357">
        <f t="shared" ref="F80" si="105">D80+4</f>
        <v>45045</v>
      </c>
      <c r="H80" s="431"/>
      <c r="I80" s="162">
        <f t="shared" si="85"/>
        <v>45042</v>
      </c>
      <c r="J80" s="145"/>
      <c r="K80" s="145"/>
      <c r="L80" s="145"/>
    </row>
    <row r="81" spans="1:12" s="146" customFormat="1" ht="18" customHeight="1" x14ac:dyDescent="0.2">
      <c r="A81" s="395"/>
      <c r="B81" s="153" t="s">
        <v>1545</v>
      </c>
      <c r="C81" s="357" t="s">
        <v>3843</v>
      </c>
      <c r="D81" s="357">
        <f t="shared" si="82"/>
        <v>45048</v>
      </c>
      <c r="E81" s="491">
        <f t="shared" ref="E81" si="106">D81+2</f>
        <v>45050</v>
      </c>
      <c r="F81" s="357">
        <f t="shared" ref="F81" si="107">D81+4</f>
        <v>45052</v>
      </c>
      <c r="H81" s="431"/>
      <c r="I81" s="162">
        <f t="shared" si="85"/>
        <v>45049</v>
      </c>
      <c r="J81" s="145"/>
      <c r="K81" s="145"/>
      <c r="L81" s="145"/>
    </row>
    <row r="82" spans="1:12" s="146" customFormat="1" ht="18" customHeight="1" x14ac:dyDescent="0.2">
      <c r="A82" s="395"/>
      <c r="B82" s="153" t="s">
        <v>1545</v>
      </c>
      <c r="C82" s="357" t="s">
        <v>3844</v>
      </c>
      <c r="D82" s="357">
        <f t="shared" si="82"/>
        <v>45055</v>
      </c>
      <c r="E82" s="491">
        <f t="shared" ref="E82:E83" si="108">D82+2</f>
        <v>45057</v>
      </c>
      <c r="F82" s="357">
        <f t="shared" ref="F82:F83" si="109">D82+4</f>
        <v>45059</v>
      </c>
      <c r="H82" s="431"/>
      <c r="I82" s="162">
        <f t="shared" si="85"/>
        <v>45056</v>
      </c>
      <c r="J82" s="145"/>
      <c r="K82" s="145"/>
      <c r="L82" s="145"/>
    </row>
    <row r="83" spans="1:12" s="146" customFormat="1" ht="18" customHeight="1" x14ac:dyDescent="0.2">
      <c r="A83" s="395"/>
      <c r="B83" s="153" t="s">
        <v>1545</v>
      </c>
      <c r="C83" s="357" t="s">
        <v>3845</v>
      </c>
      <c r="D83" s="357">
        <f t="shared" si="82"/>
        <v>45062</v>
      </c>
      <c r="E83" s="491">
        <f t="shared" si="108"/>
        <v>45064</v>
      </c>
      <c r="F83" s="357">
        <f t="shared" si="109"/>
        <v>45066</v>
      </c>
      <c r="H83" s="431"/>
      <c r="I83" s="162">
        <f t="shared" si="85"/>
        <v>45063</v>
      </c>
      <c r="J83" s="145"/>
      <c r="K83" s="145"/>
      <c r="L83" s="145"/>
    </row>
    <row r="84" spans="1:12" s="146" customFormat="1" ht="18" customHeight="1" x14ac:dyDescent="0.2">
      <c r="A84" s="395"/>
      <c r="B84" s="153" t="s">
        <v>1545</v>
      </c>
      <c r="C84" s="357" t="s">
        <v>3846</v>
      </c>
      <c r="D84" s="357">
        <f t="shared" si="82"/>
        <v>45069</v>
      </c>
      <c r="E84" s="491">
        <f t="shared" ref="E84" si="110">D84+2</f>
        <v>45071</v>
      </c>
      <c r="F84" s="357">
        <f t="shared" ref="F84" si="111">D84+4</f>
        <v>45073</v>
      </c>
      <c r="H84" s="431"/>
      <c r="I84" s="162">
        <f t="shared" si="85"/>
        <v>45070</v>
      </c>
      <c r="J84" s="145"/>
      <c r="K84" s="145"/>
      <c r="L84" s="145"/>
    </row>
    <row r="85" spans="1:12" s="146" customFormat="1" ht="18" customHeight="1" x14ac:dyDescent="0.2">
      <c r="A85" s="395"/>
      <c r="B85" s="153" t="s">
        <v>1545</v>
      </c>
      <c r="C85" s="357" t="s">
        <v>3847</v>
      </c>
      <c r="D85" s="357">
        <f t="shared" si="82"/>
        <v>45076</v>
      </c>
      <c r="E85" s="491">
        <f t="shared" ref="E85" si="112">D85+2</f>
        <v>45078</v>
      </c>
      <c r="F85" s="357">
        <f t="shared" ref="F85" si="113">D85+4</f>
        <v>45080</v>
      </c>
      <c r="H85" s="431"/>
      <c r="I85" s="162">
        <f t="shared" si="85"/>
        <v>45077</v>
      </c>
      <c r="J85" s="145"/>
      <c r="K85" s="145"/>
      <c r="L85" s="145"/>
    </row>
    <row r="86" spans="1:12" s="146" customFormat="1" ht="18" customHeight="1" x14ac:dyDescent="0.2">
      <c r="A86" s="395"/>
      <c r="B86" s="164"/>
      <c r="C86" s="155"/>
      <c r="D86" s="155"/>
      <c r="E86" s="155"/>
      <c r="F86" s="155"/>
      <c r="H86" s="431"/>
      <c r="I86" s="162"/>
      <c r="J86" s="145"/>
      <c r="K86" s="145"/>
      <c r="L86" s="145"/>
    </row>
    <row r="87" spans="1:12" s="146" customFormat="1" ht="18" customHeight="1" x14ac:dyDescent="0.2">
      <c r="A87" s="327"/>
      <c r="B87" s="157" t="s">
        <v>1244</v>
      </c>
      <c r="C87" s="145"/>
      <c r="D87" s="145"/>
      <c r="F87" s="145"/>
      <c r="G87" s="147"/>
      <c r="H87" s="149"/>
      <c r="I87" s="149"/>
      <c r="J87" s="149"/>
      <c r="K87" s="149"/>
      <c r="L87" s="149"/>
    </row>
    <row r="88" spans="1:12" s="146" customFormat="1" ht="18" customHeight="1" x14ac:dyDescent="0.2">
      <c r="A88" s="327"/>
      <c r="B88" s="157"/>
      <c r="C88" s="145"/>
      <c r="D88" s="145"/>
      <c r="F88" s="145"/>
      <c r="G88" s="147"/>
      <c r="H88" s="149"/>
      <c r="I88" s="149"/>
      <c r="J88" s="149"/>
      <c r="K88" s="149"/>
      <c r="L88" s="149"/>
    </row>
    <row r="89" spans="1:12" s="146" customFormat="1" ht="18" customHeight="1" x14ac:dyDescent="0.2">
      <c r="A89" s="327"/>
      <c r="B89" s="149"/>
      <c r="C89" s="145"/>
      <c r="D89" s="145"/>
      <c r="E89" s="145"/>
      <c r="F89" s="145"/>
      <c r="G89" s="145"/>
      <c r="H89" s="149"/>
      <c r="I89" s="149"/>
      <c r="J89" s="149"/>
      <c r="K89" s="149"/>
      <c r="L89" s="149"/>
    </row>
    <row r="90" spans="1:12" s="146" customFormat="1" ht="18" customHeight="1" x14ac:dyDescent="0.2">
      <c r="A90" s="327"/>
      <c r="B90" s="149"/>
      <c r="C90" s="145"/>
      <c r="D90" s="145"/>
      <c r="E90" s="145"/>
      <c r="F90" s="145"/>
      <c r="G90" s="145"/>
      <c r="H90" s="149"/>
      <c r="I90" s="149"/>
      <c r="J90" s="149"/>
      <c r="K90" s="149"/>
      <c r="L90" s="149"/>
    </row>
    <row r="91" spans="1:12" s="149" customFormat="1" ht="18" hidden="1" customHeight="1" x14ac:dyDescent="0.2">
      <c r="B91" s="1215" t="s">
        <v>3848</v>
      </c>
      <c r="C91" s="1215"/>
      <c r="D91" s="1215"/>
      <c r="E91" s="1215"/>
      <c r="F91" s="1215"/>
      <c r="G91" s="169"/>
      <c r="H91" s="169"/>
    </row>
    <row r="92" spans="1:12" s="149" customFormat="1" ht="18" hidden="1" customHeight="1" x14ac:dyDescent="0.2">
      <c r="A92" s="387"/>
      <c r="B92" s="148"/>
      <c r="C92" s="169"/>
      <c r="D92" s="169"/>
      <c r="E92" s="169"/>
      <c r="F92" s="169"/>
      <c r="G92" s="169"/>
      <c r="H92" s="169"/>
    </row>
    <row r="93" spans="1:12" s="149" customFormat="1" ht="31.9" hidden="1" customHeight="1" x14ac:dyDescent="0.2">
      <c r="A93" s="327"/>
      <c r="B93" s="394" t="s">
        <v>1432</v>
      </c>
      <c r="C93" s="162" t="s">
        <v>3849</v>
      </c>
      <c r="D93" s="332" t="s">
        <v>1356</v>
      </c>
      <c r="E93" s="163" t="s">
        <v>2111</v>
      </c>
      <c r="F93" s="332" t="s">
        <v>300</v>
      </c>
      <c r="G93" s="163" t="s">
        <v>2475</v>
      </c>
    </row>
    <row r="94" spans="1:12" s="149" customFormat="1" ht="22.5" hidden="1" customHeight="1" x14ac:dyDescent="0.2">
      <c r="A94" s="327"/>
      <c r="B94" s="394"/>
      <c r="C94" s="162"/>
      <c r="D94" s="332"/>
      <c r="E94" s="163" t="s">
        <v>240</v>
      </c>
      <c r="F94" s="332" t="s">
        <v>313</v>
      </c>
      <c r="G94" s="163" t="s">
        <v>157</v>
      </c>
    </row>
    <row r="95" spans="1:12" s="149" customFormat="1" ht="18" hidden="1" customHeight="1" x14ac:dyDescent="0.2">
      <c r="A95" s="339"/>
      <c r="B95" s="153" t="s">
        <v>2231</v>
      </c>
      <c r="C95" s="320" t="s">
        <v>3850</v>
      </c>
      <c r="D95" s="320">
        <v>44300</v>
      </c>
      <c r="E95" s="320">
        <f t="shared" ref="E95" si="114">D95+2</f>
        <v>44302</v>
      </c>
      <c r="F95" s="320">
        <f t="shared" ref="F95" si="115">D95+4</f>
        <v>44304</v>
      </c>
      <c r="G95" s="320">
        <f t="shared" ref="G95" si="116">D95+6</f>
        <v>44306</v>
      </c>
      <c r="H95" s="404"/>
      <c r="I95" s="145"/>
      <c r="J95" s="145"/>
      <c r="K95" s="145"/>
      <c r="L95" s="145"/>
    </row>
    <row r="96" spans="1:12" s="149" customFormat="1" ht="18" hidden="1" customHeight="1" x14ac:dyDescent="0.2">
      <c r="A96" s="339" t="s">
        <v>3851</v>
      </c>
      <c r="B96" s="153" t="s">
        <v>2231</v>
      </c>
      <c r="C96" s="320" t="s">
        <v>3852</v>
      </c>
      <c r="D96" s="320">
        <f t="shared" ref="D96:D102" si="117">D95+7</f>
        <v>44307</v>
      </c>
      <c r="E96" s="320">
        <f t="shared" ref="E96" si="118">D96+2</f>
        <v>44309</v>
      </c>
      <c r="F96" s="320">
        <f t="shared" ref="F96" si="119">D96+4</f>
        <v>44311</v>
      </c>
      <c r="G96" s="320">
        <f t="shared" ref="G96" si="120">D96+6</f>
        <v>44313</v>
      </c>
      <c r="H96" s="404"/>
      <c r="I96" s="145"/>
      <c r="J96" s="145"/>
      <c r="K96" s="145"/>
      <c r="L96" s="145"/>
    </row>
    <row r="97" spans="1:12" s="149" customFormat="1" ht="18" hidden="1" customHeight="1" x14ac:dyDescent="0.2">
      <c r="A97" s="339"/>
      <c r="B97" s="153" t="s">
        <v>2231</v>
      </c>
      <c r="C97" s="320" t="s">
        <v>3853</v>
      </c>
      <c r="D97" s="410">
        <f t="shared" si="117"/>
        <v>44314</v>
      </c>
      <c r="E97" s="154"/>
      <c r="F97" s="154"/>
      <c r="G97" s="154"/>
      <c r="H97" s="404"/>
      <c r="I97" s="145"/>
      <c r="J97" s="145"/>
      <c r="K97" s="145"/>
      <c r="L97" s="145"/>
    </row>
    <row r="98" spans="1:12" s="149" customFormat="1" ht="18" hidden="1" customHeight="1" x14ac:dyDescent="0.2">
      <c r="A98" s="339"/>
      <c r="B98" s="360" t="s">
        <v>2231</v>
      </c>
      <c r="C98" s="357" t="s">
        <v>3854</v>
      </c>
      <c r="D98" s="357">
        <f t="shared" si="117"/>
        <v>44321</v>
      </c>
      <c r="E98" s="357">
        <f t="shared" ref="E98:E99" si="121">D98+2</f>
        <v>44323</v>
      </c>
      <c r="F98" s="357">
        <f t="shared" ref="F98:F99" si="122">D98+4</f>
        <v>44325</v>
      </c>
      <c r="G98" s="357">
        <f t="shared" ref="G98:G99" si="123">D98+6</f>
        <v>44327</v>
      </c>
      <c r="H98" s="404"/>
      <c r="I98" s="145"/>
      <c r="J98" s="145"/>
      <c r="K98" s="145"/>
      <c r="L98" s="145"/>
    </row>
    <row r="99" spans="1:12" s="149" customFormat="1" ht="18" hidden="1" customHeight="1" x14ac:dyDescent="0.2">
      <c r="A99" s="339" t="s">
        <v>1251</v>
      </c>
      <c r="B99" s="360" t="s">
        <v>1178</v>
      </c>
      <c r="C99" s="357" t="s">
        <v>3855</v>
      </c>
      <c r="D99" s="357">
        <f t="shared" si="117"/>
        <v>44328</v>
      </c>
      <c r="E99" s="357">
        <f t="shared" si="121"/>
        <v>44330</v>
      </c>
      <c r="F99" s="357">
        <f t="shared" si="122"/>
        <v>44332</v>
      </c>
      <c r="G99" s="357">
        <f t="shared" si="123"/>
        <v>44334</v>
      </c>
      <c r="H99" s="404"/>
      <c r="I99" s="145"/>
      <c r="J99" s="145"/>
      <c r="K99" s="145"/>
      <c r="L99" s="145"/>
    </row>
    <row r="100" spans="1:12" s="149" customFormat="1" ht="18" hidden="1" customHeight="1" x14ac:dyDescent="0.2">
      <c r="A100" s="339"/>
      <c r="B100" s="360" t="s">
        <v>2231</v>
      </c>
      <c r="C100" s="357" t="s">
        <v>3856</v>
      </c>
      <c r="D100" s="357">
        <f t="shared" si="117"/>
        <v>44335</v>
      </c>
      <c r="E100" s="357">
        <f t="shared" ref="E100:E101" si="124">D100+2</f>
        <v>44337</v>
      </c>
      <c r="F100" s="357">
        <f t="shared" ref="F100:F101" si="125">D100+4</f>
        <v>44339</v>
      </c>
      <c r="G100" s="357">
        <f t="shared" ref="G100:G101" si="126">D100+6</f>
        <v>44341</v>
      </c>
      <c r="H100" s="404"/>
      <c r="I100" s="145"/>
      <c r="J100" s="145"/>
      <c r="K100" s="145"/>
      <c r="L100" s="145"/>
    </row>
    <row r="101" spans="1:12" s="149" customFormat="1" ht="18" hidden="1" customHeight="1" x14ac:dyDescent="0.2">
      <c r="A101" s="339" t="s">
        <v>1251</v>
      </c>
      <c r="B101" s="360" t="s">
        <v>1178</v>
      </c>
      <c r="C101" s="357" t="s">
        <v>3857</v>
      </c>
      <c r="D101" s="357">
        <f t="shared" si="117"/>
        <v>44342</v>
      </c>
      <c r="E101" s="357">
        <f t="shared" si="124"/>
        <v>44344</v>
      </c>
      <c r="F101" s="357">
        <f t="shared" si="125"/>
        <v>44346</v>
      </c>
      <c r="G101" s="357">
        <f t="shared" si="126"/>
        <v>44348</v>
      </c>
      <c r="H101" s="404"/>
      <c r="I101" s="145"/>
      <c r="J101" s="145"/>
      <c r="K101" s="145"/>
      <c r="L101" s="145"/>
    </row>
    <row r="102" spans="1:12" s="149" customFormat="1" ht="18" hidden="1" customHeight="1" x14ac:dyDescent="0.2">
      <c r="A102" s="339"/>
      <c r="B102" s="360" t="s">
        <v>2231</v>
      </c>
      <c r="C102" s="357" t="s">
        <v>3858</v>
      </c>
      <c r="D102" s="357">
        <f t="shared" si="117"/>
        <v>44349</v>
      </c>
      <c r="E102" s="357">
        <f t="shared" ref="E102" si="127">D102+2</f>
        <v>44351</v>
      </c>
      <c r="F102" s="357">
        <f t="shared" ref="F102" si="128">D102+4</f>
        <v>44353</v>
      </c>
      <c r="G102" s="357">
        <f t="shared" ref="G102" si="129">D102+6</f>
        <v>44355</v>
      </c>
      <c r="H102" s="404"/>
      <c r="I102" s="145"/>
      <c r="J102" s="145"/>
      <c r="K102" s="145"/>
      <c r="L102" s="145"/>
    </row>
    <row r="103" spans="1:12" s="149" customFormat="1" ht="16.5" hidden="1" customHeight="1" x14ac:dyDescent="0.2">
      <c r="A103" s="327"/>
      <c r="B103" s="157" t="s">
        <v>1244</v>
      </c>
      <c r="C103" s="155"/>
      <c r="D103" s="155"/>
      <c r="E103" s="155"/>
      <c r="F103" s="155"/>
      <c r="G103" s="155"/>
      <c r="H103" s="145"/>
    </row>
    <row r="104" spans="1:12" s="149" customFormat="1" ht="18" hidden="1" customHeight="1" x14ac:dyDescent="0.2">
      <c r="A104" s="327"/>
      <c r="B104" s="157" t="s">
        <v>3859</v>
      </c>
      <c r="C104" s="145"/>
      <c r="D104" s="145"/>
      <c r="E104" s="145"/>
      <c r="F104" s="145"/>
      <c r="G104" s="145"/>
      <c r="H104" s="145"/>
    </row>
    <row r="105" spans="1:12" ht="18" customHeight="1" x14ac:dyDescent="0.2">
      <c r="B105" s="3"/>
      <c r="C105" s="9"/>
      <c r="D105" s="9"/>
      <c r="E105" s="9"/>
    </row>
    <row r="106" spans="1:12" s="159" customFormat="1" ht="18" customHeight="1" x14ac:dyDescent="0.2">
      <c r="A106" s="388"/>
      <c r="B106" s="192" t="s">
        <v>555</v>
      </c>
      <c r="C106" s="193"/>
      <c r="D106" s="193"/>
      <c r="E106" s="194"/>
      <c r="F106" s="195" t="s">
        <v>1264</v>
      </c>
      <c r="G106" s="195"/>
      <c r="H106" s="193"/>
      <c r="I106" s="193"/>
      <c r="J106" s="195" t="s">
        <v>557</v>
      </c>
      <c r="K106" s="195"/>
      <c r="L106" s="195"/>
    </row>
    <row r="107" spans="1:12" s="159" customFormat="1" ht="18" customHeight="1" x14ac:dyDescent="0.2">
      <c r="A107" s="388"/>
      <c r="B107" s="197" t="s">
        <v>558</v>
      </c>
      <c r="C107" s="193"/>
      <c r="D107" s="198" t="s">
        <v>559</v>
      </c>
      <c r="E107" s="199"/>
      <c r="F107" s="197" t="s">
        <v>560</v>
      </c>
      <c r="G107" s="193"/>
      <c r="H107" s="198" t="s">
        <v>561</v>
      </c>
      <c r="I107" s="193"/>
      <c r="J107" s="197" t="s">
        <v>562</v>
      </c>
      <c r="K107" s="193"/>
      <c r="L107" s="198" t="s">
        <v>563</v>
      </c>
    </row>
    <row r="108" spans="1:12" s="159" customFormat="1" ht="18" customHeight="1" x14ac:dyDescent="0.2">
      <c r="A108" s="389"/>
      <c r="B108" s="424" t="s">
        <v>564</v>
      </c>
      <c r="C108" s="202"/>
      <c r="D108" s="584" t="s">
        <v>565</v>
      </c>
      <c r="E108" s="197"/>
      <c r="F108" s="723" t="s">
        <v>566</v>
      </c>
      <c r="G108" s="723" t="s">
        <v>567</v>
      </c>
      <c r="H108" s="252" t="s">
        <v>568</v>
      </c>
      <c r="I108" s="193"/>
      <c r="J108" s="201" t="s">
        <v>569</v>
      </c>
      <c r="K108" s="202" t="s">
        <v>1265</v>
      </c>
      <c r="L108" s="203" t="s">
        <v>570</v>
      </c>
    </row>
    <row r="109" spans="1:12" s="159" customFormat="1" ht="18" customHeight="1" x14ac:dyDescent="0.2">
      <c r="A109" s="388"/>
      <c r="B109" s="424" t="s">
        <v>571</v>
      </c>
      <c r="C109" s="202"/>
      <c r="D109" s="584" t="s">
        <v>572</v>
      </c>
      <c r="E109" s="197"/>
      <c r="F109" s="723" t="s">
        <v>573</v>
      </c>
      <c r="G109" s="723" t="s">
        <v>574</v>
      </c>
      <c r="H109" s="252" t="s">
        <v>575</v>
      </c>
      <c r="I109" s="193"/>
      <c r="J109" s="201" t="s">
        <v>576</v>
      </c>
      <c r="K109" s="202" t="s">
        <v>1266</v>
      </c>
      <c r="L109" s="203" t="s">
        <v>577</v>
      </c>
    </row>
    <row r="110" spans="1:12" s="159" customFormat="1" ht="18" customHeight="1" x14ac:dyDescent="0.2">
      <c r="A110" s="388"/>
      <c r="B110" s="201" t="s">
        <v>2568</v>
      </c>
      <c r="C110" s="202"/>
      <c r="D110" s="203" t="s">
        <v>579</v>
      </c>
      <c r="E110" s="197"/>
      <c r="F110" s="723" t="s">
        <v>580</v>
      </c>
      <c r="G110" s="723" t="s">
        <v>581</v>
      </c>
      <c r="H110" s="252" t="s">
        <v>582</v>
      </c>
      <c r="I110" s="193"/>
      <c r="J110" s="201" t="s">
        <v>1269</v>
      </c>
      <c r="K110" s="202" t="s">
        <v>1270</v>
      </c>
      <c r="L110" s="203" t="s">
        <v>1271</v>
      </c>
    </row>
    <row r="111" spans="1:12" s="159" customFormat="1" ht="18" customHeight="1" x14ac:dyDescent="0.2">
      <c r="A111" s="388"/>
      <c r="B111" s="201" t="s">
        <v>585</v>
      </c>
      <c r="C111" s="202"/>
      <c r="D111" s="203" t="s">
        <v>586</v>
      </c>
      <c r="E111" s="197"/>
      <c r="F111" s="723" t="s">
        <v>587</v>
      </c>
      <c r="G111" s="723" t="s">
        <v>588</v>
      </c>
      <c r="H111" s="252" t="s">
        <v>589</v>
      </c>
      <c r="I111" s="193"/>
      <c r="J111" s="201" t="s">
        <v>590</v>
      </c>
      <c r="K111" s="202" t="s">
        <v>1272</v>
      </c>
      <c r="L111" s="203" t="s">
        <v>591</v>
      </c>
    </row>
    <row r="112" spans="1:12" s="159" customFormat="1" ht="18" customHeight="1" x14ac:dyDescent="0.2">
      <c r="A112" s="388"/>
      <c r="B112" s="424" t="s">
        <v>592</v>
      </c>
      <c r="C112" s="202"/>
      <c r="D112" s="584" t="s">
        <v>593</v>
      </c>
      <c r="E112" s="197"/>
      <c r="F112" s="723" t="s">
        <v>2569</v>
      </c>
      <c r="G112" s="723" t="s">
        <v>595</v>
      </c>
      <c r="H112" s="252" t="s">
        <v>2570</v>
      </c>
      <c r="I112" s="193"/>
      <c r="J112" s="201" t="s">
        <v>597</v>
      </c>
      <c r="K112" s="202" t="s">
        <v>1273</v>
      </c>
      <c r="L112" s="203" t="s">
        <v>598</v>
      </c>
    </row>
    <row r="113" spans="1:12" s="159" customFormat="1" ht="18" customHeight="1" x14ac:dyDescent="0.2">
      <c r="A113" s="388"/>
      <c r="B113" s="424" t="s">
        <v>1274</v>
      </c>
      <c r="C113" s="202"/>
      <c r="D113" s="584" t="s">
        <v>1275</v>
      </c>
      <c r="E113" s="197"/>
      <c r="F113" s="723" t="s">
        <v>2571</v>
      </c>
      <c r="G113" s="723" t="s">
        <v>602</v>
      </c>
      <c r="H113" s="252" t="s">
        <v>2572</v>
      </c>
      <c r="I113" s="193"/>
      <c r="J113" s="201" t="s">
        <v>1276</v>
      </c>
      <c r="K113" s="202" t="s">
        <v>1277</v>
      </c>
      <c r="L113" s="203" t="s">
        <v>1278</v>
      </c>
    </row>
    <row r="114" spans="1:12" s="159" customFormat="1" ht="18" customHeight="1" x14ac:dyDescent="0.2">
      <c r="A114" s="388"/>
      <c r="B114" s="424" t="s">
        <v>1279</v>
      </c>
      <c r="C114" s="202"/>
      <c r="D114" s="584" t="s">
        <v>1280</v>
      </c>
      <c r="E114" s="197"/>
      <c r="F114" s="517"/>
      <c r="G114"/>
      <c r="H114"/>
      <c r="I114" s="193"/>
      <c r="J114" s="201"/>
      <c r="K114" s="202"/>
      <c r="L114" s="203"/>
    </row>
    <row r="115" spans="1:12" s="159" customFormat="1" ht="18" customHeight="1" x14ac:dyDescent="0.2">
      <c r="A115" s="388"/>
      <c r="B115" s="424" t="s">
        <v>606</v>
      </c>
      <c r="C115" s="202"/>
      <c r="D115" s="584" t="s">
        <v>607</v>
      </c>
      <c r="E115" s="197"/>
      <c r="F115" s="201"/>
      <c r="G115" s="197"/>
      <c r="H115" s="203"/>
      <c r="I115" s="193"/>
      <c r="J115" s="197"/>
      <c r="K115" s="193"/>
      <c r="L115" s="198"/>
    </row>
    <row r="116" spans="1:12" s="149" customFormat="1" ht="18" customHeight="1" x14ac:dyDescent="0.2">
      <c r="A116" s="390"/>
      <c r="B116" s="196"/>
      <c r="C116" s="196"/>
      <c r="D116" s="204"/>
      <c r="E116" s="204"/>
      <c r="F116" s="201"/>
      <c r="G116" s="197"/>
      <c r="H116" s="203"/>
      <c r="I116" s="193"/>
      <c r="J116" s="18"/>
      <c r="K116" s="18"/>
      <c r="L116" s="18"/>
    </row>
    <row r="117" spans="1:12" s="149" customFormat="1" ht="18" customHeight="1" x14ac:dyDescent="0.2">
      <c r="A117" s="390"/>
      <c r="B117" s="193" t="s">
        <v>1281</v>
      </c>
      <c r="C117" s="193" t="s">
        <v>1282</v>
      </c>
      <c r="D117" s="205"/>
      <c r="E117" s="193"/>
      <c r="F117" s="193" t="s">
        <v>1283</v>
      </c>
      <c r="G117" s="206" t="s">
        <v>1284</v>
      </c>
      <c r="H117" s="196"/>
      <c r="I117" s="193"/>
      <c r="J117" s="193" t="s">
        <v>1283</v>
      </c>
      <c r="K117" s="193" t="s">
        <v>1285</v>
      </c>
      <c r="L117" s="196"/>
    </row>
  </sheetData>
  <customSheetViews>
    <customSheetView guid="{613E785B-CD51-494D-B041-E8D30BF6F1EC}" scale="85" showPageBreaks="1" fitToPage="1" printArea="1" view="pageBreakPreview">
      <selection activeCell="I14" sqref="I14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G29" sqref="G29"/>
      <pageMargins left="0" right="0" top="0" bottom="0" header="0" footer="0"/>
      <pageSetup paperSize="9" scale="56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view="pageBreakPreview">
      <selection activeCell="H32" sqref="H32"/>
      <pageMargins left="0" right="0" top="0" bottom="0" header="0" footer="0"/>
      <pageSetup paperSize="9" scale="60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view="pageBreakPreview">
      <selection activeCell="C16" sqref="C16:C17"/>
      <pageMargins left="0" right="0" top="0" bottom="0" header="0" footer="0"/>
      <pageSetup paperSize="9" scale="5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printArea="1" view="pageBreakPreview">
      <selection activeCell="C17" sqref="C17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6" showPageBreaks="1" fitToPage="1" printArea="1" view="pageBreakPreview">
      <selection activeCell="B26" sqref="B26"/>
      <pageMargins left="0" right="0" top="0" bottom="0" header="0" footer="0"/>
      <pageSetup paperSize="9" scale="56" orientation="landscape" r:id="rId6"/>
    </customSheetView>
    <customSheetView guid="{3FEF6608-25EF-43D8-8468-19FFFC3BCE74}" scale="76" showPageBreaks="1" fitToPage="1" printArea="1" view="pageBreakPreview" topLeftCell="A7">
      <selection activeCell="F28" sqref="F2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76" showPageBreaks="1" fitToPage="1" printArea="1" view="pageBreakPreview">
      <selection activeCell="H21" sqref="H21"/>
      <pageMargins left="0" right="0" top="0" bottom="0" header="0" footer="0"/>
      <pageSetup paperSize="9" scale="5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11" sqref="D11"/>
      <pageMargins left="0" right="0" top="0" bottom="0" header="0" footer="0"/>
      <pageSetup paperSize="9" scale="63" orientation="landscape" r:id="rId9"/>
    </customSheetView>
    <customSheetView guid="{9E7EEAA3-A5FB-49FD-8C3A-1AF14EAE95FB}" scale="76" showPageBreaks="1" fitToPage="1" printArea="1" view="pageBreakPreview">
      <selection activeCell="A33" sqref="A33:XFD44"/>
      <pageMargins left="0" right="0" top="0" bottom="0" header="0" footer="0"/>
      <pageSetup paperSize="9" scale="54" orientation="landscape" r:id="rId10"/>
    </customSheetView>
    <customSheetView guid="{081BDD81-EE06-4095-AD37-7E4189D26072}" scale="76" showPageBreaks="1" fitToPage="1" printArea="1" view="pageBreakPreview" topLeftCell="A4">
      <selection activeCell="B22" sqref="B22:C22"/>
      <pageMargins left="0" right="0" top="0" bottom="0" header="0" footer="0"/>
      <pageSetup paperSize="9" scale="57" orientation="landscape" r:id="rId11"/>
    </customSheetView>
    <customSheetView guid="{BA712AC7-4015-4F77-9461-7852ED983D52}" scale="76" showPageBreaks="1" fitToPage="1" printArea="1" view="pageBreakPreview">
      <selection activeCell="D2" sqref="D2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printArea="1" view="pageBreakPreview">
      <selection activeCell="C19" sqref="C19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mergeCells count="3">
    <mergeCell ref="D6:D7"/>
    <mergeCell ref="B91:F91"/>
    <mergeCell ref="B4:F4"/>
  </mergeCells>
  <phoneticPr fontId="81" type="noConversion"/>
  <hyperlinks>
    <hyperlink ref="H107" r:id="rId14" display="custsvc@msca.com.sg" xr:uid="{00000000-0004-0000-0100-000003000000}"/>
    <hyperlink ref="L113" r:id="rId15" display="ytluo@msca.com.sg" xr:uid="{00000000-0004-0000-0100-000005000000}"/>
    <hyperlink ref="L107" r:id="rId16" display="sinexp@msca.com.sg" xr:uid="{00000000-0004-0000-0100-000006000000}"/>
    <hyperlink ref="L112" r:id="rId17" display="kslim@msca.com.sg" xr:uid="{00000000-0004-0000-0100-000007000000}"/>
    <hyperlink ref="L111" r:id="rId18" display="mailto:skoh@msca.com.sg" xr:uid="{00000000-0004-0000-0100-000009000000}"/>
    <hyperlink ref="D107" r:id="rId19" display="mktg-dept@msca.com.sg" xr:uid="{00000000-0004-0000-0100-00000C000000}"/>
    <hyperlink ref="I3" location="HOME!Print_Area" display="HOME" xr:uid="{62626BDF-639E-48FD-A037-6EC17E2169D2}"/>
    <hyperlink ref="D111" r:id="rId20" display="custsvc@msca.com.sg" xr:uid="{2A8E613A-1E19-47E5-87A4-88860E5600EB}"/>
    <hyperlink ref="D113" r:id="rId21" xr:uid="{CCB3EA0C-7BFF-4E2F-B13F-1D380502188D}"/>
    <hyperlink ref="D114" r:id="rId22" xr:uid="{C7F8362C-8381-4D0B-801A-F953690DC19F}"/>
    <hyperlink ref="D112" r:id="rId23" xr:uid="{F0D633EA-44FC-410D-9CB0-BE5D822F6BB1}"/>
    <hyperlink ref="D109" r:id="rId24" xr:uid="{F1C5AF8A-F9EE-49BC-9930-6132DA5C274F}"/>
    <hyperlink ref="D108" r:id="rId25" xr:uid="{46A3D034-6E43-4837-8713-51E65E627CD3}"/>
    <hyperlink ref="D115" r:id="rId26" xr:uid="{4B504A76-253A-4506-A006-CAE5269032FD}"/>
  </hyperlinks>
  <pageMargins left="0.35433070866141736" right="0.70866141732283472" top="0.74803149606299213" bottom="0.74803149606299213" header="0.31496062992125984" footer="0.31496062992125984"/>
  <pageSetup paperSize="9" scale="61" orientation="landscape" r:id="rId27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1127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215" t="s">
        <v>3860</v>
      </c>
      <c r="C4" s="1215"/>
      <c r="D4" s="1215"/>
      <c r="E4" s="1215"/>
      <c r="F4" s="1215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94" t="s">
        <v>1899</v>
      </c>
      <c r="C6" s="353"/>
      <c r="D6" s="412" t="s">
        <v>1356</v>
      </c>
      <c r="E6" s="332" t="s">
        <v>296</v>
      </c>
      <c r="F6" s="163" t="s">
        <v>3861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2474</v>
      </c>
      <c r="D7" s="352"/>
      <c r="E7" s="332" t="s">
        <v>240</v>
      </c>
      <c r="F7" s="332" t="s">
        <v>313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3862</v>
      </c>
      <c r="B8" s="153" t="s">
        <v>2480</v>
      </c>
      <c r="C8" s="320" t="s">
        <v>3863</v>
      </c>
      <c r="D8" s="320">
        <v>44296</v>
      </c>
      <c r="E8" s="154"/>
      <c r="F8" s="320">
        <f t="shared" ref="F8" si="0">D8+4</f>
        <v>44300</v>
      </c>
      <c r="G8" s="405" t="s">
        <v>3864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3865</v>
      </c>
      <c r="B9" s="153" t="s">
        <v>2480</v>
      </c>
      <c r="C9" s="320" t="s">
        <v>3866</v>
      </c>
      <c r="D9" s="320">
        <v>44296</v>
      </c>
      <c r="E9" s="320">
        <f t="shared" ref="E9" si="1">D9+2</f>
        <v>44298</v>
      </c>
      <c r="F9" s="154"/>
      <c r="G9" s="405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3862</v>
      </c>
      <c r="B10" s="153" t="s">
        <v>2480</v>
      </c>
      <c r="C10" s="320" t="s">
        <v>3867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3865</v>
      </c>
      <c r="B11" s="153" t="s">
        <v>2480</v>
      </c>
      <c r="C11" s="320" t="s">
        <v>3868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3869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93" t="s">
        <v>1178</v>
      </c>
      <c r="C12" s="357" t="s">
        <v>3870</v>
      </c>
      <c r="D12" s="357">
        <v>44318</v>
      </c>
      <c r="E12" s="357">
        <f t="shared" si="3"/>
        <v>44320</v>
      </c>
      <c r="F12" s="357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3865</v>
      </c>
      <c r="B13" s="360" t="s">
        <v>2231</v>
      </c>
      <c r="C13" s="357" t="s">
        <v>3871</v>
      </c>
      <c r="D13" s="357">
        <f t="shared" ref="D13:D16" si="5">D12+7</f>
        <v>44325</v>
      </c>
      <c r="E13" s="357">
        <f t="shared" si="3"/>
        <v>44327</v>
      </c>
      <c r="F13" s="357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60" t="s">
        <v>1178</v>
      </c>
      <c r="C14" s="357" t="s">
        <v>3872</v>
      </c>
      <c r="D14" s="357">
        <f t="shared" si="5"/>
        <v>44332</v>
      </c>
      <c r="E14" s="357">
        <f t="shared" si="3"/>
        <v>44334</v>
      </c>
      <c r="F14" s="357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3865</v>
      </c>
      <c r="B15" s="360" t="s">
        <v>2231</v>
      </c>
      <c r="C15" s="357" t="s">
        <v>3873</v>
      </c>
      <c r="D15" s="357">
        <f t="shared" si="5"/>
        <v>44339</v>
      </c>
      <c r="E15" s="357">
        <f t="shared" ref="E15" si="6">D15+2</f>
        <v>44341</v>
      </c>
      <c r="F15" s="357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60" t="s">
        <v>1178</v>
      </c>
      <c r="C16" s="357" t="s">
        <v>3874</v>
      </c>
      <c r="D16" s="357">
        <f t="shared" si="5"/>
        <v>44346</v>
      </c>
      <c r="E16" s="357">
        <f t="shared" ref="E16" si="8">D16+2</f>
        <v>44348</v>
      </c>
      <c r="F16" s="357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1244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3875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2474</v>
      </c>
      <c r="D21" s="1212" t="s">
        <v>1356</v>
      </c>
      <c r="E21" s="163" t="s">
        <v>2111</v>
      </c>
      <c r="F21" s="332" t="s">
        <v>296</v>
      </c>
      <c r="G21" s="163" t="s">
        <v>3876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381</v>
      </c>
      <c r="C22" s="152" t="s">
        <v>382</v>
      </c>
      <c r="D22" s="1212"/>
      <c r="E22" s="332" t="s">
        <v>240</v>
      </c>
      <c r="F22" s="332" t="s">
        <v>165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1178</v>
      </c>
      <c r="C23" s="320" t="s">
        <v>3877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60" t="s">
        <v>2333</v>
      </c>
      <c r="C24" s="357" t="s">
        <v>3878</v>
      </c>
      <c r="D24" s="357">
        <f t="shared" ref="D24:D25" si="13">D23+7</f>
        <v>44017</v>
      </c>
      <c r="E24" s="357">
        <f t="shared" si="10"/>
        <v>44019</v>
      </c>
      <c r="F24" s="357">
        <f t="shared" si="11"/>
        <v>44020</v>
      </c>
      <c r="G24" s="357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60" t="s">
        <v>1178</v>
      </c>
      <c r="C25" s="357" t="s">
        <v>3879</v>
      </c>
      <c r="D25" s="357">
        <f t="shared" si="13"/>
        <v>44024</v>
      </c>
      <c r="E25" s="357">
        <f t="shared" si="10"/>
        <v>44026</v>
      </c>
      <c r="F25" s="357">
        <f t="shared" si="11"/>
        <v>44027</v>
      </c>
      <c r="G25" s="357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60" t="s">
        <v>2333</v>
      </c>
      <c r="C26" s="357" t="s">
        <v>3880</v>
      </c>
      <c r="D26" s="154">
        <v>44031</v>
      </c>
      <c r="E26" s="154"/>
      <c r="F26" s="154"/>
      <c r="G26" s="154"/>
      <c r="H26" s="145" t="s">
        <v>3881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1244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555</v>
      </c>
      <c r="C29" s="193"/>
      <c r="D29" s="193"/>
      <c r="E29" s="194"/>
      <c r="F29" s="195" t="s">
        <v>1264</v>
      </c>
      <c r="G29" s="195"/>
      <c r="H29" s="193"/>
      <c r="I29" s="193"/>
      <c r="J29" s="195" t="s">
        <v>557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558</v>
      </c>
      <c r="C30" s="193"/>
      <c r="D30" s="198" t="s">
        <v>559</v>
      </c>
      <c r="E30" s="199"/>
      <c r="F30" s="197" t="s">
        <v>560</v>
      </c>
      <c r="G30" s="193"/>
      <c r="H30" s="198" t="s">
        <v>561</v>
      </c>
      <c r="I30" s="193"/>
      <c r="J30" s="197" t="s">
        <v>562</v>
      </c>
      <c r="K30" s="193"/>
      <c r="L30" s="198" t="s">
        <v>563</v>
      </c>
      <c r="M30" s="193"/>
      <c r="N30" s="196"/>
    </row>
    <row r="31" spans="1:14" s="159" customFormat="1" ht="17.25" customHeight="1" x14ac:dyDescent="0.2">
      <c r="A31" s="317"/>
      <c r="B31" s="201" t="s">
        <v>3882</v>
      </c>
      <c r="C31" s="202" t="s">
        <v>3883</v>
      </c>
      <c r="D31" s="203" t="s">
        <v>3884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569</v>
      </c>
      <c r="K31" s="202" t="s">
        <v>1265</v>
      </c>
      <c r="L31" s="203" t="s">
        <v>570</v>
      </c>
      <c r="M31" s="193"/>
      <c r="N31" s="196"/>
    </row>
    <row r="32" spans="1:14" s="159" customFormat="1" ht="17.25" customHeight="1" x14ac:dyDescent="0.2">
      <c r="A32" s="316"/>
      <c r="B32" s="201" t="s">
        <v>3885</v>
      </c>
      <c r="C32" s="202" t="s">
        <v>3886</v>
      </c>
      <c r="D32" s="203" t="s">
        <v>3887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576</v>
      </c>
      <c r="K32" s="202" t="s">
        <v>1266</v>
      </c>
      <c r="L32" s="203" t="s">
        <v>577</v>
      </c>
      <c r="M32" s="193"/>
      <c r="N32" s="196"/>
    </row>
    <row r="33" spans="1:14" s="159" customFormat="1" ht="17.25" customHeight="1" x14ac:dyDescent="0.2">
      <c r="A33" s="316"/>
      <c r="B33" s="201" t="s">
        <v>1267</v>
      </c>
      <c r="C33" s="202" t="s">
        <v>3888</v>
      </c>
      <c r="D33" s="203" t="s">
        <v>1268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1269</v>
      </c>
      <c r="K33" s="202" t="s">
        <v>1270</v>
      </c>
      <c r="L33" s="203" t="s">
        <v>1271</v>
      </c>
      <c r="M33" s="193"/>
      <c r="N33" s="196"/>
    </row>
    <row r="34" spans="1:14" s="159" customFormat="1" ht="17.25" customHeight="1" x14ac:dyDescent="0.2">
      <c r="A34" s="316"/>
      <c r="B34" s="201" t="s">
        <v>3889</v>
      </c>
      <c r="C34" s="202" t="s">
        <v>3890</v>
      </c>
      <c r="D34" s="203" t="s">
        <v>3891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590</v>
      </c>
      <c r="K34" s="202" t="s">
        <v>1272</v>
      </c>
      <c r="L34" s="203" t="s">
        <v>591</v>
      </c>
      <c r="M34" s="193"/>
      <c r="N34" s="196"/>
    </row>
    <row r="35" spans="1:14" s="159" customFormat="1" ht="17.25" customHeight="1" x14ac:dyDescent="0.2">
      <c r="A35" s="316"/>
      <c r="B35" s="201" t="s">
        <v>585</v>
      </c>
      <c r="C35" s="202" t="s">
        <v>3892</v>
      </c>
      <c r="D35" s="203" t="s">
        <v>586</v>
      </c>
      <c r="E35" s="197"/>
      <c r="F35" s="201"/>
      <c r="G35" s="202"/>
      <c r="H35" s="203"/>
      <c r="I35" s="193"/>
      <c r="J35" s="201" t="s">
        <v>597</v>
      </c>
      <c r="K35" s="202" t="s">
        <v>1273</v>
      </c>
      <c r="L35" s="203" t="s">
        <v>598</v>
      </c>
      <c r="M35" s="193"/>
      <c r="N35" s="196"/>
    </row>
    <row r="36" spans="1:14" s="159" customFormat="1" ht="17.25" customHeight="1" x14ac:dyDescent="0.2">
      <c r="A36" s="316"/>
      <c r="B36" s="201" t="s">
        <v>3893</v>
      </c>
      <c r="C36" s="202" t="s">
        <v>3894</v>
      </c>
      <c r="D36" s="203" t="s">
        <v>3895</v>
      </c>
      <c r="E36" s="197"/>
      <c r="F36" s="201"/>
      <c r="G36" s="202"/>
      <c r="H36" s="203"/>
      <c r="I36" s="193"/>
      <c r="J36" s="201" t="s">
        <v>1276</v>
      </c>
      <c r="K36" s="202" t="s">
        <v>1277</v>
      </c>
      <c r="L36" s="203" t="s">
        <v>1278</v>
      </c>
      <c r="M36" s="193"/>
      <c r="N36" s="196"/>
    </row>
    <row r="37" spans="1:14" s="159" customFormat="1" ht="17.25" customHeight="1" x14ac:dyDescent="0.2">
      <c r="A37" s="316"/>
      <c r="B37" s="201" t="s">
        <v>3896</v>
      </c>
      <c r="C37" s="202" t="s">
        <v>3897</v>
      </c>
      <c r="D37" s="203" t="s">
        <v>3898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3899</v>
      </c>
      <c r="C38" s="202" t="s">
        <v>3900</v>
      </c>
      <c r="D38" s="203" t="s">
        <v>3901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1281</v>
      </c>
      <c r="C40" s="193" t="s">
        <v>1282</v>
      </c>
      <c r="D40" s="205"/>
      <c r="E40" s="193"/>
      <c r="F40" s="193" t="s">
        <v>1283</v>
      </c>
      <c r="G40" s="206" t="s">
        <v>1284</v>
      </c>
      <c r="H40" s="196"/>
      <c r="I40" s="193"/>
      <c r="J40" s="193" t="s">
        <v>1283</v>
      </c>
      <c r="K40" s="193" t="s">
        <v>1285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3902</v>
      </c>
      <c r="C2" s="122"/>
      <c r="D2" s="122"/>
      <c r="E2" s="122"/>
      <c r="F2" s="122"/>
      <c r="G2" s="11"/>
      <c r="H2" s="620" t="s">
        <v>378</v>
      </c>
      <c r="I2" s="11"/>
    </row>
    <row r="3" spans="1:12" ht="19.5" customHeight="1" x14ac:dyDescent="0.2">
      <c r="A3" s="391"/>
      <c r="B3" s="1179" t="s">
        <v>3903</v>
      </c>
      <c r="C3" s="1179"/>
      <c r="D3" s="1179"/>
      <c r="E3" s="1179"/>
      <c r="F3" s="1179"/>
      <c r="G3" s="1179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6" t="s">
        <v>1355</v>
      </c>
      <c r="C5" s="1" t="s">
        <v>1246</v>
      </c>
      <c r="D5" s="411" t="s">
        <v>1356</v>
      </c>
      <c r="E5" s="371" t="s">
        <v>293</v>
      </c>
      <c r="F5" s="331"/>
      <c r="G5" s="331"/>
      <c r="H5" s="331"/>
      <c r="I5" s="371" t="s">
        <v>289</v>
      </c>
      <c r="J5" s="331"/>
      <c r="K5" s="331"/>
      <c r="L5" s="331"/>
    </row>
    <row r="6" spans="1:12" ht="24" customHeight="1" x14ac:dyDescent="0.2">
      <c r="A6" s="253"/>
      <c r="B6" s="4" t="s">
        <v>381</v>
      </c>
      <c r="C6" s="4" t="s">
        <v>382</v>
      </c>
      <c r="D6" s="403"/>
      <c r="E6" s="403" t="s">
        <v>165</v>
      </c>
      <c r="F6" s="331"/>
      <c r="G6" s="331"/>
      <c r="H6" s="331"/>
      <c r="I6" s="403" t="s">
        <v>288</v>
      </c>
      <c r="J6" s="331"/>
      <c r="K6" s="331"/>
      <c r="L6" s="331"/>
    </row>
    <row r="7" spans="1:12" ht="15.75" customHeight="1" x14ac:dyDescent="0.2">
      <c r="A7" s="253" t="s">
        <v>3904</v>
      </c>
      <c r="B7" s="392" t="s">
        <v>3905</v>
      </c>
      <c r="C7" s="364" t="s">
        <v>3906</v>
      </c>
      <c r="D7" s="364">
        <v>44429</v>
      </c>
      <c r="E7" s="364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3904</v>
      </c>
      <c r="B8" s="392" t="s">
        <v>3905</v>
      </c>
      <c r="C8" s="364" t="s">
        <v>3907</v>
      </c>
      <c r="D8" s="364">
        <v>44436</v>
      </c>
      <c r="E8" s="364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3904</v>
      </c>
      <c r="B9" s="370" t="s">
        <v>3905</v>
      </c>
      <c r="C9" s="6" t="s">
        <v>3907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3904</v>
      </c>
      <c r="B10" s="370" t="s">
        <v>3905</v>
      </c>
      <c r="C10" s="6" t="s">
        <v>3907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3904</v>
      </c>
      <c r="B11" s="370" t="s">
        <v>3905</v>
      </c>
      <c r="C11" s="6" t="s">
        <v>3907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3904</v>
      </c>
      <c r="B12" s="370" t="s">
        <v>3905</v>
      </c>
      <c r="C12" s="6" t="s">
        <v>3907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1244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555</v>
      </c>
      <c r="C15" s="193"/>
      <c r="D15" s="193"/>
      <c r="E15" s="194"/>
      <c r="F15" s="195" t="s">
        <v>1264</v>
      </c>
      <c r="G15" s="195"/>
      <c r="H15" s="193"/>
      <c r="I15" s="193"/>
      <c r="J15" s="195" t="s">
        <v>557</v>
      </c>
      <c r="K15" s="195"/>
      <c r="L15" s="195"/>
    </row>
    <row r="16" spans="1:12" s="12" customFormat="1" ht="15.75" customHeight="1" x14ac:dyDescent="0.2">
      <c r="A16" s="5"/>
      <c r="B16" s="197" t="s">
        <v>558</v>
      </c>
      <c r="C16" s="193"/>
      <c r="D16" s="198" t="s">
        <v>559</v>
      </c>
      <c r="E16" s="199"/>
      <c r="F16" s="197" t="s">
        <v>560</v>
      </c>
      <c r="G16" s="193"/>
      <c r="H16" s="198" t="s">
        <v>561</v>
      </c>
      <c r="I16" s="193"/>
      <c r="J16" s="197" t="s">
        <v>562</v>
      </c>
      <c r="K16" s="193"/>
      <c r="L16" s="198" t="s">
        <v>563</v>
      </c>
    </row>
    <row r="17" spans="2:12" s="12" customFormat="1" ht="15.75" customHeight="1" x14ac:dyDescent="0.2">
      <c r="B17" s="424" t="s">
        <v>564</v>
      </c>
      <c r="C17" s="202"/>
      <c r="D17" s="584" t="s">
        <v>565</v>
      </c>
      <c r="E17" s="197"/>
      <c r="F17" s="723" t="s">
        <v>566</v>
      </c>
      <c r="G17" s="723" t="s">
        <v>567</v>
      </c>
      <c r="H17" s="252" t="s">
        <v>568</v>
      </c>
      <c r="I17" s="193"/>
      <c r="J17" s="201" t="s">
        <v>569</v>
      </c>
      <c r="K17" s="202" t="s">
        <v>1265</v>
      </c>
      <c r="L17" s="203" t="s">
        <v>570</v>
      </c>
    </row>
    <row r="18" spans="2:12" s="14" customFormat="1" ht="15.75" customHeight="1" x14ac:dyDescent="0.2">
      <c r="B18" s="424" t="s">
        <v>571</v>
      </c>
      <c r="C18" s="202"/>
      <c r="D18" s="584" t="s">
        <v>572</v>
      </c>
      <c r="E18" s="197"/>
      <c r="F18" s="723" t="s">
        <v>573</v>
      </c>
      <c r="G18" s="723" t="s">
        <v>574</v>
      </c>
      <c r="H18" s="252" t="s">
        <v>575</v>
      </c>
      <c r="I18" s="193"/>
      <c r="J18" s="201" t="s">
        <v>576</v>
      </c>
      <c r="K18" s="202" t="s">
        <v>1266</v>
      </c>
      <c r="L18" s="203" t="s">
        <v>577</v>
      </c>
    </row>
    <row r="19" spans="2:12" s="14" customFormat="1" ht="15.75" customHeight="1" x14ac:dyDescent="0.2">
      <c r="B19" s="201" t="s">
        <v>2568</v>
      </c>
      <c r="C19" s="202"/>
      <c r="D19" s="203" t="s">
        <v>579</v>
      </c>
      <c r="E19" s="197"/>
      <c r="F19" s="723" t="s">
        <v>580</v>
      </c>
      <c r="G19" s="723" t="s">
        <v>581</v>
      </c>
      <c r="H19" s="252" t="s">
        <v>582</v>
      </c>
      <c r="I19" s="193"/>
      <c r="J19" s="201" t="s">
        <v>1269</v>
      </c>
      <c r="K19" s="202" t="s">
        <v>1270</v>
      </c>
      <c r="L19" s="203" t="s">
        <v>1271</v>
      </c>
    </row>
    <row r="20" spans="2:12" s="14" customFormat="1" ht="15.75" customHeight="1" x14ac:dyDescent="0.2">
      <c r="B20" s="201" t="s">
        <v>585</v>
      </c>
      <c r="C20" s="202"/>
      <c r="D20" s="203" t="s">
        <v>586</v>
      </c>
      <c r="E20" s="197"/>
      <c r="F20" s="723" t="s">
        <v>587</v>
      </c>
      <c r="G20" s="723" t="s">
        <v>588</v>
      </c>
      <c r="H20" s="252" t="s">
        <v>589</v>
      </c>
      <c r="I20" s="193"/>
      <c r="J20" s="201" t="s">
        <v>590</v>
      </c>
      <c r="K20" s="202" t="s">
        <v>1272</v>
      </c>
      <c r="L20" s="203" t="s">
        <v>591</v>
      </c>
    </row>
    <row r="21" spans="2:12" s="14" customFormat="1" ht="15.75" customHeight="1" x14ac:dyDescent="0.2">
      <c r="B21" s="424" t="s">
        <v>592</v>
      </c>
      <c r="C21" s="202"/>
      <c r="D21" s="584" t="s">
        <v>593</v>
      </c>
      <c r="E21" s="197"/>
      <c r="F21" s="723" t="s">
        <v>2569</v>
      </c>
      <c r="G21" s="723" t="s">
        <v>595</v>
      </c>
      <c r="H21" s="252" t="s">
        <v>2570</v>
      </c>
      <c r="I21" s="193"/>
      <c r="J21" s="201" t="s">
        <v>597</v>
      </c>
      <c r="K21" s="202" t="s">
        <v>1273</v>
      </c>
      <c r="L21" s="203" t="s">
        <v>598</v>
      </c>
    </row>
    <row r="22" spans="2:12" s="14" customFormat="1" ht="15.75" customHeight="1" x14ac:dyDescent="0.2">
      <c r="B22" s="424" t="s">
        <v>1274</v>
      </c>
      <c r="C22" s="202"/>
      <c r="D22" s="584" t="s">
        <v>1275</v>
      </c>
      <c r="E22" s="197"/>
      <c r="F22" s="723" t="s">
        <v>2571</v>
      </c>
      <c r="G22" s="723" t="s">
        <v>602</v>
      </c>
      <c r="H22" s="252" t="s">
        <v>2572</v>
      </c>
      <c r="I22" s="193"/>
      <c r="J22" s="201" t="s">
        <v>1276</v>
      </c>
      <c r="K22" s="202" t="s">
        <v>1277</v>
      </c>
      <c r="L22" s="203" t="s">
        <v>1278</v>
      </c>
    </row>
    <row r="23" spans="2:12" s="14" customFormat="1" ht="15.75" customHeight="1" x14ac:dyDescent="0.2">
      <c r="B23" s="424" t="s">
        <v>1279</v>
      </c>
      <c r="C23" s="202"/>
      <c r="D23" s="584" t="s">
        <v>1280</v>
      </c>
      <c r="E23" s="197"/>
      <c r="F23" s="517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24" t="s">
        <v>606</v>
      </c>
      <c r="C24" s="202"/>
      <c r="D24" s="584" t="s">
        <v>607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1281</v>
      </c>
      <c r="C26" s="193" t="s">
        <v>1282</v>
      </c>
      <c r="D26" s="205"/>
      <c r="E26" s="193"/>
      <c r="F26" s="193" t="s">
        <v>1283</v>
      </c>
      <c r="G26" s="206" t="s">
        <v>1284</v>
      </c>
      <c r="H26" s="196"/>
      <c r="I26" s="193"/>
      <c r="J26" s="193" t="s">
        <v>1283</v>
      </c>
      <c r="K26" s="193" t="s">
        <v>1285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44" orientation="landscape" r:id="rId13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8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3430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3908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94" t="s">
        <v>705</v>
      </c>
      <c r="C7" s="1"/>
      <c r="D7" s="1216" t="s">
        <v>1356</v>
      </c>
      <c r="E7" s="119" t="s">
        <v>293</v>
      </c>
    </row>
    <row r="8" spans="2:5" ht="18.75" customHeight="1" x14ac:dyDescent="0.2">
      <c r="B8" s="1"/>
      <c r="C8" s="1" t="s">
        <v>3849</v>
      </c>
      <c r="D8" s="1217"/>
      <c r="E8" s="411" t="s">
        <v>143</v>
      </c>
    </row>
    <row r="9" spans="2:5" ht="18.75" customHeight="1" x14ac:dyDescent="0.2">
      <c r="B9" s="4" t="s">
        <v>381</v>
      </c>
      <c r="C9" s="4" t="s">
        <v>382</v>
      </c>
      <c r="D9" s="4" t="s">
        <v>1135</v>
      </c>
      <c r="E9" s="4" t="s">
        <v>1135</v>
      </c>
    </row>
    <row r="10" spans="2:5" ht="18.75" hidden="1" customHeight="1" x14ac:dyDescent="0.2">
      <c r="B10" s="369" t="s">
        <v>3909</v>
      </c>
      <c r="C10" s="363" t="s">
        <v>3910</v>
      </c>
      <c r="D10" s="364">
        <v>44034</v>
      </c>
      <c r="E10" s="364">
        <f t="shared" ref="E10:E31" si="0">D10+5</f>
        <v>44039</v>
      </c>
    </row>
    <row r="11" spans="2:5" ht="18.75" hidden="1" customHeight="1" x14ac:dyDescent="0.2">
      <c r="B11" s="369" t="s">
        <v>3911</v>
      </c>
      <c r="C11" s="363" t="s">
        <v>3912</v>
      </c>
      <c r="D11" s="364">
        <f>D10+7</f>
        <v>44041</v>
      </c>
      <c r="E11" s="364">
        <f t="shared" si="0"/>
        <v>44046</v>
      </c>
    </row>
    <row r="12" spans="2:5" ht="18.75" hidden="1" customHeight="1" x14ac:dyDescent="0.2">
      <c r="B12" s="136" t="s">
        <v>3913</v>
      </c>
      <c r="C12" s="137" t="s">
        <v>3914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3915</v>
      </c>
      <c r="C13" s="137" t="s">
        <v>3916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3917</v>
      </c>
      <c r="C14" s="137" t="s">
        <v>3918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3909</v>
      </c>
      <c r="C15" s="137" t="s">
        <v>3919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9" t="s">
        <v>3911</v>
      </c>
      <c r="C16" s="363" t="s">
        <v>3920</v>
      </c>
      <c r="D16" s="364">
        <v>44076</v>
      </c>
      <c r="E16" s="364">
        <f t="shared" si="0"/>
        <v>44081</v>
      </c>
    </row>
    <row r="17" spans="2:5" ht="18.75" hidden="1" customHeight="1" x14ac:dyDescent="0.2">
      <c r="B17" s="369" t="s">
        <v>3913</v>
      </c>
      <c r="C17" s="363" t="s">
        <v>3921</v>
      </c>
      <c r="D17" s="364">
        <f t="shared" si="1"/>
        <v>44083</v>
      </c>
      <c r="E17" s="364">
        <f t="shared" si="0"/>
        <v>44088</v>
      </c>
    </row>
    <row r="18" spans="2:5" ht="18.75" hidden="1" customHeight="1" x14ac:dyDescent="0.2">
      <c r="B18" s="369" t="s">
        <v>3915</v>
      </c>
      <c r="C18" s="363" t="s">
        <v>3922</v>
      </c>
      <c r="D18" s="364">
        <v>44090</v>
      </c>
      <c r="E18" s="364">
        <f t="shared" si="0"/>
        <v>44095</v>
      </c>
    </row>
    <row r="19" spans="2:5" ht="18.75" hidden="1" customHeight="1" x14ac:dyDescent="0.2">
      <c r="B19" s="369" t="s">
        <v>3917</v>
      </c>
      <c r="C19" s="363" t="s">
        <v>3923</v>
      </c>
      <c r="D19" s="364">
        <v>44097</v>
      </c>
      <c r="E19" s="364">
        <f t="shared" si="0"/>
        <v>44102</v>
      </c>
    </row>
    <row r="20" spans="2:5" ht="18.75" hidden="1" customHeight="1" x14ac:dyDescent="0.2">
      <c r="B20" s="369" t="s">
        <v>3909</v>
      </c>
      <c r="C20" s="363" t="s">
        <v>3924</v>
      </c>
      <c r="D20" s="364">
        <f t="shared" si="1"/>
        <v>44104</v>
      </c>
      <c r="E20" s="364">
        <f t="shared" si="0"/>
        <v>44109</v>
      </c>
    </row>
    <row r="21" spans="2:5" ht="18.75" customHeight="1" x14ac:dyDescent="0.2">
      <c r="B21" s="136" t="s">
        <v>3911</v>
      </c>
      <c r="C21" s="137" t="s">
        <v>3925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3913</v>
      </c>
      <c r="C22" s="137" t="s">
        <v>3926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3915</v>
      </c>
      <c r="C23" s="137" t="s">
        <v>3927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3917</v>
      </c>
      <c r="C24" s="137" t="s">
        <v>3928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9" t="s">
        <v>3909</v>
      </c>
      <c r="C25" s="363" t="s">
        <v>3929</v>
      </c>
      <c r="D25" s="364">
        <f t="shared" si="1"/>
        <v>44139</v>
      </c>
      <c r="E25" s="364">
        <f t="shared" si="0"/>
        <v>44144</v>
      </c>
    </row>
    <row r="26" spans="2:5" ht="18.75" customHeight="1" x14ac:dyDescent="0.2">
      <c r="B26" s="369" t="s">
        <v>3911</v>
      </c>
      <c r="C26" s="363" t="s">
        <v>3930</v>
      </c>
      <c r="D26" s="364">
        <f t="shared" si="1"/>
        <v>44146</v>
      </c>
      <c r="E26" s="364">
        <f t="shared" si="0"/>
        <v>44151</v>
      </c>
    </row>
    <row r="27" spans="2:5" ht="18.75" customHeight="1" x14ac:dyDescent="0.2">
      <c r="B27" s="369" t="s">
        <v>3913</v>
      </c>
      <c r="C27" s="363" t="s">
        <v>3931</v>
      </c>
      <c r="D27" s="364">
        <f t="shared" si="1"/>
        <v>44153</v>
      </c>
      <c r="E27" s="364">
        <f t="shared" si="0"/>
        <v>44158</v>
      </c>
    </row>
    <row r="28" spans="2:5" ht="18.75" customHeight="1" x14ac:dyDescent="0.2">
      <c r="B28" s="369" t="s">
        <v>3915</v>
      </c>
      <c r="C28" s="363" t="s">
        <v>3932</v>
      </c>
      <c r="D28" s="364">
        <f t="shared" si="1"/>
        <v>44160</v>
      </c>
      <c r="E28" s="364">
        <f t="shared" si="0"/>
        <v>44165</v>
      </c>
    </row>
    <row r="29" spans="2:5" ht="18.75" customHeight="1" x14ac:dyDescent="0.2">
      <c r="B29" s="136" t="s">
        <v>3917</v>
      </c>
      <c r="C29" s="137" t="s">
        <v>3933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3909</v>
      </c>
      <c r="C30" s="137" t="s">
        <v>3934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3911</v>
      </c>
      <c r="C31" s="137" t="s">
        <v>3935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1244</v>
      </c>
      <c r="C32" s="9"/>
      <c r="D32" s="9"/>
      <c r="E32" s="9"/>
    </row>
    <row r="34" spans="2:12" s="14" customFormat="1" ht="18.75" customHeight="1" x14ac:dyDescent="0.2">
      <c r="B34" s="8" t="s">
        <v>555</v>
      </c>
      <c r="C34" s="11"/>
      <c r="D34" s="11"/>
      <c r="E34" s="15"/>
      <c r="F34" s="2" t="s">
        <v>1264</v>
      </c>
      <c r="G34" s="2"/>
      <c r="H34" s="11"/>
      <c r="I34" s="11"/>
      <c r="J34" s="2" t="s">
        <v>557</v>
      </c>
      <c r="K34" s="2"/>
      <c r="L34" s="2"/>
    </row>
    <row r="35" spans="2:12" s="12" customFormat="1" ht="18.75" customHeight="1" x14ac:dyDescent="0.2">
      <c r="B35" s="197" t="s">
        <v>558</v>
      </c>
      <c r="C35" s="193"/>
      <c r="D35" s="198" t="s">
        <v>559</v>
      </c>
      <c r="E35" s="15"/>
      <c r="F35" s="11" t="s">
        <v>560</v>
      </c>
      <c r="G35" s="11"/>
      <c r="H35" s="198" t="s">
        <v>561</v>
      </c>
      <c r="I35" s="11"/>
      <c r="J35" s="197" t="s">
        <v>562</v>
      </c>
      <c r="K35" s="193"/>
      <c r="L35" s="198" t="s">
        <v>563</v>
      </c>
    </row>
    <row r="36" spans="2:12" s="12" customFormat="1" ht="18.75" customHeight="1" x14ac:dyDescent="0.2">
      <c r="B36" s="201" t="s">
        <v>3882</v>
      </c>
      <c r="C36" s="202" t="s">
        <v>3883</v>
      </c>
      <c r="D36" s="203" t="s">
        <v>3884</v>
      </c>
      <c r="E36" s="11"/>
      <c r="F36" s="110" t="e">
        <f>#REF!</f>
        <v>#REF!</v>
      </c>
      <c r="G36" s="16" t="s">
        <v>3936</v>
      </c>
      <c r="H36" s="110" t="e">
        <f>#REF!</f>
        <v>#REF!</v>
      </c>
      <c r="I36" s="11"/>
      <c r="J36" s="201" t="s">
        <v>569</v>
      </c>
      <c r="K36" s="202" t="s">
        <v>1265</v>
      </c>
      <c r="L36" s="203" t="s">
        <v>570</v>
      </c>
    </row>
    <row r="37" spans="2:12" s="14" customFormat="1" ht="18.75" customHeight="1" x14ac:dyDescent="0.2">
      <c r="B37" s="201" t="s">
        <v>3885</v>
      </c>
      <c r="C37" s="202" t="s">
        <v>3886</v>
      </c>
      <c r="D37" s="203" t="s">
        <v>3887</v>
      </c>
      <c r="E37" s="11"/>
      <c r="F37" s="110" t="e">
        <f>#REF!</f>
        <v>#REF!</v>
      </c>
      <c r="G37" s="16" t="s">
        <v>3937</v>
      </c>
      <c r="H37" s="110" t="e">
        <f>#REF!</f>
        <v>#REF!</v>
      </c>
      <c r="I37" s="11"/>
      <c r="J37" s="201" t="s">
        <v>576</v>
      </c>
      <c r="K37" s="202" t="s">
        <v>1266</v>
      </c>
      <c r="L37" s="203" t="s">
        <v>577</v>
      </c>
    </row>
    <row r="38" spans="2:12" s="14" customFormat="1" ht="18.75" customHeight="1" x14ac:dyDescent="0.2">
      <c r="B38" s="201" t="s">
        <v>1267</v>
      </c>
      <c r="C38" s="202" t="s">
        <v>3888</v>
      </c>
      <c r="D38" s="203" t="s">
        <v>1268</v>
      </c>
      <c r="E38" s="11"/>
      <c r="F38" s="110" t="e">
        <f>#REF!</f>
        <v>#REF!</v>
      </c>
      <c r="G38" s="16" t="s">
        <v>3938</v>
      </c>
      <c r="H38" s="110" t="e">
        <f>#REF!</f>
        <v>#REF!</v>
      </c>
      <c r="I38" s="11"/>
      <c r="J38" s="201" t="s">
        <v>1269</v>
      </c>
      <c r="K38" s="202" t="s">
        <v>1270</v>
      </c>
      <c r="L38" s="203" t="s">
        <v>1271</v>
      </c>
    </row>
    <row r="39" spans="2:12" s="14" customFormat="1" ht="18.75" customHeight="1" x14ac:dyDescent="0.2">
      <c r="B39" s="201" t="s">
        <v>3889</v>
      </c>
      <c r="C39" s="202" t="s">
        <v>3890</v>
      </c>
      <c r="D39" s="203" t="s">
        <v>3891</v>
      </c>
      <c r="E39" s="11"/>
      <c r="F39" s="110" t="e">
        <f>#REF!</f>
        <v>#REF!</v>
      </c>
      <c r="G39" s="16" t="s">
        <v>3939</v>
      </c>
      <c r="H39" s="110" t="e">
        <f>#REF!</f>
        <v>#REF!</v>
      </c>
      <c r="I39" s="11"/>
      <c r="J39" s="201" t="s">
        <v>590</v>
      </c>
      <c r="K39" s="202" t="s">
        <v>1272</v>
      </c>
      <c r="L39" s="203" t="s">
        <v>591</v>
      </c>
    </row>
    <row r="40" spans="2:12" s="14" customFormat="1" ht="18.75" customHeight="1" x14ac:dyDescent="0.2">
      <c r="B40" s="201" t="s">
        <v>585</v>
      </c>
      <c r="C40" s="202" t="s">
        <v>3892</v>
      </c>
      <c r="D40" s="203" t="s">
        <v>586</v>
      </c>
      <c r="E40" s="11"/>
      <c r="G40" s="16"/>
      <c r="I40" s="11"/>
      <c r="J40" s="201" t="s">
        <v>597</v>
      </c>
      <c r="K40" s="202" t="s">
        <v>1273</v>
      </c>
      <c r="L40" s="203" t="s">
        <v>598</v>
      </c>
    </row>
    <row r="41" spans="2:12" s="14" customFormat="1" ht="18.75" customHeight="1" x14ac:dyDescent="0.2">
      <c r="B41" s="201" t="s">
        <v>3893</v>
      </c>
      <c r="C41" s="202" t="s">
        <v>3894</v>
      </c>
      <c r="D41" s="203" t="s">
        <v>3895</v>
      </c>
      <c r="E41" s="11"/>
      <c r="F41" s="11"/>
      <c r="G41" s="16"/>
      <c r="H41" s="13"/>
      <c r="I41" s="11"/>
      <c r="J41" s="201" t="s">
        <v>1276</v>
      </c>
      <c r="K41" s="202" t="s">
        <v>1277</v>
      </c>
      <c r="L41" s="203" t="s">
        <v>1278</v>
      </c>
    </row>
    <row r="42" spans="2:12" s="14" customFormat="1" ht="18.75" customHeight="1" x14ac:dyDescent="0.2">
      <c r="B42" s="201" t="s">
        <v>3896</v>
      </c>
      <c r="C42" s="202" t="s">
        <v>3897</v>
      </c>
      <c r="D42" s="203" t="s">
        <v>3898</v>
      </c>
      <c r="E42" s="11"/>
      <c r="I42" s="11"/>
    </row>
    <row r="43" spans="2:12" s="14" customFormat="1" ht="18.75" customHeight="1" x14ac:dyDescent="0.2">
      <c r="B43" s="201" t="s">
        <v>3899</v>
      </c>
      <c r="C43" s="202" t="s">
        <v>3900</v>
      </c>
      <c r="D43" s="203" t="s">
        <v>3901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1281</v>
      </c>
      <c r="C45" s="11" t="s">
        <v>1282</v>
      </c>
      <c r="D45" s="13"/>
      <c r="F45" s="11" t="s">
        <v>1283</v>
      </c>
      <c r="G45" s="16" t="s">
        <v>1284</v>
      </c>
      <c r="H45" s="14"/>
      <c r="J45" s="11" t="s">
        <v>1283</v>
      </c>
      <c r="K45" s="11" t="s">
        <v>1285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1127</v>
      </c>
    </row>
    <row r="4" spans="2:8" ht="18" x14ac:dyDescent="0.2">
      <c r="B4" s="147"/>
      <c r="C4" s="313" t="s">
        <v>3940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12" t="s">
        <v>1356</v>
      </c>
      <c r="E6" s="163" t="s">
        <v>2800</v>
      </c>
      <c r="F6" s="332" t="s">
        <v>252</v>
      </c>
      <c r="G6" s="332" t="s">
        <v>3941</v>
      </c>
      <c r="H6" s="332" t="s">
        <v>367</v>
      </c>
    </row>
    <row r="7" spans="2:8" ht="15" customHeight="1" x14ac:dyDescent="0.2">
      <c r="B7" s="170"/>
      <c r="C7" s="169" t="s">
        <v>1129</v>
      </c>
      <c r="D7" s="304"/>
      <c r="E7" s="208" t="s">
        <v>143</v>
      </c>
      <c r="F7" s="412" t="s">
        <v>174</v>
      </c>
      <c r="G7" s="412" t="s">
        <v>233</v>
      </c>
      <c r="H7" s="412" t="s">
        <v>328</v>
      </c>
    </row>
    <row r="8" spans="2:8" hidden="1" x14ac:dyDescent="0.2">
      <c r="B8" s="365" t="s">
        <v>389</v>
      </c>
      <c r="C8" s="357" t="s">
        <v>3942</v>
      </c>
      <c r="D8" s="154">
        <v>43955</v>
      </c>
      <c r="E8" s="154"/>
      <c r="F8" s="154"/>
      <c r="G8" s="154"/>
      <c r="H8" s="154"/>
    </row>
    <row r="9" spans="2:8" hidden="1" x14ac:dyDescent="0.2">
      <c r="B9" s="360" t="s">
        <v>3943</v>
      </c>
      <c r="C9" s="357" t="s">
        <v>3944</v>
      </c>
      <c r="D9" s="357">
        <v>43964</v>
      </c>
      <c r="E9" s="357">
        <f>D9+6</f>
        <v>43970</v>
      </c>
      <c r="F9" s="154"/>
      <c r="G9" s="154"/>
      <c r="H9" s="154"/>
    </row>
    <row r="10" spans="2:8" hidden="1" x14ac:dyDescent="0.2">
      <c r="B10" s="360" t="s">
        <v>3621</v>
      </c>
      <c r="C10" s="357" t="s">
        <v>3945</v>
      </c>
      <c r="D10" s="357">
        <v>43969</v>
      </c>
      <c r="E10" s="357">
        <f t="shared" ref="E10" si="0">D10+7</f>
        <v>43976</v>
      </c>
      <c r="F10" s="154"/>
      <c r="G10" s="154"/>
      <c r="H10" s="154"/>
    </row>
    <row r="11" spans="2:8" hidden="1" x14ac:dyDescent="0.2">
      <c r="B11" s="360" t="s">
        <v>2959</v>
      </c>
      <c r="C11" s="357" t="s">
        <v>3946</v>
      </c>
      <c r="D11" s="357">
        <f>D10+7</f>
        <v>43976</v>
      </c>
      <c r="E11" s="357">
        <v>43986</v>
      </c>
      <c r="F11" s="154"/>
      <c r="G11" s="154"/>
      <c r="H11" s="154"/>
    </row>
    <row r="12" spans="2:8" x14ac:dyDescent="0.2">
      <c r="B12" s="153" t="s">
        <v>3738</v>
      </c>
      <c r="C12" s="320" t="s">
        <v>3947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3615</v>
      </c>
      <c r="C13" s="320" t="s">
        <v>3948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1244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18" t="s">
        <v>3949</v>
      </c>
      <c r="C16" s="1218"/>
      <c r="D16" s="1218"/>
      <c r="E16" s="1218"/>
      <c r="F16" s="1218"/>
      <c r="G16" s="1218"/>
      <c r="H16" s="1218"/>
    </row>
    <row r="18" spans="2:12" ht="24" x14ac:dyDescent="0.2">
      <c r="B18" s="170"/>
      <c r="C18" s="169"/>
      <c r="D18" s="412" t="s">
        <v>1356</v>
      </c>
      <c r="E18" s="163" t="s">
        <v>2800</v>
      </c>
      <c r="F18" s="332" t="s">
        <v>252</v>
      </c>
      <c r="G18" s="332" t="s">
        <v>3941</v>
      </c>
      <c r="H18" s="332" t="s">
        <v>367</v>
      </c>
      <c r="I18" s="147"/>
      <c r="J18" s="146"/>
      <c r="K18" s="146"/>
      <c r="L18" s="146"/>
    </row>
    <row r="19" spans="2:12" x14ac:dyDescent="0.2">
      <c r="B19" s="170"/>
      <c r="C19" s="169" t="s">
        <v>1129</v>
      </c>
      <c r="D19" s="304"/>
      <c r="E19" s="208" t="s">
        <v>143</v>
      </c>
      <c r="F19" s="412" t="s">
        <v>174</v>
      </c>
      <c r="G19" s="412" t="s">
        <v>233</v>
      </c>
      <c r="H19" s="412" t="s">
        <v>328</v>
      </c>
      <c r="I19" s="147"/>
      <c r="J19" s="146"/>
      <c r="K19" s="146"/>
      <c r="L19" s="146"/>
    </row>
    <row r="20" spans="2:12" s="159" customFormat="1" ht="12" x14ac:dyDescent="0.2">
      <c r="B20" s="216" t="s">
        <v>510</v>
      </c>
      <c r="C20" s="320" t="s">
        <v>3950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510</v>
      </c>
      <c r="C21" s="320" t="s">
        <v>3951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1244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555</v>
      </c>
      <c r="C24" s="193"/>
      <c r="D24" s="193"/>
      <c r="E24" s="194"/>
      <c r="F24" s="195" t="s">
        <v>1264</v>
      </c>
      <c r="G24" s="195"/>
      <c r="H24" s="193"/>
      <c r="I24" s="193"/>
      <c r="J24" s="195" t="s">
        <v>557</v>
      </c>
      <c r="K24" s="195"/>
      <c r="L24" s="195"/>
    </row>
    <row r="25" spans="2:12" s="159" customFormat="1" ht="15.75" customHeight="1" x14ac:dyDescent="0.2">
      <c r="B25" s="197" t="s">
        <v>558</v>
      </c>
      <c r="C25" s="193"/>
      <c r="D25" s="198" t="s">
        <v>559</v>
      </c>
      <c r="E25" s="199"/>
      <c r="F25" s="197" t="s">
        <v>560</v>
      </c>
      <c r="G25" s="193"/>
      <c r="H25" s="198" t="s">
        <v>561</v>
      </c>
      <c r="I25" s="193"/>
      <c r="J25" s="197" t="s">
        <v>562</v>
      </c>
      <c r="K25" s="193"/>
      <c r="L25" s="198" t="s">
        <v>563</v>
      </c>
    </row>
    <row r="26" spans="2:12" s="159" customFormat="1" ht="15.75" customHeight="1" x14ac:dyDescent="0.2">
      <c r="B26" s="201" t="s">
        <v>3882</v>
      </c>
      <c r="C26" s="202" t="s">
        <v>3883</v>
      </c>
      <c r="D26" s="203" t="s">
        <v>3884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569</v>
      </c>
      <c r="K26" s="202" t="s">
        <v>1265</v>
      </c>
      <c r="L26" s="203" t="s">
        <v>570</v>
      </c>
    </row>
    <row r="27" spans="2:12" s="159" customFormat="1" ht="15.75" customHeight="1" x14ac:dyDescent="0.2">
      <c r="B27" s="201" t="s">
        <v>3885</v>
      </c>
      <c r="C27" s="202" t="s">
        <v>3886</v>
      </c>
      <c r="D27" s="203" t="s">
        <v>3887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576</v>
      </c>
      <c r="K27" s="202" t="s">
        <v>1266</v>
      </c>
      <c r="L27" s="203" t="s">
        <v>577</v>
      </c>
    </row>
    <row r="28" spans="2:12" s="159" customFormat="1" ht="15.75" customHeight="1" x14ac:dyDescent="0.2">
      <c r="B28" s="201" t="s">
        <v>1267</v>
      </c>
      <c r="C28" s="202" t="s">
        <v>3888</v>
      </c>
      <c r="D28" s="203" t="s">
        <v>1268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1269</v>
      </c>
      <c r="K28" s="202" t="s">
        <v>1270</v>
      </c>
      <c r="L28" s="203" t="s">
        <v>1271</v>
      </c>
    </row>
    <row r="29" spans="2:12" s="159" customFormat="1" ht="15.75" customHeight="1" x14ac:dyDescent="0.2">
      <c r="B29" s="201" t="s">
        <v>3889</v>
      </c>
      <c r="C29" s="202" t="s">
        <v>3890</v>
      </c>
      <c r="D29" s="203" t="s">
        <v>3891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590</v>
      </c>
      <c r="K29" s="202" t="s">
        <v>1272</v>
      </c>
      <c r="L29" s="203" t="s">
        <v>591</v>
      </c>
    </row>
    <row r="30" spans="2:12" s="159" customFormat="1" ht="15.75" customHeight="1" x14ac:dyDescent="0.2">
      <c r="B30" s="201" t="s">
        <v>585</v>
      </c>
      <c r="C30" s="202" t="s">
        <v>3892</v>
      </c>
      <c r="D30" s="203" t="s">
        <v>586</v>
      </c>
      <c r="E30" s="197"/>
      <c r="F30" s="201"/>
      <c r="G30" s="202"/>
      <c r="H30" s="203"/>
      <c r="I30" s="193"/>
      <c r="J30" s="201" t="s">
        <v>597</v>
      </c>
      <c r="K30" s="202" t="s">
        <v>1273</v>
      </c>
      <c r="L30" s="203" t="s">
        <v>598</v>
      </c>
    </row>
    <row r="31" spans="2:12" s="159" customFormat="1" ht="15.75" customHeight="1" x14ac:dyDescent="0.2">
      <c r="B31" s="201" t="s">
        <v>3893</v>
      </c>
      <c r="C31" s="202" t="s">
        <v>3894</v>
      </c>
      <c r="D31" s="203" t="s">
        <v>3895</v>
      </c>
      <c r="E31" s="197"/>
      <c r="F31" s="201"/>
      <c r="G31" s="202"/>
      <c r="H31" s="203"/>
      <c r="I31" s="193"/>
      <c r="J31" s="201" t="s">
        <v>1276</v>
      </c>
      <c r="K31" s="202" t="s">
        <v>1277</v>
      </c>
      <c r="L31" s="203" t="s">
        <v>1278</v>
      </c>
    </row>
    <row r="32" spans="2:12" s="159" customFormat="1" ht="15.75" customHeight="1" x14ac:dyDescent="0.2">
      <c r="B32" s="201" t="s">
        <v>3896</v>
      </c>
      <c r="C32" s="202" t="s">
        <v>3897</v>
      </c>
      <c r="D32" s="203" t="s">
        <v>3898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3899</v>
      </c>
      <c r="C33" s="202" t="s">
        <v>3900</v>
      </c>
      <c r="D33" s="203" t="s">
        <v>3901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1281</v>
      </c>
      <c r="C35" s="193" t="s">
        <v>1282</v>
      </c>
      <c r="D35" s="205"/>
      <c r="E35" s="193"/>
      <c r="F35" s="193" t="s">
        <v>1283</v>
      </c>
      <c r="G35" s="206" t="s">
        <v>1284</v>
      </c>
      <c r="H35" s="196"/>
      <c r="I35" s="193"/>
      <c r="J35" s="193" t="s">
        <v>1283</v>
      </c>
      <c r="K35" s="193" t="s">
        <v>1285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8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3430</v>
      </c>
      <c r="C2" s="122"/>
      <c r="D2" s="122"/>
      <c r="E2" s="122"/>
      <c r="F2" s="122"/>
      <c r="G2" s="121"/>
      <c r="H2" s="620" t="s">
        <v>378</v>
      </c>
      <c r="I2" s="419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3952</v>
      </c>
      <c r="D4" s="147"/>
      <c r="F4" s="147"/>
      <c r="G4" s="597"/>
      <c r="H4" s="405"/>
      <c r="I4" s="598"/>
    </row>
    <row r="5" spans="2:9" ht="18.75" customHeight="1" x14ac:dyDescent="0.2">
      <c r="B5" s="16"/>
      <c r="C5" s="131"/>
      <c r="D5" s="16"/>
      <c r="E5" s="16"/>
      <c r="F5" s="16"/>
      <c r="G5" s="575"/>
      <c r="H5" s="576"/>
      <c r="I5" s="576"/>
    </row>
    <row r="6" spans="2:9" ht="15" hidden="1" x14ac:dyDescent="0.2">
      <c r="B6" s="394" t="s">
        <v>1355</v>
      </c>
      <c r="C6" s="1" t="s">
        <v>3437</v>
      </c>
      <c r="D6" s="403" t="s">
        <v>1356</v>
      </c>
      <c r="E6" s="403" t="s">
        <v>252</v>
      </c>
      <c r="F6" s="1219" t="s">
        <v>1358</v>
      </c>
      <c r="G6" s="1216" t="s">
        <v>382</v>
      </c>
      <c r="H6" s="1219" t="s">
        <v>252</v>
      </c>
      <c r="I6" s="371" t="s">
        <v>3953</v>
      </c>
    </row>
    <row r="7" spans="2:9" ht="18.75" hidden="1" customHeight="1" x14ac:dyDescent="0.2">
      <c r="B7" s="4" t="s">
        <v>381</v>
      </c>
      <c r="C7" s="4" t="s">
        <v>382</v>
      </c>
      <c r="D7" s="403"/>
      <c r="E7" s="4" t="s">
        <v>203</v>
      </c>
      <c r="F7" s="1220"/>
      <c r="G7" s="1217"/>
      <c r="H7" s="1220"/>
      <c r="I7" s="4" t="s">
        <v>177</v>
      </c>
    </row>
    <row r="8" spans="2:9" ht="18.75" hidden="1" customHeight="1" x14ac:dyDescent="0.2">
      <c r="B8" s="370" t="s">
        <v>3954</v>
      </c>
      <c r="C8" s="6" t="s">
        <v>3955</v>
      </c>
      <c r="D8" s="6">
        <v>44371</v>
      </c>
      <c r="E8" s="6">
        <f t="shared" ref="E8:E13" si="0">D8+14</f>
        <v>44385</v>
      </c>
      <c r="F8" s="370" t="s">
        <v>1752</v>
      </c>
      <c r="G8" s="6" t="s">
        <v>3956</v>
      </c>
      <c r="H8" s="6">
        <v>44393</v>
      </c>
      <c r="I8" s="414">
        <f t="shared" ref="I8:I13" si="1">H8+7</f>
        <v>44400</v>
      </c>
    </row>
    <row r="9" spans="2:9" ht="18.75" hidden="1" customHeight="1" x14ac:dyDescent="0.2">
      <c r="B9" s="370" t="s">
        <v>3957</v>
      </c>
      <c r="C9" s="6" t="s">
        <v>3958</v>
      </c>
      <c r="D9" s="6">
        <v>44383</v>
      </c>
      <c r="E9" s="6">
        <f t="shared" si="0"/>
        <v>44397</v>
      </c>
      <c r="F9" s="370" t="s">
        <v>1191</v>
      </c>
      <c r="G9" s="6" t="s">
        <v>3959</v>
      </c>
      <c r="H9" s="6">
        <v>44400</v>
      </c>
      <c r="I9" s="414">
        <f t="shared" si="1"/>
        <v>44407</v>
      </c>
    </row>
    <row r="10" spans="2:9" ht="18.75" hidden="1" customHeight="1" x14ac:dyDescent="0.2">
      <c r="B10" s="370" t="s">
        <v>3960</v>
      </c>
      <c r="C10" s="6" t="s">
        <v>3961</v>
      </c>
      <c r="D10" s="6">
        <v>44391</v>
      </c>
      <c r="E10" s="6">
        <f t="shared" si="0"/>
        <v>44405</v>
      </c>
      <c r="F10" s="370" t="s">
        <v>3962</v>
      </c>
      <c r="G10" s="6" t="s">
        <v>3963</v>
      </c>
      <c r="H10" s="6">
        <v>44407</v>
      </c>
      <c r="I10" s="414">
        <f t="shared" si="1"/>
        <v>44414</v>
      </c>
    </row>
    <row r="11" spans="2:9" ht="18.75" hidden="1" customHeight="1" x14ac:dyDescent="0.2">
      <c r="B11" s="370" t="s">
        <v>3964</v>
      </c>
      <c r="C11" s="6" t="s">
        <v>3965</v>
      </c>
      <c r="D11" s="6">
        <v>44397</v>
      </c>
      <c r="E11" s="6">
        <f t="shared" si="0"/>
        <v>44411</v>
      </c>
      <c r="F11" s="370" t="s">
        <v>1752</v>
      </c>
      <c r="G11" s="6" t="s">
        <v>3966</v>
      </c>
      <c r="H11" s="6">
        <v>44414</v>
      </c>
      <c r="I11" s="414">
        <f t="shared" si="1"/>
        <v>44421</v>
      </c>
    </row>
    <row r="12" spans="2:9" ht="18.75" hidden="1" customHeight="1" x14ac:dyDescent="0.2">
      <c r="B12" s="370" t="s">
        <v>3967</v>
      </c>
      <c r="C12" s="6" t="s">
        <v>3968</v>
      </c>
      <c r="D12" s="6">
        <v>44407</v>
      </c>
      <c r="E12" s="6">
        <f t="shared" si="0"/>
        <v>44421</v>
      </c>
      <c r="F12" s="370" t="s">
        <v>1191</v>
      </c>
      <c r="G12" s="6" t="s">
        <v>3969</v>
      </c>
      <c r="H12" s="6">
        <v>44421</v>
      </c>
      <c r="I12" s="414">
        <f t="shared" si="1"/>
        <v>44428</v>
      </c>
    </row>
    <row r="13" spans="2:9" ht="18.75" hidden="1" customHeight="1" x14ac:dyDescent="0.2">
      <c r="B13" s="370" t="s">
        <v>3074</v>
      </c>
      <c r="C13" s="6" t="s">
        <v>3970</v>
      </c>
      <c r="D13" s="6">
        <v>44412</v>
      </c>
      <c r="E13" s="6">
        <f t="shared" si="0"/>
        <v>44426</v>
      </c>
      <c r="F13" s="370" t="s">
        <v>3962</v>
      </c>
      <c r="G13" s="6" t="s">
        <v>3971</v>
      </c>
      <c r="H13" s="6">
        <v>44428</v>
      </c>
      <c r="I13" s="414">
        <f t="shared" si="1"/>
        <v>44435</v>
      </c>
    </row>
    <row r="14" spans="2:9" ht="18.75" hidden="1" customHeight="1" x14ac:dyDescent="0.2">
      <c r="B14" s="10" t="s">
        <v>1244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94" t="s">
        <v>1355</v>
      </c>
      <c r="C17" s="1" t="s">
        <v>3437</v>
      </c>
      <c r="D17" s="403" t="s">
        <v>1356</v>
      </c>
      <c r="E17" s="119" t="s">
        <v>3972</v>
      </c>
      <c r="F17" s="1219" t="s">
        <v>1358</v>
      </c>
      <c r="G17" s="1216" t="s">
        <v>382</v>
      </c>
      <c r="H17" s="1219" t="s">
        <v>1357</v>
      </c>
      <c r="I17" s="371" t="s">
        <v>3953</v>
      </c>
      <c r="J17" s="3"/>
      <c r="K17" s="3"/>
    </row>
    <row r="18" spans="2:11" ht="18.75" hidden="1" customHeight="1" x14ac:dyDescent="0.2">
      <c r="B18" s="4" t="s">
        <v>381</v>
      </c>
      <c r="C18" s="4" t="s">
        <v>382</v>
      </c>
      <c r="D18" s="403"/>
      <c r="E18" s="4" t="s">
        <v>3973</v>
      </c>
      <c r="F18" s="1220"/>
      <c r="G18" s="1217"/>
      <c r="H18" s="1220"/>
      <c r="I18" s="4" t="s">
        <v>177</v>
      </c>
      <c r="J18" s="3"/>
      <c r="K18" s="3"/>
    </row>
    <row r="19" spans="2:11" ht="18.75" hidden="1" customHeight="1" x14ac:dyDescent="0.2">
      <c r="B19" s="370" t="s">
        <v>3074</v>
      </c>
      <c r="C19" s="6" t="s">
        <v>3974</v>
      </c>
      <c r="D19" s="6">
        <v>44503</v>
      </c>
      <c r="E19" s="6">
        <f>D19+11</f>
        <v>44514</v>
      </c>
      <c r="F19" s="6" t="s">
        <v>1752</v>
      </c>
      <c r="G19" s="6" t="s">
        <v>3975</v>
      </c>
      <c r="H19" s="6">
        <v>44515</v>
      </c>
      <c r="I19" s="420">
        <f>H19+4</f>
        <v>44519</v>
      </c>
      <c r="J19" s="3"/>
      <c r="K19" s="3"/>
    </row>
    <row r="20" spans="2:11" ht="18.75" hidden="1" customHeight="1" x14ac:dyDescent="0.2">
      <c r="B20" s="370" t="s">
        <v>3976</v>
      </c>
      <c r="C20" s="6" t="s">
        <v>3977</v>
      </c>
      <c r="D20" s="6">
        <v>44506</v>
      </c>
      <c r="E20" s="6">
        <f>D20+11</f>
        <v>44517</v>
      </c>
      <c r="F20" s="6" t="s">
        <v>3978</v>
      </c>
      <c r="G20" s="6" t="s">
        <v>3979</v>
      </c>
      <c r="H20" s="6">
        <v>44522</v>
      </c>
      <c r="I20" s="420">
        <f>H20+4</f>
        <v>44526</v>
      </c>
      <c r="J20" s="3"/>
      <c r="K20" s="3"/>
    </row>
    <row r="21" spans="2:11" ht="18.75" hidden="1" customHeight="1" x14ac:dyDescent="0.2">
      <c r="B21" s="6" t="s">
        <v>3980</v>
      </c>
      <c r="C21" s="6" t="s">
        <v>3981</v>
      </c>
      <c r="D21" s="6">
        <v>44528</v>
      </c>
      <c r="E21" s="6">
        <f>D21+11</f>
        <v>44539</v>
      </c>
      <c r="F21" s="6" t="s">
        <v>1752</v>
      </c>
      <c r="G21" s="6" t="s">
        <v>3982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3983</v>
      </c>
      <c r="C22" s="6" t="s">
        <v>3984</v>
      </c>
      <c r="D22" s="6">
        <v>44534</v>
      </c>
      <c r="E22" s="6">
        <f>D22+11</f>
        <v>44545</v>
      </c>
      <c r="F22" s="6" t="s">
        <v>3985</v>
      </c>
      <c r="G22" s="6" t="s">
        <v>3986</v>
      </c>
      <c r="H22" s="6">
        <v>44552</v>
      </c>
      <c r="I22" s="487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7" t="s">
        <v>1355</v>
      </c>
      <c r="C25" s="375" t="s">
        <v>3437</v>
      </c>
      <c r="D25" s="403" t="s">
        <v>1356</v>
      </c>
      <c r="E25" s="119" t="s">
        <v>3972</v>
      </c>
      <c r="F25" s="1219" t="s">
        <v>1358</v>
      </c>
      <c r="G25" s="1216" t="s">
        <v>382</v>
      </c>
      <c r="H25" s="1219" t="s">
        <v>1357</v>
      </c>
      <c r="I25" s="489"/>
      <c r="J25" s="489"/>
      <c r="K25" s="489"/>
    </row>
    <row r="26" spans="2:11" s="168" customFormat="1" ht="16.5" hidden="1" x14ac:dyDescent="0.2">
      <c r="B26" s="539" t="s">
        <v>381</v>
      </c>
      <c r="C26" s="539" t="s">
        <v>382</v>
      </c>
      <c r="D26" s="411"/>
      <c r="E26" s="539" t="s">
        <v>174</v>
      </c>
      <c r="F26" s="1220"/>
      <c r="G26" s="1217"/>
      <c r="H26" s="1220"/>
      <c r="I26" s="373"/>
      <c r="J26" s="373"/>
      <c r="K26" s="373"/>
    </row>
    <row r="27" spans="2:11" s="14" customFormat="1" ht="18.75" hidden="1" customHeight="1" x14ac:dyDescent="0.2">
      <c r="B27" s="127" t="s">
        <v>3987</v>
      </c>
      <c r="C27" s="126" t="s">
        <v>3988</v>
      </c>
      <c r="D27" s="421">
        <v>44610</v>
      </c>
      <c r="E27" s="6">
        <f>D27+11</f>
        <v>44621</v>
      </c>
      <c r="F27" s="6" t="s">
        <v>3989</v>
      </c>
      <c r="G27" s="6" t="s">
        <v>3990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3991</v>
      </c>
      <c r="C28" s="126" t="s">
        <v>3992</v>
      </c>
      <c r="D28" s="421">
        <v>44235</v>
      </c>
      <c r="E28" s="6">
        <f>D28+11</f>
        <v>44246</v>
      </c>
      <c r="F28" s="6" t="s">
        <v>611</v>
      </c>
      <c r="G28" s="6" t="s">
        <v>3993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38" t="s">
        <v>1355</v>
      </c>
      <c r="C32" s="403" t="s">
        <v>3437</v>
      </c>
      <c r="D32" s="403" t="s">
        <v>1356</v>
      </c>
      <c r="E32" s="119" t="s">
        <v>1357</v>
      </c>
      <c r="F32" s="1219" t="s">
        <v>1358</v>
      </c>
      <c r="G32" s="1216" t="s">
        <v>382</v>
      </c>
      <c r="H32" s="1219" t="s">
        <v>1357</v>
      </c>
      <c r="I32" s="371" t="s">
        <v>3994</v>
      </c>
      <c r="J32" s="9"/>
      <c r="K32" s="586" t="s">
        <v>3441</v>
      </c>
    </row>
    <row r="33" spans="2:11" s="14" customFormat="1" ht="18.75" customHeight="1" x14ac:dyDescent="0.2">
      <c r="B33" s="4" t="s">
        <v>381</v>
      </c>
      <c r="C33" s="4" t="s">
        <v>382</v>
      </c>
      <c r="D33" s="403"/>
      <c r="E33" s="4" t="s">
        <v>3995</v>
      </c>
      <c r="F33" s="1220"/>
      <c r="G33" s="1217"/>
      <c r="H33" s="1220"/>
      <c r="I33" s="4"/>
      <c r="J33" s="9"/>
      <c r="K33" s="587"/>
    </row>
    <row r="34" spans="2:11" s="14" customFormat="1" ht="18.75" hidden="1" customHeight="1" x14ac:dyDescent="0.2">
      <c r="B34" s="136" t="s">
        <v>3455</v>
      </c>
      <c r="C34" s="137" t="s">
        <v>3478</v>
      </c>
      <c r="D34" s="6">
        <v>44607</v>
      </c>
      <c r="E34" s="6">
        <f>D34+9</f>
        <v>44616</v>
      </c>
      <c r="F34" s="6" t="s">
        <v>438</v>
      </c>
      <c r="G34" s="6" t="s">
        <v>3996</v>
      </c>
      <c r="H34" s="6">
        <v>44606</v>
      </c>
      <c r="I34" s="421" t="s">
        <v>495</v>
      </c>
      <c r="J34" s="9"/>
      <c r="K34" s="427"/>
    </row>
    <row r="35" spans="2:11" s="14" customFormat="1" ht="18.75" hidden="1" customHeight="1" x14ac:dyDescent="0.2">
      <c r="B35" s="136" t="s">
        <v>3457</v>
      </c>
      <c r="C35" s="137" t="s">
        <v>3479</v>
      </c>
      <c r="D35" s="6">
        <v>44611</v>
      </c>
      <c r="E35" s="6">
        <f>D35+9</f>
        <v>44620</v>
      </c>
      <c r="F35" s="6" t="s">
        <v>3997</v>
      </c>
      <c r="G35" s="6" t="s">
        <v>3998</v>
      </c>
      <c r="H35" s="6">
        <v>44617</v>
      </c>
      <c r="I35" s="6">
        <v>44629</v>
      </c>
      <c r="J35" s="9"/>
      <c r="K35" s="427"/>
    </row>
    <row r="36" spans="2:11" s="14" customFormat="1" ht="18.75" hidden="1" customHeight="1" x14ac:dyDescent="0.2">
      <c r="B36" s="136" t="s">
        <v>3459</v>
      </c>
      <c r="C36" s="554" t="s">
        <v>3480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7"/>
    </row>
    <row r="37" spans="2:11" s="14" customFormat="1" ht="18.75" hidden="1" customHeight="1" x14ac:dyDescent="0.2">
      <c r="B37" s="136" t="s">
        <v>3461</v>
      </c>
      <c r="C37" s="554" t="s">
        <v>3481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7"/>
    </row>
    <row r="38" spans="2:11" s="14" customFormat="1" ht="18.75" hidden="1" customHeight="1" x14ac:dyDescent="0.2">
      <c r="B38" s="136" t="s">
        <v>3465</v>
      </c>
      <c r="C38" s="554" t="s">
        <v>3482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7"/>
    </row>
    <row r="39" spans="2:11" s="14" customFormat="1" ht="18.75" hidden="1" customHeight="1" x14ac:dyDescent="0.2">
      <c r="B39" s="136" t="s">
        <v>3463</v>
      </c>
      <c r="C39" s="554" t="s">
        <v>3483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7"/>
    </row>
    <row r="40" spans="2:11" s="14" customFormat="1" ht="18.75" hidden="1" customHeight="1" x14ac:dyDescent="0.2">
      <c r="B40" s="136" t="s">
        <v>3467</v>
      </c>
      <c r="C40" s="554" t="s">
        <v>3484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86"/>
    </row>
    <row r="41" spans="2:11" s="14" customFormat="1" ht="18.75" hidden="1" customHeight="1" x14ac:dyDescent="0.2">
      <c r="B41" s="136" t="s">
        <v>3469</v>
      </c>
      <c r="C41" s="554" t="s">
        <v>3485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86"/>
    </row>
    <row r="42" spans="2:11" s="14" customFormat="1" ht="18.75" hidden="1" customHeight="1" x14ac:dyDescent="0.2">
      <c r="B42" s="136" t="s">
        <v>3471</v>
      </c>
      <c r="C42" s="554" t="s">
        <v>3486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86"/>
    </row>
    <row r="43" spans="2:11" s="14" customFormat="1" ht="18.75" hidden="1" customHeight="1" x14ac:dyDescent="0.2">
      <c r="B43" s="136" t="s">
        <v>3473</v>
      </c>
      <c r="C43" s="554" t="s">
        <v>3487</v>
      </c>
      <c r="D43" s="6">
        <f>D42+7</f>
        <v>44672</v>
      </c>
      <c r="E43" s="6">
        <f t="shared" si="3"/>
        <v>44681</v>
      </c>
      <c r="F43" s="579" t="s">
        <v>3999</v>
      </c>
      <c r="G43" s="6" t="s">
        <v>4000</v>
      </c>
      <c r="H43" s="6">
        <v>44682</v>
      </c>
      <c r="I43" s="6"/>
      <c r="J43" s="9"/>
      <c r="K43" s="586"/>
    </row>
    <row r="44" spans="2:11" s="14" customFormat="1" ht="18.75" hidden="1" customHeight="1" x14ac:dyDescent="0.2">
      <c r="B44" s="136" t="s">
        <v>3448</v>
      </c>
      <c r="C44" s="554" t="s">
        <v>3488</v>
      </c>
      <c r="D44" s="6">
        <f>D43+7</f>
        <v>44679</v>
      </c>
      <c r="E44" s="6">
        <f t="shared" si="3"/>
        <v>44688</v>
      </c>
      <c r="F44" s="6" t="s">
        <v>510</v>
      </c>
      <c r="G44" s="6"/>
      <c r="H44" s="6">
        <v>44690</v>
      </c>
      <c r="I44" s="6"/>
      <c r="J44" s="9"/>
      <c r="K44" s="586"/>
    </row>
    <row r="45" spans="2:11" s="14" customFormat="1" ht="18.75" hidden="1" customHeight="1" x14ac:dyDescent="0.2">
      <c r="B45" s="136" t="s">
        <v>3450</v>
      </c>
      <c r="C45" s="554" t="s">
        <v>3489</v>
      </c>
      <c r="D45" s="6">
        <f>D44+7</f>
        <v>44686</v>
      </c>
      <c r="E45" s="6">
        <f t="shared" si="3"/>
        <v>44695</v>
      </c>
      <c r="F45" s="6" t="s">
        <v>4001</v>
      </c>
      <c r="G45" s="6" t="s">
        <v>4002</v>
      </c>
      <c r="H45" s="6">
        <v>44695</v>
      </c>
      <c r="I45" s="6"/>
      <c r="J45" s="9"/>
      <c r="K45" s="586"/>
    </row>
    <row r="46" spans="2:11" s="14" customFormat="1" ht="18.75" hidden="1" customHeight="1" x14ac:dyDescent="0.2">
      <c r="B46" s="574" t="s">
        <v>3452</v>
      </c>
      <c r="C46" s="554" t="s">
        <v>3490</v>
      </c>
      <c r="D46" s="6">
        <v>44693</v>
      </c>
      <c r="E46" s="6">
        <f>D46+9</f>
        <v>44702</v>
      </c>
      <c r="F46" s="6" t="s">
        <v>1428</v>
      </c>
      <c r="G46" s="6" t="s">
        <v>4003</v>
      </c>
      <c r="H46" s="6">
        <f>E46</f>
        <v>44702</v>
      </c>
      <c r="I46" s="6"/>
      <c r="J46" s="9"/>
      <c r="K46" s="586"/>
    </row>
    <row r="47" spans="2:11" s="14" customFormat="1" ht="18.75" hidden="1" customHeight="1" x14ac:dyDescent="0.2">
      <c r="B47" s="136" t="s">
        <v>3455</v>
      </c>
      <c r="C47" s="554" t="s">
        <v>3491</v>
      </c>
      <c r="D47" s="6">
        <v>44700</v>
      </c>
      <c r="E47" s="6">
        <f>D47+9</f>
        <v>44709</v>
      </c>
      <c r="F47" s="6" t="s">
        <v>1539</v>
      </c>
      <c r="G47" s="6" t="s">
        <v>4004</v>
      </c>
      <c r="H47" s="6">
        <f t="shared" ref="H47:H53" si="4">E47</f>
        <v>44709</v>
      </c>
      <c r="I47" s="6"/>
      <c r="J47" s="9"/>
      <c r="K47" s="586"/>
    </row>
    <row r="48" spans="2:11" s="14" customFormat="1" ht="18.75" hidden="1" customHeight="1" x14ac:dyDescent="0.2">
      <c r="B48" s="136" t="s">
        <v>3457</v>
      </c>
      <c r="C48" s="554" t="s">
        <v>3492</v>
      </c>
      <c r="D48" s="6">
        <v>44707</v>
      </c>
      <c r="E48" s="6">
        <f>D48+9</f>
        <v>44716</v>
      </c>
      <c r="F48" s="6" t="s">
        <v>510</v>
      </c>
      <c r="G48" s="6" t="s">
        <v>510</v>
      </c>
      <c r="H48" s="6">
        <f t="shared" si="4"/>
        <v>44716</v>
      </c>
      <c r="I48" s="6"/>
      <c r="J48" s="9"/>
      <c r="K48" s="586">
        <v>44709</v>
      </c>
    </row>
    <row r="49" spans="2:11" s="14" customFormat="1" ht="18.75" customHeight="1" x14ac:dyDescent="0.2">
      <c r="B49" s="136" t="s">
        <v>3459</v>
      </c>
      <c r="C49" s="554" t="s">
        <v>3493</v>
      </c>
      <c r="D49" s="6">
        <v>44719</v>
      </c>
      <c r="E49" s="6">
        <f t="shared" ref="E49:E52" si="5">D49+9</f>
        <v>44728</v>
      </c>
      <c r="F49" s="6" t="s">
        <v>510</v>
      </c>
      <c r="G49" s="6" t="s">
        <v>510</v>
      </c>
      <c r="H49" s="6">
        <f t="shared" si="4"/>
        <v>44728</v>
      </c>
      <c r="I49" s="6"/>
      <c r="J49" s="9"/>
      <c r="K49" s="586">
        <f>K48+7</f>
        <v>44716</v>
      </c>
    </row>
    <row r="50" spans="2:11" s="14" customFormat="1" ht="18.75" customHeight="1" x14ac:dyDescent="0.2">
      <c r="B50" s="136" t="s">
        <v>3461</v>
      </c>
      <c r="C50" s="554" t="s">
        <v>3494</v>
      </c>
      <c r="D50" s="6">
        <v>44724</v>
      </c>
      <c r="E50" s="6">
        <f t="shared" si="5"/>
        <v>44733</v>
      </c>
      <c r="F50" s="6" t="s">
        <v>510</v>
      </c>
      <c r="G50" s="6" t="s">
        <v>510</v>
      </c>
      <c r="H50" s="6">
        <f t="shared" si="4"/>
        <v>44733</v>
      </c>
      <c r="I50" s="6"/>
      <c r="J50" s="9"/>
      <c r="K50" s="586">
        <f t="shared" ref="K50:K53" si="6">K49+7</f>
        <v>44723</v>
      </c>
    </row>
    <row r="51" spans="2:11" s="14" customFormat="1" ht="18.75" customHeight="1" x14ac:dyDescent="0.2">
      <c r="B51" s="136" t="s">
        <v>3465</v>
      </c>
      <c r="C51" s="554" t="s">
        <v>3495</v>
      </c>
      <c r="D51" s="6">
        <v>44728</v>
      </c>
      <c r="E51" s="6">
        <f t="shared" si="5"/>
        <v>44737</v>
      </c>
      <c r="F51" s="6" t="s">
        <v>510</v>
      </c>
      <c r="G51" s="6" t="s">
        <v>510</v>
      </c>
      <c r="H51" s="6">
        <f t="shared" si="4"/>
        <v>44737</v>
      </c>
      <c r="I51" s="6"/>
      <c r="J51" s="9"/>
      <c r="K51" s="586">
        <f t="shared" si="6"/>
        <v>44730</v>
      </c>
    </row>
    <row r="52" spans="2:11" s="14" customFormat="1" ht="18.75" customHeight="1" x14ac:dyDescent="0.2">
      <c r="B52" s="580" t="s">
        <v>3463</v>
      </c>
      <c r="C52" s="554" t="s">
        <v>3496</v>
      </c>
      <c r="D52" s="6">
        <v>44743</v>
      </c>
      <c r="E52" s="497">
        <f t="shared" si="5"/>
        <v>44752</v>
      </c>
      <c r="F52" s="6" t="s">
        <v>510</v>
      </c>
      <c r="G52" s="6" t="s">
        <v>510</v>
      </c>
      <c r="H52" s="6">
        <f t="shared" si="4"/>
        <v>44752</v>
      </c>
      <c r="I52" s="6"/>
      <c r="J52" s="9"/>
      <c r="K52" s="586">
        <f t="shared" si="6"/>
        <v>44737</v>
      </c>
    </row>
    <row r="53" spans="2:11" s="14" customFormat="1" ht="18.75" customHeight="1" x14ac:dyDescent="0.2">
      <c r="B53" s="585" t="s">
        <v>4005</v>
      </c>
      <c r="C53" s="554" t="s">
        <v>3498</v>
      </c>
      <c r="D53" s="6">
        <v>44743</v>
      </c>
      <c r="E53" s="497">
        <f>D53+9</f>
        <v>44752</v>
      </c>
      <c r="F53" s="6" t="s">
        <v>510</v>
      </c>
      <c r="G53" s="6" t="s">
        <v>510</v>
      </c>
      <c r="H53" s="6">
        <f t="shared" si="4"/>
        <v>44752</v>
      </c>
      <c r="I53" s="6"/>
      <c r="J53" s="9"/>
      <c r="K53" s="586">
        <f t="shared" si="6"/>
        <v>44744</v>
      </c>
    </row>
    <row r="54" spans="2:11" s="14" customFormat="1" ht="18.75" customHeight="1" x14ac:dyDescent="0.2">
      <c r="B54" s="585" t="s">
        <v>3469</v>
      </c>
      <c r="C54" s="554" t="s">
        <v>3499</v>
      </c>
      <c r="D54" s="6">
        <v>44753</v>
      </c>
      <c r="E54" s="6">
        <f t="shared" ref="E54:E56" si="7">D54+9</f>
        <v>44762</v>
      </c>
      <c r="F54" s="6" t="s">
        <v>510</v>
      </c>
      <c r="G54" s="6" t="s">
        <v>510</v>
      </c>
      <c r="H54" s="6">
        <f t="shared" ref="H54:H56" si="8">E54</f>
        <v>44762</v>
      </c>
      <c r="I54" s="6"/>
      <c r="J54" s="599" t="s">
        <v>4006</v>
      </c>
      <c r="K54" s="586">
        <f t="shared" ref="K54:K56" si="9">K53+7</f>
        <v>44751</v>
      </c>
    </row>
    <row r="55" spans="2:11" s="14" customFormat="1" ht="18.75" customHeight="1" x14ac:dyDescent="0.2">
      <c r="B55" s="585" t="s">
        <v>3471</v>
      </c>
      <c r="C55" s="554" t="s">
        <v>3500</v>
      </c>
      <c r="D55" s="6">
        <v>44756</v>
      </c>
      <c r="E55" s="497">
        <f t="shared" si="7"/>
        <v>44765</v>
      </c>
      <c r="F55" s="6" t="s">
        <v>510</v>
      </c>
      <c r="G55" s="6" t="s">
        <v>510</v>
      </c>
      <c r="H55" s="497">
        <f t="shared" si="8"/>
        <v>44765</v>
      </c>
      <c r="I55" s="497"/>
      <c r="J55" s="9"/>
      <c r="K55" s="586">
        <f t="shared" si="9"/>
        <v>44758</v>
      </c>
    </row>
    <row r="56" spans="2:11" s="14" customFormat="1" ht="18.75" customHeight="1" x14ac:dyDescent="0.25">
      <c r="B56" s="589" t="s">
        <v>389</v>
      </c>
      <c r="C56" s="590" t="s">
        <v>3502</v>
      </c>
      <c r="D56" s="497">
        <v>44763</v>
      </c>
      <c r="E56" s="497">
        <f t="shared" si="7"/>
        <v>44772</v>
      </c>
      <c r="F56" s="497" t="s">
        <v>510</v>
      </c>
      <c r="G56" s="497" t="s">
        <v>510</v>
      </c>
      <c r="H56" s="497">
        <f t="shared" si="8"/>
        <v>44772</v>
      </c>
      <c r="I56" s="497"/>
      <c r="J56" s="9"/>
      <c r="K56" s="586">
        <f t="shared" si="9"/>
        <v>44765</v>
      </c>
    </row>
    <row r="57" spans="2:11" s="14" customFormat="1" ht="18.75" customHeight="1" x14ac:dyDescent="0.2">
      <c r="B57" s="588" t="s">
        <v>3503</v>
      </c>
      <c r="C57" s="137" t="s">
        <v>3504</v>
      </c>
      <c r="D57" s="6">
        <v>44770</v>
      </c>
      <c r="E57" s="6">
        <f t="shared" ref="E57" si="10">D57+9</f>
        <v>44779</v>
      </c>
      <c r="F57" s="6" t="s">
        <v>510</v>
      </c>
      <c r="G57" s="6" t="s">
        <v>510</v>
      </c>
      <c r="H57" s="6">
        <f t="shared" ref="H57" si="11">E57</f>
        <v>44779</v>
      </c>
      <c r="I57" s="6"/>
      <c r="J57" s="9"/>
      <c r="K57" s="586">
        <f t="shared" ref="K57:K61" si="12">K56+7</f>
        <v>44772</v>
      </c>
    </row>
    <row r="58" spans="2:11" s="14" customFormat="1" ht="18.75" customHeight="1" x14ac:dyDescent="0.2">
      <c r="B58" s="588" t="s">
        <v>3448</v>
      </c>
      <c r="C58" s="137" t="s">
        <v>3505</v>
      </c>
      <c r="D58" s="6">
        <v>44777</v>
      </c>
      <c r="E58" s="6">
        <f t="shared" ref="E58" si="13">D58+9</f>
        <v>44786</v>
      </c>
      <c r="F58" s="6" t="s">
        <v>510</v>
      </c>
      <c r="G58" s="6" t="s">
        <v>510</v>
      </c>
      <c r="H58" s="6">
        <f t="shared" ref="H58" si="14">E58</f>
        <v>44786</v>
      </c>
      <c r="I58" s="6"/>
      <c r="J58" s="9"/>
      <c r="K58" s="586">
        <f t="shared" si="12"/>
        <v>44779</v>
      </c>
    </row>
    <row r="59" spans="2:11" s="14" customFormat="1" ht="18.75" customHeight="1" x14ac:dyDescent="0.2">
      <c r="B59" s="588" t="s">
        <v>3450</v>
      </c>
      <c r="C59" s="137" t="s">
        <v>3506</v>
      </c>
      <c r="D59" s="6">
        <v>44784</v>
      </c>
      <c r="E59" s="6">
        <f t="shared" ref="E59" si="15">D59+9</f>
        <v>44793</v>
      </c>
      <c r="F59" s="6" t="s">
        <v>510</v>
      </c>
      <c r="G59" s="6" t="s">
        <v>510</v>
      </c>
      <c r="H59" s="6">
        <f t="shared" ref="H59" si="16">E59</f>
        <v>44793</v>
      </c>
      <c r="I59" s="6"/>
      <c r="J59" s="9"/>
      <c r="K59" s="586">
        <f t="shared" si="12"/>
        <v>44786</v>
      </c>
    </row>
    <row r="60" spans="2:11" s="14" customFormat="1" ht="18.75" customHeight="1" x14ac:dyDescent="0.2">
      <c r="B60" s="588" t="s">
        <v>3507</v>
      </c>
      <c r="C60" s="137" t="s">
        <v>3508</v>
      </c>
      <c r="D60" s="6">
        <v>44791</v>
      </c>
      <c r="E60" s="6">
        <f t="shared" ref="E60" si="17">D60+9</f>
        <v>44800</v>
      </c>
      <c r="F60" s="6" t="s">
        <v>510</v>
      </c>
      <c r="G60" s="6" t="s">
        <v>510</v>
      </c>
      <c r="H60" s="6">
        <f t="shared" ref="H60" si="18">E60</f>
        <v>44800</v>
      </c>
      <c r="I60" s="6"/>
      <c r="J60" s="9"/>
      <c r="K60" s="586">
        <f t="shared" si="12"/>
        <v>44793</v>
      </c>
    </row>
    <row r="61" spans="2:11" s="14" customFormat="1" ht="18.75" customHeight="1" x14ac:dyDescent="0.2">
      <c r="B61" s="588" t="s">
        <v>3455</v>
      </c>
      <c r="C61" s="137" t="s">
        <v>3509</v>
      </c>
      <c r="D61" s="6">
        <v>44798</v>
      </c>
      <c r="E61" s="6">
        <f t="shared" ref="E61" si="19">D61+9</f>
        <v>44807</v>
      </c>
      <c r="F61" s="6" t="s">
        <v>510</v>
      </c>
      <c r="G61" s="6" t="s">
        <v>510</v>
      </c>
      <c r="H61" s="6">
        <f t="shared" ref="H61" si="20">E61</f>
        <v>44807</v>
      </c>
      <c r="I61" s="6"/>
      <c r="J61" s="9"/>
      <c r="K61" s="586">
        <f t="shared" si="12"/>
        <v>44800</v>
      </c>
    </row>
    <row r="65" spans="2:11" s="14" customFormat="1" ht="39" customHeight="1" x14ac:dyDescent="0.2">
      <c r="B65" s="538" t="s">
        <v>1355</v>
      </c>
      <c r="C65" s="403" t="s">
        <v>3437</v>
      </c>
      <c r="D65" s="403" t="s">
        <v>1356</v>
      </c>
      <c r="E65" s="119" t="s">
        <v>3972</v>
      </c>
      <c r="F65" s="1219" t="s">
        <v>1358</v>
      </c>
      <c r="G65" s="1216" t="s">
        <v>382</v>
      </c>
      <c r="H65" s="1219" t="s">
        <v>1357</v>
      </c>
      <c r="I65" s="371"/>
      <c r="J65" s="9"/>
      <c r="K65" s="9"/>
    </row>
    <row r="66" spans="2:11" s="14" customFormat="1" ht="18.75" customHeight="1" x14ac:dyDescent="0.2">
      <c r="B66" s="4" t="s">
        <v>381</v>
      </c>
      <c r="C66" s="4" t="s">
        <v>382</v>
      </c>
      <c r="D66" s="403"/>
      <c r="E66" s="4" t="s">
        <v>174</v>
      </c>
      <c r="F66" s="1220"/>
      <c r="G66" s="1217"/>
      <c r="H66" s="1220"/>
      <c r="I66" s="4"/>
      <c r="J66" s="9"/>
      <c r="K66" s="9"/>
    </row>
    <row r="67" spans="2:11" s="14" customFormat="1" ht="18.75" customHeight="1" x14ac:dyDescent="0.2">
      <c r="B67" s="556" t="s">
        <v>4007</v>
      </c>
      <c r="C67" s="557" t="s">
        <v>4008</v>
      </c>
      <c r="D67" s="557">
        <v>44623</v>
      </c>
      <c r="E67" s="6">
        <f>D67+11</f>
        <v>44634</v>
      </c>
      <c r="F67" s="6" t="s">
        <v>510</v>
      </c>
      <c r="G67" s="6" t="s">
        <v>510</v>
      </c>
      <c r="H67" s="6"/>
      <c r="I67" s="421"/>
      <c r="J67" s="9"/>
      <c r="K67" s="9"/>
    </row>
    <row r="68" spans="2:11" s="14" customFormat="1" ht="18.75" customHeight="1" x14ac:dyDescent="0.2">
      <c r="B68" s="556" t="s">
        <v>3954</v>
      </c>
      <c r="C68" s="557" t="s">
        <v>4009</v>
      </c>
      <c r="D68" s="557">
        <v>44635</v>
      </c>
      <c r="E68" s="6">
        <f t="shared" ref="E68:E71" si="21">D68+11</f>
        <v>44646</v>
      </c>
      <c r="F68" s="6" t="s">
        <v>510</v>
      </c>
      <c r="G68" s="6" t="s">
        <v>510</v>
      </c>
      <c r="H68" s="6"/>
      <c r="I68" s="6"/>
      <c r="J68" s="9"/>
      <c r="K68" s="9"/>
    </row>
    <row r="69" spans="2:11" s="14" customFormat="1" ht="18.75" customHeight="1" x14ac:dyDescent="0.2">
      <c r="B69" s="556" t="s">
        <v>4010</v>
      </c>
      <c r="C69" s="557" t="s">
        <v>4011</v>
      </c>
      <c r="D69" s="557">
        <v>44640</v>
      </c>
      <c r="E69" s="6">
        <f t="shared" si="21"/>
        <v>44651</v>
      </c>
      <c r="F69" s="6" t="s">
        <v>510</v>
      </c>
      <c r="G69" s="6" t="s">
        <v>510</v>
      </c>
      <c r="H69" s="6"/>
      <c r="I69" s="6"/>
      <c r="J69" s="9"/>
      <c r="K69" s="9"/>
    </row>
    <row r="70" spans="2:11" s="14" customFormat="1" ht="18.75" customHeight="1" x14ac:dyDescent="0.2">
      <c r="B70" s="556" t="s">
        <v>3960</v>
      </c>
      <c r="C70" s="557" t="s">
        <v>4012</v>
      </c>
      <c r="D70" s="557">
        <v>44644</v>
      </c>
      <c r="E70" s="6">
        <f t="shared" si="21"/>
        <v>44655</v>
      </c>
      <c r="F70" s="6" t="s">
        <v>510</v>
      </c>
      <c r="G70" s="6" t="s">
        <v>510</v>
      </c>
      <c r="H70" s="6"/>
      <c r="I70" s="6"/>
      <c r="J70" s="9"/>
      <c r="K70" s="9"/>
    </row>
    <row r="71" spans="2:11" s="14" customFormat="1" ht="18.75" customHeight="1" x14ac:dyDescent="0.2">
      <c r="B71" s="556" t="s">
        <v>3964</v>
      </c>
      <c r="C71" s="557" t="s">
        <v>4013</v>
      </c>
      <c r="D71" s="557">
        <v>44650</v>
      </c>
      <c r="E71" s="6">
        <f t="shared" si="21"/>
        <v>44661</v>
      </c>
      <c r="F71" s="6" t="s">
        <v>510</v>
      </c>
      <c r="G71" s="6" t="s">
        <v>510</v>
      </c>
      <c r="H71" s="6"/>
      <c r="I71" s="6"/>
      <c r="J71" s="9"/>
      <c r="K71" s="9"/>
    </row>
    <row r="72" spans="2:11" s="14" customFormat="1" ht="18.75" customHeight="1" x14ac:dyDescent="0.2">
      <c r="B72" s="498"/>
      <c r="C72" s="555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98"/>
      <c r="C73" s="555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555</v>
      </c>
      <c r="C74" s="11"/>
      <c r="D74" s="11"/>
      <c r="E74" s="15"/>
      <c r="F74" s="2" t="s">
        <v>1264</v>
      </c>
      <c r="G74" s="2"/>
      <c r="H74" s="11"/>
      <c r="I74" s="2" t="s">
        <v>557</v>
      </c>
      <c r="J74" s="2"/>
      <c r="K74" s="2"/>
    </row>
    <row r="75" spans="2:11" s="12" customFormat="1" ht="18.75" customHeight="1" x14ac:dyDescent="0.2">
      <c r="B75" s="197" t="s">
        <v>558</v>
      </c>
      <c r="C75" s="193"/>
      <c r="D75" s="198" t="s">
        <v>559</v>
      </c>
      <c r="E75" s="15"/>
      <c r="F75" s="11" t="s">
        <v>560</v>
      </c>
      <c r="G75" s="11"/>
      <c r="H75" s="198" t="s">
        <v>561</v>
      </c>
      <c r="I75" s="197" t="s">
        <v>562</v>
      </c>
      <c r="J75" s="193"/>
      <c r="K75" s="198" t="s">
        <v>563</v>
      </c>
    </row>
    <row r="76" spans="2:11" s="12" customFormat="1" ht="18.75" customHeight="1" x14ac:dyDescent="0.2">
      <c r="B76" s="424" t="s">
        <v>564</v>
      </c>
      <c r="C76" s="202"/>
      <c r="D76" s="584" t="s">
        <v>565</v>
      </c>
      <c r="E76" s="197"/>
      <c r="F76" s="723" t="s">
        <v>566</v>
      </c>
      <c r="G76" s="723" t="s">
        <v>567</v>
      </c>
      <c r="H76" s="252" t="s">
        <v>568</v>
      </c>
      <c r="I76" s="201" t="s">
        <v>569</v>
      </c>
      <c r="J76" s="202" t="s">
        <v>1265</v>
      </c>
      <c r="K76" s="203" t="s">
        <v>570</v>
      </c>
    </row>
    <row r="77" spans="2:11" s="14" customFormat="1" ht="18.75" customHeight="1" x14ac:dyDescent="0.2">
      <c r="B77" s="424" t="s">
        <v>571</v>
      </c>
      <c r="C77" s="202"/>
      <c r="D77" s="584" t="s">
        <v>572</v>
      </c>
      <c r="E77" s="197"/>
      <c r="F77" s="723" t="s">
        <v>573</v>
      </c>
      <c r="G77" s="723" t="s">
        <v>574</v>
      </c>
      <c r="H77" s="252" t="s">
        <v>575</v>
      </c>
      <c r="I77" s="201" t="s">
        <v>576</v>
      </c>
      <c r="J77" s="202" t="s">
        <v>1266</v>
      </c>
      <c r="K77" s="203" t="s">
        <v>577</v>
      </c>
    </row>
    <row r="78" spans="2:11" s="14" customFormat="1" ht="18.75" customHeight="1" x14ac:dyDescent="0.2">
      <c r="B78" s="201" t="s">
        <v>2568</v>
      </c>
      <c r="C78" s="202"/>
      <c r="D78" s="203" t="s">
        <v>579</v>
      </c>
      <c r="E78" s="197"/>
      <c r="F78" s="723" t="s">
        <v>580</v>
      </c>
      <c r="G78" s="723" t="s">
        <v>581</v>
      </c>
      <c r="H78" s="252" t="s">
        <v>582</v>
      </c>
      <c r="I78" s="201" t="s">
        <v>1269</v>
      </c>
      <c r="J78" s="202" t="s">
        <v>1270</v>
      </c>
      <c r="K78" s="203" t="s">
        <v>1271</v>
      </c>
    </row>
    <row r="79" spans="2:11" s="14" customFormat="1" ht="18.75" customHeight="1" x14ac:dyDescent="0.2">
      <c r="B79" s="201" t="s">
        <v>585</v>
      </c>
      <c r="C79" s="202"/>
      <c r="D79" s="203" t="s">
        <v>586</v>
      </c>
      <c r="E79" s="197"/>
      <c r="F79" s="723" t="s">
        <v>587</v>
      </c>
      <c r="G79" s="723" t="s">
        <v>588</v>
      </c>
      <c r="H79" s="252" t="s">
        <v>589</v>
      </c>
      <c r="I79" s="201" t="s">
        <v>590</v>
      </c>
      <c r="J79" s="202" t="s">
        <v>1272</v>
      </c>
      <c r="K79" s="203" t="s">
        <v>591</v>
      </c>
    </row>
    <row r="80" spans="2:11" s="14" customFormat="1" ht="18.75" customHeight="1" x14ac:dyDescent="0.2">
      <c r="B80" s="424" t="s">
        <v>592</v>
      </c>
      <c r="C80" s="202"/>
      <c r="D80" s="584" t="s">
        <v>593</v>
      </c>
      <c r="E80" s="197"/>
      <c r="F80" s="723" t="s">
        <v>2569</v>
      </c>
      <c r="G80" s="723" t="s">
        <v>595</v>
      </c>
      <c r="H80" s="252" t="s">
        <v>2570</v>
      </c>
      <c r="I80" s="201" t="s">
        <v>597</v>
      </c>
      <c r="J80" s="202" t="s">
        <v>1273</v>
      </c>
      <c r="K80" s="203" t="s">
        <v>598</v>
      </c>
    </row>
    <row r="81" spans="2:11" s="14" customFormat="1" ht="18.75" customHeight="1" x14ac:dyDescent="0.2">
      <c r="B81" s="424" t="s">
        <v>1274</v>
      </c>
      <c r="C81" s="202"/>
      <c r="D81" s="584" t="s">
        <v>1275</v>
      </c>
      <c r="E81" s="197"/>
      <c r="F81" s="723" t="s">
        <v>2571</v>
      </c>
      <c r="G81" s="723" t="s">
        <v>602</v>
      </c>
      <c r="H81" s="252" t="s">
        <v>2572</v>
      </c>
      <c r="I81" s="201" t="s">
        <v>1276</v>
      </c>
      <c r="J81" s="202" t="s">
        <v>1277</v>
      </c>
      <c r="K81" s="203" t="s">
        <v>1278</v>
      </c>
    </row>
    <row r="82" spans="2:11" s="14" customFormat="1" ht="18.75" customHeight="1" x14ac:dyDescent="0.2">
      <c r="B82" s="424" t="s">
        <v>1279</v>
      </c>
      <c r="C82" s="202"/>
      <c r="D82" s="584" t="s">
        <v>1280</v>
      </c>
      <c r="E82" s="197"/>
      <c r="F82" s="517"/>
      <c r="G82"/>
      <c r="H82"/>
    </row>
    <row r="83" spans="2:11" s="14" customFormat="1" ht="18.75" customHeight="1" x14ac:dyDescent="0.2">
      <c r="B83" s="424" t="s">
        <v>606</v>
      </c>
      <c r="C83" s="202"/>
      <c r="D83" s="584" t="s">
        <v>607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1281</v>
      </c>
      <c r="C85" s="11" t="s">
        <v>1282</v>
      </c>
      <c r="D85" s="13"/>
      <c r="F85" s="11" t="s">
        <v>1283</v>
      </c>
      <c r="G85" s="16" t="s">
        <v>1284</v>
      </c>
      <c r="H85" s="14"/>
      <c r="I85" s="11" t="s">
        <v>1283</v>
      </c>
      <c r="J85" s="11" t="s">
        <v>1285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1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1127</v>
      </c>
    </row>
    <row r="3" spans="2:8" ht="18" customHeight="1" x14ac:dyDescent="0.2">
      <c r="B3" s="165"/>
    </row>
    <row r="4" spans="2:8" ht="18" customHeight="1" x14ac:dyDescent="0.2">
      <c r="C4" s="313" t="s">
        <v>4014</v>
      </c>
      <c r="H4" s="147"/>
    </row>
    <row r="6" spans="2:8" s="145" customFormat="1" ht="18" customHeight="1" x14ac:dyDescent="0.2">
      <c r="B6" s="170"/>
      <c r="C6" s="158"/>
      <c r="D6" s="208" t="s">
        <v>1356</v>
      </c>
      <c r="E6" s="332" t="s">
        <v>252</v>
      </c>
      <c r="F6" s="163" t="s">
        <v>183</v>
      </c>
      <c r="G6" s="332" t="s">
        <v>367</v>
      </c>
      <c r="H6" s="174"/>
    </row>
    <row r="7" spans="2:8" s="145" customFormat="1" ht="18" customHeight="1" x14ac:dyDescent="0.2">
      <c r="B7" s="158"/>
      <c r="C7" s="169" t="s">
        <v>1129</v>
      </c>
      <c r="D7" s="209"/>
      <c r="E7" s="332" t="s">
        <v>260</v>
      </c>
      <c r="F7" s="332" t="s">
        <v>171</v>
      </c>
      <c r="G7" s="332" t="s">
        <v>228</v>
      </c>
      <c r="H7" s="174"/>
    </row>
    <row r="8" spans="2:8" s="145" customFormat="1" ht="18" customHeight="1" x14ac:dyDescent="0.2">
      <c r="B8" s="152" t="s">
        <v>381</v>
      </c>
      <c r="C8" s="152" t="s">
        <v>382</v>
      </c>
      <c r="D8" s="152" t="s">
        <v>1135</v>
      </c>
      <c r="E8" s="152" t="s">
        <v>1135</v>
      </c>
      <c r="F8" s="152" t="s">
        <v>1135</v>
      </c>
      <c r="G8" s="152" t="s">
        <v>1135</v>
      </c>
      <c r="H8" s="174"/>
    </row>
    <row r="9" spans="2:8" s="145" customFormat="1" ht="18" customHeight="1" x14ac:dyDescent="0.2">
      <c r="B9" s="172" t="s">
        <v>4015</v>
      </c>
      <c r="C9" s="175" t="s">
        <v>4016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3332</v>
      </c>
      <c r="C10" s="175" t="s">
        <v>4017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3658</v>
      </c>
      <c r="C11" s="175" t="s">
        <v>4018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3604</v>
      </c>
      <c r="C12" s="175" t="s">
        <v>4019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2970</v>
      </c>
      <c r="C13" s="173" t="s">
        <v>4020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4021</v>
      </c>
      <c r="C14" s="173" t="s">
        <v>4022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389</v>
      </c>
      <c r="C15" s="173" t="s">
        <v>4023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3320</v>
      </c>
      <c r="C16" s="173" t="s">
        <v>4024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3021</v>
      </c>
      <c r="C17" s="173" t="s">
        <v>4025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3379</v>
      </c>
      <c r="C18" s="175" t="s">
        <v>4026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4015</v>
      </c>
      <c r="C19" s="175" t="s">
        <v>4027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3332</v>
      </c>
      <c r="C20" s="175" t="s">
        <v>4028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3658</v>
      </c>
      <c r="C21" s="175" t="s">
        <v>4029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1252</v>
      </c>
      <c r="I21" s="174"/>
      <c r="J21" s="174"/>
    </row>
    <row r="22" spans="2:12" s="145" customFormat="1" ht="18" customHeight="1" x14ac:dyDescent="0.2">
      <c r="B22" s="157" t="s">
        <v>1244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555</v>
      </c>
      <c r="C24" s="193"/>
      <c r="D24" s="193"/>
      <c r="E24" s="194"/>
      <c r="F24" s="195" t="s">
        <v>1264</v>
      </c>
      <c r="G24" s="195"/>
      <c r="H24" s="193"/>
      <c r="I24" s="193"/>
      <c r="J24" s="195" t="s">
        <v>557</v>
      </c>
      <c r="K24" s="195"/>
      <c r="L24" s="195"/>
    </row>
    <row r="25" spans="2:12" s="159" customFormat="1" ht="18" customHeight="1" x14ac:dyDescent="0.2">
      <c r="B25" s="197" t="s">
        <v>558</v>
      </c>
      <c r="C25" s="193"/>
      <c r="D25" s="198" t="s">
        <v>559</v>
      </c>
      <c r="E25" s="199"/>
      <c r="F25" s="197" t="s">
        <v>560</v>
      </c>
      <c r="G25" s="193"/>
      <c r="H25" s="198" t="s">
        <v>561</v>
      </c>
      <c r="I25" s="193"/>
      <c r="J25" s="197" t="s">
        <v>562</v>
      </c>
      <c r="K25" s="193"/>
      <c r="L25" s="198" t="s">
        <v>563</v>
      </c>
    </row>
    <row r="26" spans="2:12" s="159" customFormat="1" ht="18" customHeight="1" x14ac:dyDescent="0.2">
      <c r="B26" s="201" t="s">
        <v>3882</v>
      </c>
      <c r="C26" s="202" t="s">
        <v>3883</v>
      </c>
      <c r="D26" s="203" t="s">
        <v>3884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569</v>
      </c>
      <c r="K26" s="202" t="s">
        <v>1265</v>
      </c>
      <c r="L26" s="203" t="s">
        <v>570</v>
      </c>
    </row>
    <row r="27" spans="2:12" s="159" customFormat="1" ht="18" customHeight="1" x14ac:dyDescent="0.2">
      <c r="B27" s="201" t="s">
        <v>3885</v>
      </c>
      <c r="C27" s="202" t="s">
        <v>3886</v>
      </c>
      <c r="D27" s="203" t="s">
        <v>3887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576</v>
      </c>
      <c r="K27" s="202" t="s">
        <v>1266</v>
      </c>
      <c r="L27" s="203" t="s">
        <v>577</v>
      </c>
    </row>
    <row r="28" spans="2:12" s="159" customFormat="1" ht="18" customHeight="1" x14ac:dyDescent="0.2">
      <c r="B28" s="201" t="s">
        <v>1267</v>
      </c>
      <c r="C28" s="202" t="s">
        <v>3888</v>
      </c>
      <c r="D28" s="203" t="s">
        <v>1268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1269</v>
      </c>
      <c r="K28" s="202" t="s">
        <v>1270</v>
      </c>
      <c r="L28" s="203" t="s">
        <v>1271</v>
      </c>
    </row>
    <row r="29" spans="2:12" s="159" customFormat="1" ht="18" customHeight="1" x14ac:dyDescent="0.2">
      <c r="B29" s="201" t="s">
        <v>3889</v>
      </c>
      <c r="C29" s="202" t="s">
        <v>3890</v>
      </c>
      <c r="D29" s="203" t="s">
        <v>3891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590</v>
      </c>
      <c r="K29" s="202" t="s">
        <v>1272</v>
      </c>
      <c r="L29" s="203" t="s">
        <v>591</v>
      </c>
    </row>
    <row r="30" spans="2:12" s="159" customFormat="1" ht="18" customHeight="1" x14ac:dyDescent="0.2">
      <c r="B30" s="201" t="s">
        <v>585</v>
      </c>
      <c r="C30" s="202" t="s">
        <v>3892</v>
      </c>
      <c r="D30" s="203" t="s">
        <v>586</v>
      </c>
      <c r="E30" s="197"/>
      <c r="F30" s="201"/>
      <c r="G30" s="202"/>
      <c r="H30" s="203"/>
      <c r="I30" s="193"/>
      <c r="J30" s="201" t="s">
        <v>597</v>
      </c>
      <c r="K30" s="202" t="s">
        <v>1273</v>
      </c>
      <c r="L30" s="203" t="s">
        <v>598</v>
      </c>
    </row>
    <row r="31" spans="2:12" s="159" customFormat="1" ht="18" customHeight="1" x14ac:dyDescent="0.2">
      <c r="B31" s="201" t="s">
        <v>3893</v>
      </c>
      <c r="C31" s="202" t="s">
        <v>3894</v>
      </c>
      <c r="D31" s="203" t="s">
        <v>3895</v>
      </c>
      <c r="E31" s="197"/>
      <c r="F31" s="201"/>
      <c r="G31" s="202"/>
      <c r="H31" s="203"/>
      <c r="I31" s="193"/>
      <c r="J31" s="201" t="s">
        <v>1276</v>
      </c>
      <c r="K31" s="202" t="s">
        <v>1277</v>
      </c>
      <c r="L31" s="203" t="s">
        <v>1278</v>
      </c>
    </row>
    <row r="32" spans="2:12" s="159" customFormat="1" ht="18" customHeight="1" x14ac:dyDescent="0.2">
      <c r="B32" s="201" t="s">
        <v>3896</v>
      </c>
      <c r="C32" s="202" t="s">
        <v>3897</v>
      </c>
      <c r="D32" s="203" t="s">
        <v>3898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3899</v>
      </c>
      <c r="C33" s="202" t="s">
        <v>3900</v>
      </c>
      <c r="D33" s="203" t="s">
        <v>3901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1281</v>
      </c>
      <c r="C35" s="193" t="s">
        <v>1282</v>
      </c>
      <c r="D35" s="205"/>
      <c r="E35" s="193"/>
      <c r="F35" s="193" t="s">
        <v>1283</v>
      </c>
      <c r="G35" s="206" t="s">
        <v>1284</v>
      </c>
      <c r="H35" s="196"/>
      <c r="I35" s="193"/>
      <c r="J35" s="193" t="s">
        <v>1283</v>
      </c>
      <c r="K35" s="193" t="s">
        <v>1285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1127</v>
      </c>
    </row>
    <row r="3" spans="1:14" ht="17.25" customHeight="1" x14ac:dyDescent="0.2">
      <c r="B3" s="165"/>
    </row>
    <row r="4" spans="1:14" ht="17.25" customHeight="1" x14ac:dyDescent="0.2">
      <c r="C4" s="313" t="s">
        <v>4030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2301</v>
      </c>
      <c r="D6" s="208" t="s">
        <v>1356</v>
      </c>
      <c r="E6" s="311" t="s">
        <v>4031</v>
      </c>
      <c r="F6" s="163" t="s">
        <v>2800</v>
      </c>
      <c r="G6" s="163" t="s">
        <v>306</v>
      </c>
      <c r="H6" s="332" t="s">
        <v>3306</v>
      </c>
      <c r="I6" s="146"/>
      <c r="J6" s="340" t="s">
        <v>4032</v>
      </c>
      <c r="K6" s="146"/>
      <c r="L6" s="146"/>
      <c r="M6" s="146"/>
      <c r="N6" s="146"/>
    </row>
    <row r="7" spans="1:14" ht="17.25" customHeight="1" x14ac:dyDescent="0.2">
      <c r="A7" s="218"/>
      <c r="B7" s="152" t="s">
        <v>381</v>
      </c>
      <c r="C7" s="152" t="s">
        <v>382</v>
      </c>
      <c r="D7" s="209"/>
      <c r="E7" s="161" t="s">
        <v>260</v>
      </c>
      <c r="F7" s="332" t="s">
        <v>160</v>
      </c>
      <c r="G7" s="332" t="s">
        <v>228</v>
      </c>
      <c r="H7" s="332" t="s">
        <v>285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389</v>
      </c>
      <c r="C8" s="173" t="s">
        <v>4033</v>
      </c>
      <c r="D8" s="385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5" t="s">
        <v>389</v>
      </c>
      <c r="C9" s="359" t="s">
        <v>4034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5" t="s">
        <v>389</v>
      </c>
      <c r="C10" s="359" t="s">
        <v>4035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5" t="s">
        <v>389</v>
      </c>
      <c r="C11" s="359" t="s">
        <v>4036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60" t="s">
        <v>3229</v>
      </c>
      <c r="C12" s="359" t="s">
        <v>4037</v>
      </c>
      <c r="D12" s="357">
        <v>43973</v>
      </c>
      <c r="E12" s="357">
        <f t="shared" ref="E12:E13" si="1">D12+5</f>
        <v>43978</v>
      </c>
      <c r="F12" s="357">
        <f t="shared" ref="F12:F13" si="2">D12+9</f>
        <v>43982</v>
      </c>
      <c r="G12" s="357">
        <f t="shared" ref="G12:G13" si="3">D12+12</f>
        <v>43985</v>
      </c>
      <c r="H12" s="357">
        <f t="shared" ref="H12" si="4">D12+15</f>
        <v>43988</v>
      </c>
      <c r="I12" s="146" t="s">
        <v>4038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60" t="s">
        <v>3223</v>
      </c>
      <c r="C13" s="359" t="s">
        <v>4039</v>
      </c>
      <c r="D13" s="357">
        <f t="shared" si="0"/>
        <v>43980</v>
      </c>
      <c r="E13" s="357">
        <f t="shared" si="1"/>
        <v>43985</v>
      </c>
      <c r="F13" s="357">
        <f t="shared" si="2"/>
        <v>43989</v>
      </c>
      <c r="G13" s="357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60" t="s">
        <v>3233</v>
      </c>
      <c r="C14" s="359" t="s">
        <v>4040</v>
      </c>
      <c r="D14" s="357">
        <v>43987</v>
      </c>
      <c r="E14" s="357">
        <f t="shared" ref="E14" si="5">D14+5</f>
        <v>43992</v>
      </c>
      <c r="F14" s="357">
        <f t="shared" ref="F14" si="6">D14+9</f>
        <v>43996</v>
      </c>
      <c r="G14" s="357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5" t="s">
        <v>389</v>
      </c>
      <c r="C15" s="359" t="s">
        <v>4041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60" t="s">
        <v>3115</v>
      </c>
      <c r="C16" s="359" t="s">
        <v>4042</v>
      </c>
      <c r="D16" s="357">
        <v>44008</v>
      </c>
      <c r="E16" s="357">
        <f t="shared" ref="E16" si="8">D16+5</f>
        <v>44013</v>
      </c>
      <c r="F16" s="357">
        <f t="shared" ref="F16" si="9">D16+9</f>
        <v>44017</v>
      </c>
      <c r="G16" s="357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18" t="s">
        <v>4043</v>
      </c>
      <c r="C18" s="1218"/>
      <c r="D18" s="1218"/>
      <c r="E18" s="1218"/>
      <c r="F18" s="1218"/>
      <c r="G18" s="1218"/>
      <c r="H18" s="1218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1244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555</v>
      </c>
      <c r="C22" s="193"/>
      <c r="D22" s="193"/>
      <c r="E22" s="194"/>
      <c r="F22" s="195" t="s">
        <v>1264</v>
      </c>
      <c r="G22" s="195"/>
      <c r="H22" s="193"/>
      <c r="I22" s="193"/>
      <c r="J22" s="195" t="s">
        <v>557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558</v>
      </c>
      <c r="C23" s="193"/>
      <c r="D23" s="198" t="s">
        <v>559</v>
      </c>
      <c r="E23" s="199"/>
      <c r="F23" s="197" t="s">
        <v>560</v>
      </c>
      <c r="G23" s="193"/>
      <c r="H23" s="198" t="s">
        <v>561</v>
      </c>
      <c r="I23" s="193"/>
      <c r="J23" s="197" t="s">
        <v>562</v>
      </c>
      <c r="K23" s="193"/>
      <c r="L23" s="198" t="s">
        <v>563</v>
      </c>
      <c r="M23" s="193"/>
      <c r="N23" s="196"/>
    </row>
    <row r="24" spans="1:14" s="159" customFormat="1" ht="17.25" customHeight="1" x14ac:dyDescent="0.2">
      <c r="A24" s="213"/>
      <c r="B24" s="201" t="s">
        <v>3882</v>
      </c>
      <c r="C24" s="202" t="s">
        <v>3883</v>
      </c>
      <c r="D24" s="203" t="s">
        <v>3884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569</v>
      </c>
      <c r="K24" s="202" t="s">
        <v>1265</v>
      </c>
      <c r="L24" s="203" t="s">
        <v>570</v>
      </c>
      <c r="M24" s="193"/>
      <c r="N24" s="196"/>
    </row>
    <row r="25" spans="1:14" s="159" customFormat="1" ht="17.25" customHeight="1" x14ac:dyDescent="0.2">
      <c r="A25" s="212"/>
      <c r="B25" s="201" t="s">
        <v>3885</v>
      </c>
      <c r="C25" s="202" t="s">
        <v>3886</v>
      </c>
      <c r="D25" s="203" t="s">
        <v>3887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576</v>
      </c>
      <c r="K25" s="202" t="s">
        <v>1266</v>
      </c>
      <c r="L25" s="203" t="s">
        <v>577</v>
      </c>
      <c r="M25" s="193"/>
      <c r="N25" s="196"/>
    </row>
    <row r="26" spans="1:14" s="159" customFormat="1" ht="17.25" customHeight="1" x14ac:dyDescent="0.2">
      <c r="A26" s="212"/>
      <c r="B26" s="201" t="s">
        <v>1267</v>
      </c>
      <c r="C26" s="202" t="s">
        <v>3888</v>
      </c>
      <c r="D26" s="203" t="s">
        <v>1268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1269</v>
      </c>
      <c r="K26" s="202" t="s">
        <v>1270</v>
      </c>
      <c r="L26" s="203" t="s">
        <v>1271</v>
      </c>
      <c r="M26" s="193"/>
      <c r="N26" s="196"/>
    </row>
    <row r="27" spans="1:14" s="159" customFormat="1" ht="17.25" customHeight="1" x14ac:dyDescent="0.2">
      <c r="A27" s="212"/>
      <c r="B27" s="201" t="s">
        <v>3889</v>
      </c>
      <c r="C27" s="202" t="s">
        <v>3890</v>
      </c>
      <c r="D27" s="203" t="s">
        <v>3891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590</v>
      </c>
      <c r="K27" s="202" t="s">
        <v>1272</v>
      </c>
      <c r="L27" s="203" t="s">
        <v>591</v>
      </c>
      <c r="M27" s="193"/>
      <c r="N27" s="196"/>
    </row>
    <row r="28" spans="1:14" s="159" customFormat="1" ht="17.25" customHeight="1" x14ac:dyDescent="0.2">
      <c r="A28" s="212"/>
      <c r="B28" s="201" t="s">
        <v>585</v>
      </c>
      <c r="C28" s="202" t="s">
        <v>3892</v>
      </c>
      <c r="D28" s="203" t="s">
        <v>586</v>
      </c>
      <c r="E28" s="197"/>
      <c r="F28" s="201"/>
      <c r="G28" s="202"/>
      <c r="H28" s="203"/>
      <c r="I28" s="193"/>
      <c r="J28" s="201" t="s">
        <v>597</v>
      </c>
      <c r="K28" s="202" t="s">
        <v>1273</v>
      </c>
      <c r="L28" s="203" t="s">
        <v>598</v>
      </c>
      <c r="M28" s="193"/>
      <c r="N28" s="196"/>
    </row>
    <row r="29" spans="1:14" s="159" customFormat="1" ht="17.25" customHeight="1" x14ac:dyDescent="0.2">
      <c r="A29" s="212"/>
      <c r="B29" s="201" t="s">
        <v>3893</v>
      </c>
      <c r="C29" s="202" t="s">
        <v>3894</v>
      </c>
      <c r="D29" s="203" t="s">
        <v>3895</v>
      </c>
      <c r="E29" s="197"/>
      <c r="F29" s="201"/>
      <c r="G29" s="202"/>
      <c r="H29" s="203"/>
      <c r="I29" s="193"/>
      <c r="J29" s="201" t="s">
        <v>1276</v>
      </c>
      <c r="K29" s="202" t="s">
        <v>1277</v>
      </c>
      <c r="L29" s="203" t="s">
        <v>1278</v>
      </c>
      <c r="M29" s="193"/>
      <c r="N29" s="196"/>
    </row>
    <row r="30" spans="1:14" s="159" customFormat="1" ht="17.25" customHeight="1" x14ac:dyDescent="0.2">
      <c r="A30" s="212"/>
      <c r="B30" s="201" t="s">
        <v>3896</v>
      </c>
      <c r="C30" s="202" t="s">
        <v>3897</v>
      </c>
      <c r="D30" s="203" t="s">
        <v>3898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3899</v>
      </c>
      <c r="C31" s="202" t="s">
        <v>3900</v>
      </c>
      <c r="D31" s="203" t="s">
        <v>3901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1281</v>
      </c>
      <c r="C33" s="193" t="s">
        <v>1282</v>
      </c>
      <c r="D33" s="205"/>
      <c r="E33" s="193"/>
      <c r="F33" s="193" t="s">
        <v>1283</v>
      </c>
      <c r="G33" s="206" t="s">
        <v>1284</v>
      </c>
      <c r="H33" s="196"/>
      <c r="I33" s="193"/>
      <c r="J33" s="193" t="s">
        <v>1283</v>
      </c>
      <c r="K33" s="193" t="s">
        <v>1285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4044</v>
      </c>
      <c r="J2" s="265"/>
      <c r="K2" s="265"/>
      <c r="L2" s="265"/>
    </row>
    <row r="3" spans="2:12" ht="19.5" customHeight="1" x14ac:dyDescent="0.2">
      <c r="B3" s="268"/>
      <c r="C3" s="269" t="s">
        <v>4045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2474</v>
      </c>
      <c r="D5" s="302" t="s">
        <v>1356</v>
      </c>
      <c r="E5" s="274" t="s">
        <v>2800</v>
      </c>
      <c r="F5" s="272"/>
      <c r="G5" s="270" t="s">
        <v>4046</v>
      </c>
      <c r="H5" s="270" t="s">
        <v>4047</v>
      </c>
      <c r="J5" s="272"/>
      <c r="L5" s="284"/>
    </row>
    <row r="6" spans="2:12" x14ac:dyDescent="0.2">
      <c r="B6" s="276" t="s">
        <v>381</v>
      </c>
      <c r="C6" s="276" t="s">
        <v>382</v>
      </c>
      <c r="D6" s="303"/>
      <c r="E6" s="277" t="s">
        <v>171</v>
      </c>
      <c r="F6" s="272"/>
      <c r="G6" s="280"/>
      <c r="H6" s="280"/>
      <c r="J6" s="272"/>
      <c r="L6" s="284"/>
    </row>
    <row r="7" spans="2:12" x14ac:dyDescent="0.2">
      <c r="B7" s="281" t="s">
        <v>4048</v>
      </c>
      <c r="C7" s="282" t="s">
        <v>4049</v>
      </c>
      <c r="D7" s="396">
        <v>43267</v>
      </c>
      <c r="E7" s="396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3064</v>
      </c>
      <c r="C8" s="282" t="s">
        <v>4050</v>
      </c>
      <c r="D8" s="396">
        <f t="shared" ref="D8:D13" si="3">D7+7</f>
        <v>43274</v>
      </c>
      <c r="E8" s="396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4051</v>
      </c>
      <c r="C9" s="282" t="s">
        <v>4052</v>
      </c>
      <c r="D9" s="396">
        <f t="shared" si="3"/>
        <v>43281</v>
      </c>
      <c r="E9" s="396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3083</v>
      </c>
      <c r="C10" s="279" t="s">
        <v>4053</v>
      </c>
      <c r="D10" s="397">
        <f t="shared" si="3"/>
        <v>43288</v>
      </c>
      <c r="E10" s="398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4054</v>
      </c>
      <c r="C11" s="279" t="s">
        <v>4055</v>
      </c>
      <c r="D11" s="397">
        <f t="shared" si="3"/>
        <v>43295</v>
      </c>
      <c r="E11" s="397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3040</v>
      </c>
      <c r="C12" s="279" t="s">
        <v>4056</v>
      </c>
      <c r="D12" s="397">
        <f t="shared" si="3"/>
        <v>43302</v>
      </c>
      <c r="E12" s="397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3980</v>
      </c>
      <c r="C13" s="279" t="s">
        <v>4057</v>
      </c>
      <c r="D13" s="397">
        <f t="shared" si="3"/>
        <v>43309</v>
      </c>
      <c r="E13" s="397" t="s">
        <v>495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1244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555</v>
      </c>
      <c r="C16" s="266"/>
      <c r="D16" s="266"/>
      <c r="E16" s="286"/>
      <c r="F16" s="287" t="s">
        <v>1264</v>
      </c>
      <c r="G16" s="287"/>
      <c r="H16" s="266"/>
      <c r="I16" s="266"/>
      <c r="J16" s="287" t="s">
        <v>557</v>
      </c>
      <c r="K16" s="287"/>
      <c r="L16" s="287"/>
    </row>
    <row r="17" spans="2:12" s="288" customFormat="1" ht="17.25" customHeight="1" x14ac:dyDescent="0.2">
      <c r="B17" s="289" t="s">
        <v>558</v>
      </c>
      <c r="C17" s="266"/>
      <c r="D17" s="290" t="s">
        <v>559</v>
      </c>
      <c r="E17" s="291"/>
      <c r="F17" s="289" t="s">
        <v>560</v>
      </c>
      <c r="G17" s="266"/>
      <c r="H17" s="290" t="s">
        <v>561</v>
      </c>
      <c r="I17" s="266"/>
      <c r="J17" s="289" t="s">
        <v>562</v>
      </c>
      <c r="K17" s="266"/>
      <c r="L17" s="290" t="s">
        <v>563</v>
      </c>
    </row>
    <row r="18" spans="2:12" s="288" customFormat="1" ht="17.25" customHeight="1" x14ac:dyDescent="0.25">
      <c r="B18" s="292" t="s">
        <v>3882</v>
      </c>
      <c r="C18" s="293" t="s">
        <v>3883</v>
      </c>
      <c r="D18" s="294" t="s">
        <v>3884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569</v>
      </c>
      <c r="K18" s="293" t="s">
        <v>1265</v>
      </c>
      <c r="L18" s="294" t="s">
        <v>570</v>
      </c>
    </row>
    <row r="19" spans="2:12" s="288" customFormat="1" ht="17.25" customHeight="1" x14ac:dyDescent="0.25">
      <c r="B19" s="292" t="s">
        <v>3885</v>
      </c>
      <c r="C19" s="293" t="s">
        <v>3886</v>
      </c>
      <c r="D19" s="294" t="s">
        <v>3887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576</v>
      </c>
      <c r="K19" s="293" t="s">
        <v>1266</v>
      </c>
      <c r="L19" s="294" t="s">
        <v>577</v>
      </c>
    </row>
    <row r="20" spans="2:12" s="288" customFormat="1" ht="17.25" customHeight="1" x14ac:dyDescent="0.25">
      <c r="B20" s="292" t="s">
        <v>1267</v>
      </c>
      <c r="C20" s="293" t="s">
        <v>3888</v>
      </c>
      <c r="D20" s="294" t="s">
        <v>1268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1269</v>
      </c>
      <c r="K20" s="293" t="s">
        <v>1270</v>
      </c>
      <c r="L20" s="294" t="s">
        <v>1271</v>
      </c>
    </row>
    <row r="21" spans="2:12" s="288" customFormat="1" ht="17.25" customHeight="1" x14ac:dyDescent="0.25">
      <c r="B21" s="292" t="s">
        <v>3889</v>
      </c>
      <c r="C21" s="293" t="s">
        <v>3890</v>
      </c>
      <c r="D21" s="294" t="s">
        <v>3891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590</v>
      </c>
      <c r="K21" s="293" t="s">
        <v>1272</v>
      </c>
      <c r="L21" s="294" t="s">
        <v>591</v>
      </c>
    </row>
    <row r="22" spans="2:12" s="288" customFormat="1" ht="17.25" customHeight="1" x14ac:dyDescent="0.2">
      <c r="B22" s="292" t="s">
        <v>585</v>
      </c>
      <c r="C22" s="293" t="s">
        <v>3892</v>
      </c>
      <c r="D22" s="294" t="s">
        <v>586</v>
      </c>
      <c r="E22" s="289"/>
      <c r="F22" s="292"/>
      <c r="G22" s="293"/>
      <c r="H22" s="294"/>
      <c r="I22" s="266"/>
      <c r="J22" s="292" t="s">
        <v>597</v>
      </c>
      <c r="K22" s="293" t="s">
        <v>1273</v>
      </c>
      <c r="L22" s="294" t="s">
        <v>598</v>
      </c>
    </row>
    <row r="23" spans="2:12" s="288" customFormat="1" ht="17.25" customHeight="1" x14ac:dyDescent="0.2">
      <c r="B23" s="292" t="s">
        <v>3893</v>
      </c>
      <c r="C23" s="293" t="s">
        <v>3894</v>
      </c>
      <c r="D23" s="294" t="s">
        <v>3895</v>
      </c>
      <c r="E23" s="289"/>
      <c r="F23" s="292"/>
      <c r="G23" s="293"/>
      <c r="H23" s="294"/>
      <c r="I23" s="266"/>
      <c r="J23" s="292" t="s">
        <v>1276</v>
      </c>
      <c r="K23" s="293" t="s">
        <v>1277</v>
      </c>
      <c r="L23" s="294" t="s">
        <v>1278</v>
      </c>
    </row>
    <row r="24" spans="2:12" s="288" customFormat="1" ht="17.25" customHeight="1" x14ac:dyDescent="0.2">
      <c r="B24" s="292" t="s">
        <v>3896</v>
      </c>
      <c r="C24" s="293" t="s">
        <v>3897</v>
      </c>
      <c r="D24" s="294" t="s">
        <v>3898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3899</v>
      </c>
      <c r="C25" s="293" t="s">
        <v>3900</v>
      </c>
      <c r="D25" s="294" t="s">
        <v>3901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1281</v>
      </c>
      <c r="C27" s="266" t="s">
        <v>1282</v>
      </c>
      <c r="D27" s="297"/>
      <c r="E27" s="266"/>
      <c r="F27" s="266" t="s">
        <v>1283</v>
      </c>
      <c r="G27" s="298" t="s">
        <v>1284</v>
      </c>
      <c r="H27" s="266"/>
      <c r="I27" s="266"/>
      <c r="J27" s="266" t="s">
        <v>1283</v>
      </c>
      <c r="K27" s="266" t="s">
        <v>1285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4044</v>
      </c>
    </row>
    <row r="3" spans="2:7" ht="17.25" customHeight="1" x14ac:dyDescent="0.2">
      <c r="B3" s="165"/>
    </row>
    <row r="4" spans="2:7" ht="17.25" customHeight="1" x14ac:dyDescent="0.2">
      <c r="C4" s="313" t="s">
        <v>4058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1129</v>
      </c>
      <c r="D6" s="332" t="s">
        <v>1356</v>
      </c>
      <c r="E6" s="332" t="s">
        <v>360</v>
      </c>
      <c r="F6" s="163" t="s">
        <v>245</v>
      </c>
    </row>
    <row r="7" spans="2:7" ht="17.25" customHeight="1" x14ac:dyDescent="0.2">
      <c r="B7" s="152" t="s">
        <v>381</v>
      </c>
      <c r="C7" s="152" t="s">
        <v>382</v>
      </c>
      <c r="D7" s="332"/>
      <c r="E7" s="332" t="s">
        <v>143</v>
      </c>
      <c r="F7" s="332" t="s">
        <v>160</v>
      </c>
    </row>
    <row r="8" spans="2:7" ht="17.25" customHeight="1" x14ac:dyDescent="0.2">
      <c r="B8" s="172" t="s">
        <v>4059</v>
      </c>
      <c r="C8" s="175" t="s">
        <v>4060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4061</v>
      </c>
      <c r="C9" s="175" t="s">
        <v>4062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4063</v>
      </c>
      <c r="C10" s="173" t="s">
        <v>4064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1129</v>
      </c>
      <c r="D13" s="332" t="s">
        <v>1356</v>
      </c>
      <c r="E13" s="332" t="s">
        <v>226</v>
      </c>
      <c r="F13" s="332" t="s">
        <v>206</v>
      </c>
      <c r="G13" s="332" t="s">
        <v>4065</v>
      </c>
    </row>
    <row r="14" spans="2:7" ht="17.25" customHeight="1" x14ac:dyDescent="0.2">
      <c r="B14" s="152" t="s">
        <v>381</v>
      </c>
      <c r="C14" s="152" t="s">
        <v>382</v>
      </c>
      <c r="D14" s="332"/>
      <c r="E14" s="332" t="s">
        <v>143</v>
      </c>
      <c r="F14" s="332"/>
      <c r="G14" s="332"/>
    </row>
    <row r="15" spans="2:7" ht="17.25" customHeight="1" x14ac:dyDescent="0.2">
      <c r="B15" s="171" t="s">
        <v>4066</v>
      </c>
      <c r="C15" s="173" t="s">
        <v>4067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4068</v>
      </c>
      <c r="D16" s="320"/>
      <c r="E16" s="320"/>
      <c r="F16" s="320"/>
      <c r="G16" s="320"/>
    </row>
    <row r="20" spans="2:12" ht="17.25" customHeight="1" x14ac:dyDescent="0.2">
      <c r="B20" s="157" t="s">
        <v>1244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555</v>
      </c>
      <c r="C22" s="193"/>
      <c r="D22" s="193"/>
      <c r="E22" s="194"/>
      <c r="F22" s="195" t="s">
        <v>1264</v>
      </c>
      <c r="G22" s="195"/>
      <c r="H22" s="193"/>
      <c r="I22" s="193"/>
      <c r="J22" s="195" t="s">
        <v>557</v>
      </c>
      <c r="K22" s="195"/>
      <c r="L22" s="195"/>
    </row>
    <row r="23" spans="2:12" s="159" customFormat="1" ht="17.25" customHeight="1" x14ac:dyDescent="0.2">
      <c r="B23" s="197" t="s">
        <v>558</v>
      </c>
      <c r="C23" s="193"/>
      <c r="D23" s="198" t="s">
        <v>559</v>
      </c>
      <c r="E23" s="199"/>
      <c r="F23" s="197" t="s">
        <v>560</v>
      </c>
      <c r="G23" s="193"/>
      <c r="H23" s="198" t="s">
        <v>561</v>
      </c>
      <c r="I23" s="193"/>
      <c r="J23" s="197" t="s">
        <v>562</v>
      </c>
      <c r="K23" s="193"/>
      <c r="L23" s="198" t="s">
        <v>563</v>
      </c>
    </row>
    <row r="24" spans="2:12" s="159" customFormat="1" ht="17.25" customHeight="1" x14ac:dyDescent="0.2">
      <c r="B24" s="201" t="s">
        <v>3882</v>
      </c>
      <c r="C24" s="202" t="s">
        <v>3883</v>
      </c>
      <c r="D24" s="203" t="s">
        <v>3884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569</v>
      </c>
      <c r="K24" s="202" t="s">
        <v>1265</v>
      </c>
      <c r="L24" s="203" t="s">
        <v>570</v>
      </c>
    </row>
    <row r="25" spans="2:12" s="159" customFormat="1" ht="17.25" customHeight="1" x14ac:dyDescent="0.2">
      <c r="B25" s="201" t="s">
        <v>3885</v>
      </c>
      <c r="C25" s="202" t="s">
        <v>3886</v>
      </c>
      <c r="D25" s="203" t="s">
        <v>3887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576</v>
      </c>
      <c r="K25" s="202" t="s">
        <v>1266</v>
      </c>
      <c r="L25" s="203" t="s">
        <v>577</v>
      </c>
    </row>
    <row r="26" spans="2:12" s="159" customFormat="1" ht="17.25" customHeight="1" x14ac:dyDescent="0.2">
      <c r="B26" s="201" t="s">
        <v>1267</v>
      </c>
      <c r="C26" s="202" t="s">
        <v>3888</v>
      </c>
      <c r="D26" s="203" t="s">
        <v>1268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1269</v>
      </c>
      <c r="K26" s="202" t="s">
        <v>1270</v>
      </c>
      <c r="L26" s="203" t="s">
        <v>1271</v>
      </c>
    </row>
    <row r="27" spans="2:12" s="159" customFormat="1" ht="17.25" customHeight="1" x14ac:dyDescent="0.2">
      <c r="B27" s="201" t="s">
        <v>3889</v>
      </c>
      <c r="C27" s="202" t="s">
        <v>3890</v>
      </c>
      <c r="D27" s="203" t="s">
        <v>3891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590</v>
      </c>
      <c r="K27" s="202" t="s">
        <v>1272</v>
      </c>
      <c r="L27" s="203" t="s">
        <v>591</v>
      </c>
    </row>
    <row r="28" spans="2:12" s="159" customFormat="1" ht="17.25" customHeight="1" x14ac:dyDescent="0.2">
      <c r="B28" s="201" t="s">
        <v>585</v>
      </c>
      <c r="C28" s="202" t="s">
        <v>3892</v>
      </c>
      <c r="D28" s="203" t="s">
        <v>586</v>
      </c>
      <c r="E28" s="197"/>
      <c r="F28" s="201"/>
      <c r="G28" s="202"/>
      <c r="H28" s="203"/>
      <c r="I28" s="193"/>
      <c r="J28" s="201" t="s">
        <v>597</v>
      </c>
      <c r="K28" s="202" t="s">
        <v>1273</v>
      </c>
      <c r="L28" s="203" t="s">
        <v>598</v>
      </c>
    </row>
    <row r="29" spans="2:12" s="159" customFormat="1" ht="17.25" customHeight="1" x14ac:dyDescent="0.2">
      <c r="B29" s="201" t="s">
        <v>3893</v>
      </c>
      <c r="C29" s="202" t="s">
        <v>3894</v>
      </c>
      <c r="D29" s="203" t="s">
        <v>3895</v>
      </c>
      <c r="E29" s="197"/>
      <c r="F29" s="201"/>
      <c r="G29" s="202"/>
      <c r="H29" s="203"/>
      <c r="I29" s="193"/>
      <c r="J29" s="201" t="s">
        <v>1276</v>
      </c>
      <c r="K29" s="202" t="s">
        <v>1277</v>
      </c>
      <c r="L29" s="203" t="s">
        <v>1278</v>
      </c>
    </row>
    <row r="30" spans="2:12" s="159" customFormat="1" ht="17.25" customHeight="1" x14ac:dyDescent="0.2">
      <c r="B30" s="201" t="s">
        <v>3896</v>
      </c>
      <c r="C30" s="202" t="s">
        <v>3897</v>
      </c>
      <c r="D30" s="203" t="s">
        <v>3898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3899</v>
      </c>
      <c r="C31" s="202" t="s">
        <v>3900</v>
      </c>
      <c r="D31" s="203" t="s">
        <v>3901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1281</v>
      </c>
      <c r="C33" s="193" t="s">
        <v>1282</v>
      </c>
      <c r="D33" s="205"/>
      <c r="E33" s="193"/>
      <c r="F33" s="193" t="s">
        <v>1283</v>
      </c>
      <c r="G33" s="206" t="s">
        <v>1284</v>
      </c>
      <c r="H33" s="196"/>
      <c r="I33" s="193"/>
      <c r="J33" s="193" t="s">
        <v>1283</v>
      </c>
      <c r="K33" s="193" t="s">
        <v>1285</v>
      </c>
    </row>
    <row r="54" spans="2:5" ht="17.25" customHeight="1" x14ac:dyDescent="0.2">
      <c r="B54" s="207"/>
      <c r="C54" s="179" t="s">
        <v>1129</v>
      </c>
      <c r="D54" s="332" t="s">
        <v>1356</v>
      </c>
      <c r="E54" s="163" t="s">
        <v>245</v>
      </c>
    </row>
    <row r="55" spans="2:5" ht="17.25" customHeight="1" x14ac:dyDescent="0.2">
      <c r="B55" s="152" t="s">
        <v>381</v>
      </c>
      <c r="C55" s="152" t="s">
        <v>382</v>
      </c>
      <c r="D55" s="332"/>
      <c r="E55" s="332" t="s">
        <v>160</v>
      </c>
    </row>
    <row r="56" spans="2:5" ht="17.25" customHeight="1" x14ac:dyDescent="0.2">
      <c r="B56" s="171" t="s">
        <v>4069</v>
      </c>
      <c r="C56" s="173" t="s">
        <v>4070</v>
      </c>
      <c r="D56" s="320">
        <v>43087</v>
      </c>
      <c r="E56" s="261">
        <v>43096</v>
      </c>
    </row>
    <row r="57" spans="2:5" ht="17.25" customHeight="1" x14ac:dyDescent="0.2">
      <c r="B57" s="172" t="s">
        <v>4071</v>
      </c>
      <c r="C57" s="175" t="s">
        <v>4072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3" orientation="landscape" r:id="rId25"/>
  <headerFooter>
    <oddFooter>&amp;L_x000D_&amp;1#&amp;"Calibri"&amp;10&amp;K000000 Sensitivity: Public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4044</v>
      </c>
    </row>
    <row r="3" spans="2:8" ht="17.25" customHeight="1" x14ac:dyDescent="0.2">
      <c r="B3" s="165"/>
    </row>
    <row r="4" spans="2:8" ht="17.25" customHeight="1" x14ac:dyDescent="0.2">
      <c r="C4" s="195" t="s">
        <v>4073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2474</v>
      </c>
      <c r="D6" s="332" t="s">
        <v>1356</v>
      </c>
      <c r="E6" s="332" t="s">
        <v>206</v>
      </c>
      <c r="F6" s="163" t="s">
        <v>367</v>
      </c>
      <c r="G6" s="163" t="s">
        <v>4031</v>
      </c>
      <c r="H6" s="332" t="s">
        <v>252</v>
      </c>
    </row>
    <row r="7" spans="2:8" ht="20.25" customHeight="1" x14ac:dyDescent="0.2">
      <c r="B7" s="152" t="s">
        <v>381</v>
      </c>
      <c r="C7" s="152" t="s">
        <v>382</v>
      </c>
      <c r="D7" s="332"/>
      <c r="E7" s="332" t="s">
        <v>260</v>
      </c>
      <c r="F7" s="332" t="s">
        <v>157</v>
      </c>
      <c r="G7" s="332" t="s">
        <v>143</v>
      </c>
      <c r="H7" s="332" t="s">
        <v>214</v>
      </c>
    </row>
    <row r="8" spans="2:8" ht="17.25" customHeight="1" x14ac:dyDescent="0.2">
      <c r="B8" s="153" t="s">
        <v>2856</v>
      </c>
      <c r="C8" s="299" t="s">
        <v>4074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4075</v>
      </c>
      <c r="C9" s="306" t="s">
        <v>4055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4076</v>
      </c>
      <c r="C10" s="306" t="s">
        <v>4077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4078</v>
      </c>
      <c r="C11" s="306" t="s">
        <v>4079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4080</v>
      </c>
      <c r="C12" s="308" t="s">
        <v>4081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4082</v>
      </c>
      <c r="C13" s="308" t="s">
        <v>4060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4083</v>
      </c>
      <c r="C14" s="308" t="s">
        <v>4062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4084</v>
      </c>
      <c r="C15" s="308" t="s">
        <v>4064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4085</v>
      </c>
      <c r="C16" s="308" t="s">
        <v>4068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1244</v>
      </c>
      <c r="C17" s="155"/>
      <c r="D17" s="155"/>
      <c r="E17" s="155"/>
      <c r="F17" s="155"/>
      <c r="G17" s="180" t="s">
        <v>2044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555</v>
      </c>
      <c r="C19" s="193"/>
      <c r="D19" s="193"/>
      <c r="E19" s="194"/>
      <c r="F19" s="195" t="s">
        <v>1264</v>
      </c>
      <c r="G19" s="195"/>
      <c r="H19" s="193"/>
      <c r="I19" s="193"/>
      <c r="J19" s="195" t="s">
        <v>557</v>
      </c>
      <c r="K19" s="195"/>
      <c r="L19" s="195"/>
    </row>
    <row r="20" spans="2:12" s="159" customFormat="1" ht="17.25" customHeight="1" x14ac:dyDescent="0.2">
      <c r="B20" s="197" t="s">
        <v>558</v>
      </c>
      <c r="C20" s="193"/>
      <c r="D20" s="198" t="s">
        <v>559</v>
      </c>
      <c r="E20" s="199"/>
      <c r="F20" s="197" t="s">
        <v>560</v>
      </c>
      <c r="G20" s="193"/>
      <c r="H20" s="198" t="s">
        <v>561</v>
      </c>
      <c r="I20" s="193"/>
      <c r="J20" s="197" t="s">
        <v>562</v>
      </c>
      <c r="K20" s="193"/>
      <c r="L20" s="198" t="s">
        <v>563</v>
      </c>
    </row>
    <row r="21" spans="2:12" s="159" customFormat="1" ht="17.25" customHeight="1" x14ac:dyDescent="0.2">
      <c r="B21" s="201" t="s">
        <v>3882</v>
      </c>
      <c r="C21" s="202" t="s">
        <v>3883</v>
      </c>
      <c r="D21" s="203" t="s">
        <v>3884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569</v>
      </c>
      <c r="K21" s="202" t="s">
        <v>1265</v>
      </c>
      <c r="L21" s="203" t="s">
        <v>570</v>
      </c>
    </row>
    <row r="22" spans="2:12" s="159" customFormat="1" ht="17.25" customHeight="1" x14ac:dyDescent="0.2">
      <c r="B22" s="201" t="s">
        <v>3885</v>
      </c>
      <c r="C22" s="202" t="s">
        <v>3886</v>
      </c>
      <c r="D22" s="203" t="s">
        <v>3887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576</v>
      </c>
      <c r="K22" s="202" t="s">
        <v>1266</v>
      </c>
      <c r="L22" s="203" t="s">
        <v>577</v>
      </c>
    </row>
    <row r="23" spans="2:12" s="159" customFormat="1" ht="17.25" customHeight="1" x14ac:dyDescent="0.2">
      <c r="B23" s="201" t="s">
        <v>1267</v>
      </c>
      <c r="C23" s="202" t="s">
        <v>3888</v>
      </c>
      <c r="D23" s="203" t="s">
        <v>1268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1269</v>
      </c>
      <c r="K23" s="202" t="s">
        <v>1270</v>
      </c>
      <c r="L23" s="203" t="s">
        <v>1271</v>
      </c>
    </row>
    <row r="24" spans="2:12" s="159" customFormat="1" ht="17.25" customHeight="1" x14ac:dyDescent="0.2">
      <c r="B24" s="201" t="s">
        <v>3889</v>
      </c>
      <c r="C24" s="202" t="s">
        <v>3890</v>
      </c>
      <c r="D24" s="203" t="s">
        <v>3891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590</v>
      </c>
      <c r="K24" s="202" t="s">
        <v>1272</v>
      </c>
      <c r="L24" s="203" t="s">
        <v>591</v>
      </c>
    </row>
    <row r="25" spans="2:12" s="159" customFormat="1" ht="17.25" customHeight="1" x14ac:dyDescent="0.2">
      <c r="B25" s="201" t="s">
        <v>585</v>
      </c>
      <c r="C25" s="202" t="s">
        <v>3892</v>
      </c>
      <c r="D25" s="203" t="s">
        <v>586</v>
      </c>
      <c r="E25" s="197"/>
      <c r="F25" s="201"/>
      <c r="G25" s="202"/>
      <c r="H25" s="203"/>
      <c r="I25" s="193"/>
      <c r="J25" s="201" t="s">
        <v>597</v>
      </c>
      <c r="K25" s="202" t="s">
        <v>1273</v>
      </c>
      <c r="L25" s="203" t="s">
        <v>598</v>
      </c>
    </row>
    <row r="26" spans="2:12" s="159" customFormat="1" ht="17.25" customHeight="1" x14ac:dyDescent="0.2">
      <c r="B26" s="201" t="s">
        <v>3893</v>
      </c>
      <c r="C26" s="202" t="s">
        <v>3894</v>
      </c>
      <c r="D26" s="203" t="s">
        <v>3895</v>
      </c>
      <c r="E26" s="197"/>
      <c r="F26" s="201"/>
      <c r="G26" s="202"/>
      <c r="H26" s="203"/>
      <c r="I26" s="193"/>
      <c r="J26" s="201" t="s">
        <v>1276</v>
      </c>
      <c r="K26" s="202" t="s">
        <v>1277</v>
      </c>
      <c r="L26" s="203" t="s">
        <v>1278</v>
      </c>
    </row>
    <row r="27" spans="2:12" s="159" customFormat="1" ht="17.25" customHeight="1" x14ac:dyDescent="0.2">
      <c r="B27" s="201" t="s">
        <v>3896</v>
      </c>
      <c r="C27" s="202" t="s">
        <v>3897</v>
      </c>
      <c r="D27" s="203" t="s">
        <v>3898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3899</v>
      </c>
      <c r="C28" s="202" t="s">
        <v>3900</v>
      </c>
      <c r="D28" s="203" t="s">
        <v>3901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1281</v>
      </c>
      <c r="C30" s="193" t="s">
        <v>1282</v>
      </c>
      <c r="D30" s="205"/>
      <c r="E30" s="193"/>
      <c r="F30" s="193" t="s">
        <v>1283</v>
      </c>
      <c r="G30" s="206" t="s">
        <v>1284</v>
      </c>
      <c r="H30" s="196"/>
      <c r="I30" s="193"/>
      <c r="J30" s="193" t="s">
        <v>1283</v>
      </c>
      <c r="K30" s="193" t="s">
        <v>1285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76AD1DCB-9A16-47D7-867E-0DD01C67170B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1127</v>
      </c>
    </row>
    <row r="3" spans="2:12" ht="18" customHeight="1" x14ac:dyDescent="0.2">
      <c r="B3" s="165"/>
    </row>
    <row r="4" spans="2:12" ht="18" customHeight="1" x14ac:dyDescent="0.2">
      <c r="C4" s="313" t="s">
        <v>4086</v>
      </c>
      <c r="H4" s="147"/>
      <c r="I4" s="147"/>
    </row>
    <row r="5" spans="2:12" ht="42" customHeight="1" x14ac:dyDescent="0.2">
      <c r="F5" s="402" t="s">
        <v>4087</v>
      </c>
      <c r="I5" s="146"/>
    </row>
    <row r="6" spans="2:12" s="145" customFormat="1" ht="31.5" customHeight="1" x14ac:dyDescent="0.2">
      <c r="B6" s="394" t="s">
        <v>1899</v>
      </c>
      <c r="C6" s="158"/>
      <c r="D6" s="208" t="s">
        <v>1356</v>
      </c>
      <c r="E6" s="332" t="s">
        <v>142</v>
      </c>
      <c r="F6" s="163" t="s">
        <v>281</v>
      </c>
      <c r="G6" s="163" t="s">
        <v>367</v>
      </c>
      <c r="H6" s="174"/>
      <c r="I6" s="174"/>
      <c r="J6" s="174"/>
    </row>
    <row r="7" spans="2:12" s="145" customFormat="1" ht="18" customHeight="1" x14ac:dyDescent="0.2">
      <c r="B7" s="158"/>
      <c r="C7" s="169" t="s">
        <v>2474</v>
      </c>
      <c r="D7" s="209"/>
      <c r="E7" s="332" t="s">
        <v>165</v>
      </c>
      <c r="F7" s="332" t="s">
        <v>160</v>
      </c>
      <c r="G7" s="332" t="s">
        <v>214</v>
      </c>
      <c r="H7" s="174"/>
      <c r="I7" s="174"/>
      <c r="J7" s="174"/>
    </row>
    <row r="8" spans="2:12" s="145" customFormat="1" ht="18" customHeight="1" x14ac:dyDescent="0.2">
      <c r="B8" s="358" t="s">
        <v>4088</v>
      </c>
      <c r="C8" s="359" t="s">
        <v>4089</v>
      </c>
      <c r="D8" s="357">
        <v>44284</v>
      </c>
      <c r="E8" s="357">
        <f>D8+3</f>
        <v>44287</v>
      </c>
      <c r="F8" s="357">
        <f>D8+9</f>
        <v>44293</v>
      </c>
      <c r="G8" s="357">
        <f>D8+10</f>
        <v>44294</v>
      </c>
      <c r="H8" s="383" t="s">
        <v>4090</v>
      </c>
    </row>
    <row r="9" spans="2:12" s="145" customFormat="1" ht="18" customHeight="1" x14ac:dyDescent="0.2">
      <c r="B9" s="171" t="s">
        <v>4091</v>
      </c>
      <c r="C9" s="173" t="s">
        <v>4092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3"/>
    </row>
    <row r="10" spans="2:12" s="145" customFormat="1" ht="18" customHeight="1" x14ac:dyDescent="0.2">
      <c r="B10" s="171" t="s">
        <v>4093</v>
      </c>
      <c r="C10" s="173" t="s">
        <v>4094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3"/>
    </row>
    <row r="11" spans="2:12" s="145" customFormat="1" ht="18" customHeight="1" x14ac:dyDescent="0.2">
      <c r="B11" s="171" t="s">
        <v>3754</v>
      </c>
      <c r="C11" s="173" t="s">
        <v>4095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3"/>
    </row>
    <row r="12" spans="2:12" s="145" customFormat="1" ht="18" customHeight="1" x14ac:dyDescent="0.2">
      <c r="B12" s="171" t="s">
        <v>4096</v>
      </c>
      <c r="C12" s="173" t="s">
        <v>4097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3"/>
    </row>
    <row r="13" spans="2:12" s="145" customFormat="1" ht="18" customHeight="1" x14ac:dyDescent="0.2">
      <c r="B13" s="157" t="s">
        <v>1244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555</v>
      </c>
      <c r="C15" s="193"/>
      <c r="D15" s="193"/>
      <c r="E15" s="194"/>
      <c r="F15" s="195" t="s">
        <v>1264</v>
      </c>
      <c r="G15" s="195"/>
      <c r="H15" s="193"/>
      <c r="I15" s="193"/>
      <c r="J15" s="195" t="s">
        <v>557</v>
      </c>
      <c r="K15" s="195"/>
      <c r="L15" s="195"/>
    </row>
    <row r="16" spans="2:12" s="159" customFormat="1" ht="18" customHeight="1" x14ac:dyDescent="0.2">
      <c r="B16" s="197" t="s">
        <v>558</v>
      </c>
      <c r="C16" s="193"/>
      <c r="D16" s="198" t="s">
        <v>559</v>
      </c>
      <c r="E16" s="199"/>
      <c r="F16" s="197" t="s">
        <v>560</v>
      </c>
      <c r="G16" s="193"/>
      <c r="H16" s="198" t="s">
        <v>561</v>
      </c>
      <c r="I16" s="193"/>
      <c r="J16" s="197" t="s">
        <v>562</v>
      </c>
      <c r="K16" s="193"/>
      <c r="L16" s="198" t="s">
        <v>563</v>
      </c>
    </row>
    <row r="17" spans="2:12" s="159" customFormat="1" ht="18" customHeight="1" x14ac:dyDescent="0.2">
      <c r="B17" s="201" t="s">
        <v>3882</v>
      </c>
      <c r="C17" s="202" t="s">
        <v>3883</v>
      </c>
      <c r="D17" s="203" t="s">
        <v>3884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569</v>
      </c>
      <c r="K17" s="202" t="s">
        <v>1265</v>
      </c>
      <c r="L17" s="203" t="s">
        <v>570</v>
      </c>
    </row>
    <row r="18" spans="2:12" s="159" customFormat="1" ht="18" customHeight="1" x14ac:dyDescent="0.2">
      <c r="B18" s="201" t="s">
        <v>3885</v>
      </c>
      <c r="C18" s="202" t="s">
        <v>3886</v>
      </c>
      <c r="D18" s="203" t="s">
        <v>3887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576</v>
      </c>
      <c r="K18" s="202" t="s">
        <v>1266</v>
      </c>
      <c r="L18" s="203" t="s">
        <v>577</v>
      </c>
    </row>
    <row r="19" spans="2:12" s="159" customFormat="1" ht="18" customHeight="1" x14ac:dyDescent="0.2">
      <c r="B19" s="201" t="s">
        <v>1267</v>
      </c>
      <c r="C19" s="202" t="s">
        <v>3888</v>
      </c>
      <c r="D19" s="203" t="s">
        <v>1268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1269</v>
      </c>
      <c r="K19" s="202" t="s">
        <v>1270</v>
      </c>
      <c r="L19" s="203" t="s">
        <v>1271</v>
      </c>
    </row>
    <row r="20" spans="2:12" s="159" customFormat="1" ht="18" customHeight="1" x14ac:dyDescent="0.2">
      <c r="B20" s="201" t="s">
        <v>3889</v>
      </c>
      <c r="C20" s="202" t="s">
        <v>3890</v>
      </c>
      <c r="D20" s="203" t="s">
        <v>3891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590</v>
      </c>
      <c r="K20" s="202" t="s">
        <v>1272</v>
      </c>
      <c r="L20" s="203" t="s">
        <v>591</v>
      </c>
    </row>
    <row r="21" spans="2:12" s="159" customFormat="1" ht="18" customHeight="1" x14ac:dyDescent="0.2">
      <c r="B21" s="201" t="s">
        <v>585</v>
      </c>
      <c r="C21" s="202" t="s">
        <v>3892</v>
      </c>
      <c r="D21" s="203" t="s">
        <v>586</v>
      </c>
      <c r="E21" s="197"/>
      <c r="F21" s="201"/>
      <c r="G21" s="202"/>
      <c r="H21" s="203"/>
      <c r="I21" s="193"/>
      <c r="J21" s="201" t="s">
        <v>597</v>
      </c>
      <c r="K21" s="202" t="s">
        <v>1273</v>
      </c>
      <c r="L21" s="203" t="s">
        <v>598</v>
      </c>
    </row>
    <row r="22" spans="2:12" s="159" customFormat="1" ht="18" customHeight="1" x14ac:dyDescent="0.2">
      <c r="B22" s="201" t="s">
        <v>3893</v>
      </c>
      <c r="C22" s="202" t="s">
        <v>3894</v>
      </c>
      <c r="D22" s="203" t="s">
        <v>3895</v>
      </c>
      <c r="E22" s="197"/>
      <c r="F22" s="201"/>
      <c r="G22" s="202"/>
      <c r="H22" s="203"/>
      <c r="I22" s="193"/>
      <c r="J22" s="201" t="s">
        <v>1276</v>
      </c>
      <c r="K22" s="202" t="s">
        <v>1277</v>
      </c>
      <c r="L22" s="203" t="s">
        <v>1278</v>
      </c>
    </row>
    <row r="23" spans="2:12" s="159" customFormat="1" ht="18" customHeight="1" x14ac:dyDescent="0.2">
      <c r="B23" s="201" t="s">
        <v>3896</v>
      </c>
      <c r="C23" s="202" t="s">
        <v>3897</v>
      </c>
      <c r="D23" s="203" t="s">
        <v>3898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3899</v>
      </c>
      <c r="C24" s="202" t="s">
        <v>3900</v>
      </c>
      <c r="D24" s="203" t="s">
        <v>3901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1281</v>
      </c>
      <c r="C26" s="193" t="s">
        <v>1282</v>
      </c>
      <c r="D26" s="205"/>
      <c r="E26" s="193"/>
      <c r="F26" s="193" t="s">
        <v>1283</v>
      </c>
      <c r="G26" s="206" t="s">
        <v>1284</v>
      </c>
      <c r="H26" s="196"/>
      <c r="I26" s="193"/>
      <c r="J26" s="193" t="s">
        <v>1283</v>
      </c>
      <c r="K26" s="193" t="s">
        <v>1285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1127</v>
      </c>
      <c r="J2" s="114"/>
      <c r="K2" s="114"/>
      <c r="L2" s="114"/>
      <c r="M2" s="114"/>
    </row>
    <row r="3" spans="1:13" x14ac:dyDescent="0.25">
      <c r="A3" s="1221" t="s">
        <v>4098</v>
      </c>
      <c r="B3" s="1221"/>
      <c r="C3" s="1221"/>
      <c r="D3" s="1221"/>
      <c r="E3" s="1221"/>
      <c r="F3" s="1221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13"/>
      <c r="C5" s="413" t="s">
        <v>2474</v>
      </c>
      <c r="D5" s="1222" t="s">
        <v>252</v>
      </c>
      <c r="E5" s="140" t="s">
        <v>4099</v>
      </c>
      <c r="F5" s="134" t="s">
        <v>349</v>
      </c>
      <c r="G5" s="134" t="s">
        <v>374</v>
      </c>
      <c r="H5" s="134" t="s">
        <v>1418</v>
      </c>
      <c r="I5" s="403" t="s">
        <v>252</v>
      </c>
      <c r="J5" s="141" t="s">
        <v>289</v>
      </c>
      <c r="K5" s="141" t="s">
        <v>254</v>
      </c>
      <c r="L5" s="134" t="s">
        <v>370</v>
      </c>
      <c r="M5" s="134" t="s">
        <v>277</v>
      </c>
    </row>
    <row r="6" spans="1:13" x14ac:dyDescent="0.25">
      <c r="A6" s="116"/>
      <c r="B6" s="135" t="s">
        <v>381</v>
      </c>
      <c r="C6" s="135" t="s">
        <v>382</v>
      </c>
      <c r="D6" s="1222"/>
      <c r="E6" s="142" t="s">
        <v>313</v>
      </c>
      <c r="F6" s="134" t="s">
        <v>260</v>
      </c>
      <c r="G6" s="134" t="s">
        <v>157</v>
      </c>
      <c r="H6" s="134" t="s">
        <v>171</v>
      </c>
      <c r="I6" s="403"/>
      <c r="J6" s="134" t="s">
        <v>165</v>
      </c>
      <c r="K6" s="134" t="s">
        <v>313</v>
      </c>
      <c r="L6" s="134" t="s">
        <v>260</v>
      </c>
      <c r="M6" s="134" t="s">
        <v>157</v>
      </c>
    </row>
    <row r="7" spans="1:13" x14ac:dyDescent="0.25">
      <c r="B7" s="143" t="s">
        <v>1258</v>
      </c>
      <c r="C7" s="126" t="s">
        <v>4100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4101</v>
      </c>
      <c r="C8" s="126" t="s">
        <v>4102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4103</v>
      </c>
      <c r="C9" s="126" t="s">
        <v>4104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1258</v>
      </c>
      <c r="C10" s="126" t="s">
        <v>4105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4101</v>
      </c>
      <c r="C11" s="126" t="s">
        <v>4106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4103</v>
      </c>
      <c r="C12" s="126" t="s">
        <v>4107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4108</v>
      </c>
      <c r="B13" s="143" t="s">
        <v>4103</v>
      </c>
      <c r="C13" s="126" t="s">
        <v>4109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4110</v>
      </c>
      <c r="C14" s="126" t="s">
        <v>4111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4112</v>
      </c>
      <c r="B15" s="143" t="s">
        <v>1258</v>
      </c>
      <c r="C15" s="126" t="s">
        <v>4113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4108</v>
      </c>
      <c r="B16" s="143" t="s">
        <v>4103</v>
      </c>
      <c r="C16" s="126" t="s">
        <v>4114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4110</v>
      </c>
      <c r="C17" s="126" t="s">
        <v>4115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1258</v>
      </c>
      <c r="C18" s="126" t="s">
        <v>4116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4103</v>
      </c>
      <c r="C19" s="126" t="s">
        <v>4117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4110</v>
      </c>
      <c r="C20" s="126" t="s">
        <v>4118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1258</v>
      </c>
      <c r="C21" s="126" t="s">
        <v>4119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4103</v>
      </c>
      <c r="C22" s="126" t="s">
        <v>4120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1244</v>
      </c>
      <c r="J23" s="120"/>
      <c r="K23" s="118"/>
      <c r="L23" s="118"/>
      <c r="M23" s="118"/>
    </row>
    <row r="24" spans="1:13" ht="15.75" x14ac:dyDescent="0.25">
      <c r="A24" s="116"/>
      <c r="B24" s="117" t="s">
        <v>4121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555</v>
      </c>
      <c r="C27" s="193"/>
      <c r="D27" s="193"/>
      <c r="E27" s="194"/>
      <c r="F27" s="195" t="s">
        <v>1264</v>
      </c>
      <c r="G27" s="195"/>
      <c r="H27" s="193"/>
      <c r="I27" s="193"/>
      <c r="J27" s="195" t="s">
        <v>557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558</v>
      </c>
      <c r="C28" s="193"/>
      <c r="D28" s="198" t="s">
        <v>559</v>
      </c>
      <c r="E28" s="199"/>
      <c r="F28" s="197" t="s">
        <v>560</v>
      </c>
      <c r="G28" s="193"/>
      <c r="H28" s="198" t="s">
        <v>561</v>
      </c>
      <c r="I28" s="193"/>
      <c r="J28" s="197" t="s">
        <v>562</v>
      </c>
      <c r="K28" s="193"/>
      <c r="L28" s="198" t="s">
        <v>563</v>
      </c>
      <c r="M28" s="193"/>
    </row>
    <row r="29" spans="1:13" s="12" customFormat="1" ht="15.75" customHeight="1" x14ac:dyDescent="0.2">
      <c r="A29" s="200"/>
      <c r="B29" s="201" t="s">
        <v>3882</v>
      </c>
      <c r="C29" s="202" t="s">
        <v>3883</v>
      </c>
      <c r="D29" s="203" t="s">
        <v>3884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569</v>
      </c>
      <c r="K29" s="202" t="s">
        <v>1265</v>
      </c>
      <c r="L29" s="203" t="s">
        <v>570</v>
      </c>
      <c r="M29" s="193"/>
    </row>
    <row r="30" spans="1:13" s="14" customFormat="1" ht="15.75" customHeight="1" x14ac:dyDescent="0.2">
      <c r="A30" s="191"/>
      <c r="B30" s="201" t="s">
        <v>3885</v>
      </c>
      <c r="C30" s="202" t="s">
        <v>3886</v>
      </c>
      <c r="D30" s="203" t="s">
        <v>3887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576</v>
      </c>
      <c r="K30" s="202" t="s">
        <v>1266</v>
      </c>
      <c r="L30" s="203" t="s">
        <v>577</v>
      </c>
      <c r="M30" s="193"/>
    </row>
    <row r="31" spans="1:13" s="14" customFormat="1" ht="15.75" customHeight="1" x14ac:dyDescent="0.2">
      <c r="A31" s="191"/>
      <c r="B31" s="201" t="s">
        <v>1267</v>
      </c>
      <c r="C31" s="202" t="s">
        <v>3888</v>
      </c>
      <c r="D31" s="203" t="s">
        <v>1268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1269</v>
      </c>
      <c r="K31" s="202" t="s">
        <v>1270</v>
      </c>
      <c r="L31" s="203" t="s">
        <v>1271</v>
      </c>
      <c r="M31" s="193"/>
    </row>
    <row r="32" spans="1:13" s="14" customFormat="1" ht="15.75" customHeight="1" x14ac:dyDescent="0.2">
      <c r="A32" s="191"/>
      <c r="B32" s="201" t="s">
        <v>3889</v>
      </c>
      <c r="C32" s="202" t="s">
        <v>3890</v>
      </c>
      <c r="D32" s="203" t="s">
        <v>3891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590</v>
      </c>
      <c r="K32" s="202" t="s">
        <v>1272</v>
      </c>
      <c r="L32" s="203" t="s">
        <v>591</v>
      </c>
      <c r="M32" s="193"/>
    </row>
    <row r="33" spans="2:12" s="14" customFormat="1" ht="15.75" customHeight="1" x14ac:dyDescent="0.2">
      <c r="B33" s="201" t="s">
        <v>585</v>
      </c>
      <c r="C33" s="202" t="s">
        <v>3892</v>
      </c>
      <c r="D33" s="203" t="s">
        <v>586</v>
      </c>
      <c r="E33" s="197"/>
      <c r="F33" s="201"/>
      <c r="G33" s="202"/>
      <c r="H33" s="203"/>
      <c r="I33" s="193"/>
      <c r="J33" s="201" t="s">
        <v>597</v>
      </c>
      <c r="K33" s="202" t="s">
        <v>1273</v>
      </c>
      <c r="L33" s="203" t="s">
        <v>598</v>
      </c>
    </row>
    <row r="34" spans="2:12" s="14" customFormat="1" ht="15.75" customHeight="1" x14ac:dyDescent="0.2">
      <c r="B34" s="201" t="s">
        <v>3893</v>
      </c>
      <c r="C34" s="202" t="s">
        <v>3894</v>
      </c>
      <c r="D34" s="203" t="s">
        <v>3895</v>
      </c>
      <c r="E34" s="197"/>
      <c r="F34" s="201"/>
      <c r="G34" s="202"/>
      <c r="H34" s="203"/>
      <c r="I34" s="193"/>
      <c r="J34" s="201" t="s">
        <v>1276</v>
      </c>
      <c r="K34" s="202" t="s">
        <v>1277</v>
      </c>
      <c r="L34" s="203" t="s">
        <v>1278</v>
      </c>
    </row>
    <row r="35" spans="2:12" s="14" customFormat="1" ht="15.75" customHeight="1" x14ac:dyDescent="0.2">
      <c r="B35" s="201" t="s">
        <v>3896</v>
      </c>
      <c r="C35" s="202" t="s">
        <v>3897</v>
      </c>
      <c r="D35" s="203" t="s">
        <v>3898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3899</v>
      </c>
      <c r="C36" s="202" t="s">
        <v>3900</v>
      </c>
      <c r="D36" s="203" t="s">
        <v>3901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1281</v>
      </c>
      <c r="C38" s="193" t="s">
        <v>1282</v>
      </c>
      <c r="D38" s="205"/>
      <c r="E38" s="193"/>
      <c r="F38" s="193" t="s">
        <v>1283</v>
      </c>
      <c r="G38" s="206" t="s">
        <v>1284</v>
      </c>
      <c r="H38" s="196"/>
      <c r="I38" s="193"/>
      <c r="J38" s="193" t="s">
        <v>1283</v>
      </c>
      <c r="K38" s="193" t="s">
        <v>1285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3430</v>
      </c>
    </row>
    <row r="3" spans="2:8" ht="17.25" customHeight="1" x14ac:dyDescent="0.2">
      <c r="B3" s="165"/>
    </row>
    <row r="4" spans="2:8" ht="17.25" customHeight="1" x14ac:dyDescent="0.2">
      <c r="C4" s="313" t="s">
        <v>4122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4123</v>
      </c>
      <c r="D6" s="332" t="s">
        <v>1356</v>
      </c>
      <c r="E6" s="163" t="s">
        <v>206</v>
      </c>
      <c r="F6" s="163" t="s">
        <v>367</v>
      </c>
      <c r="G6" s="163" t="s">
        <v>252</v>
      </c>
      <c r="H6" s="163" t="s">
        <v>183</v>
      </c>
    </row>
    <row r="7" spans="2:8" ht="19.5" customHeight="1" x14ac:dyDescent="0.2">
      <c r="B7" s="152" t="s">
        <v>381</v>
      </c>
      <c r="C7" s="152" t="s">
        <v>382</v>
      </c>
      <c r="D7" s="412"/>
      <c r="E7" s="412" t="s">
        <v>143</v>
      </c>
      <c r="F7" s="412" t="s">
        <v>171</v>
      </c>
      <c r="G7" s="412" t="s">
        <v>174</v>
      </c>
      <c r="H7" s="412" t="s">
        <v>268</v>
      </c>
    </row>
    <row r="8" spans="2:8" ht="17.25" customHeight="1" x14ac:dyDescent="0.2">
      <c r="B8" s="183" t="s">
        <v>4124</v>
      </c>
      <c r="C8" s="189" t="s">
        <v>4125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4126</v>
      </c>
      <c r="C9" s="189" t="s">
        <v>4127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1246</v>
      </c>
      <c r="D11" s="332" t="s">
        <v>1356</v>
      </c>
      <c r="E11" s="163" t="s">
        <v>367</v>
      </c>
      <c r="F11" s="163" t="s">
        <v>252</v>
      </c>
      <c r="G11" s="163" t="s">
        <v>183</v>
      </c>
      <c r="H11" s="148"/>
    </row>
    <row r="12" spans="2:8" ht="19.5" customHeight="1" x14ac:dyDescent="0.2">
      <c r="B12" s="152" t="s">
        <v>381</v>
      </c>
      <c r="C12" s="152" t="s">
        <v>382</v>
      </c>
      <c r="D12" s="412"/>
      <c r="E12" s="412" t="s">
        <v>143</v>
      </c>
      <c r="F12" s="412" t="s">
        <v>214</v>
      </c>
      <c r="G12" s="412" t="s">
        <v>228</v>
      </c>
      <c r="H12" s="148"/>
    </row>
    <row r="13" spans="2:8" ht="17.25" customHeight="1" x14ac:dyDescent="0.2">
      <c r="B13" s="183" t="s">
        <v>4128</v>
      </c>
      <c r="C13" s="189" t="s">
        <v>4129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4130</v>
      </c>
      <c r="C14" s="189" t="s">
        <v>4131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4132</v>
      </c>
      <c r="C15" s="188" t="s">
        <v>4133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4134</v>
      </c>
      <c r="C16" s="188" t="s">
        <v>4135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4136</v>
      </c>
      <c r="C17" s="188" t="s">
        <v>4137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4138</v>
      </c>
      <c r="C18" s="188" t="s">
        <v>4139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4140</v>
      </c>
      <c r="C19" s="188" t="s">
        <v>4141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2985</v>
      </c>
      <c r="C20" s="189" t="s">
        <v>4142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4143</v>
      </c>
      <c r="C21" s="189" t="s">
        <v>4144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4145</v>
      </c>
      <c r="C22" s="189" t="s">
        <v>4146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4147</v>
      </c>
      <c r="C23" s="189" t="s">
        <v>4148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1244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4149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555</v>
      </c>
      <c r="C27" s="193"/>
      <c r="D27" s="193"/>
      <c r="E27" s="194"/>
      <c r="F27" s="195" t="s">
        <v>1264</v>
      </c>
      <c r="G27" s="195"/>
      <c r="H27" s="193"/>
      <c r="I27" s="193"/>
      <c r="J27" s="195" t="s">
        <v>557</v>
      </c>
      <c r="K27" s="195"/>
      <c r="L27" s="195"/>
    </row>
    <row r="28" spans="2:12" s="159" customFormat="1" ht="17.25" customHeight="1" x14ac:dyDescent="0.2">
      <c r="B28" s="197" t="s">
        <v>558</v>
      </c>
      <c r="C28" s="193"/>
      <c r="D28" s="198" t="s">
        <v>559</v>
      </c>
      <c r="E28" s="199"/>
      <c r="F28" s="197" t="s">
        <v>560</v>
      </c>
      <c r="G28" s="193"/>
      <c r="H28" s="198" t="s">
        <v>561</v>
      </c>
      <c r="I28" s="193"/>
      <c r="J28" s="197" t="s">
        <v>562</v>
      </c>
      <c r="K28" s="193"/>
      <c r="L28" s="198" t="s">
        <v>563</v>
      </c>
    </row>
    <row r="29" spans="2:12" s="159" customFormat="1" ht="17.25" customHeight="1" x14ac:dyDescent="0.2">
      <c r="B29" s="201" t="s">
        <v>3882</v>
      </c>
      <c r="C29" s="202" t="s">
        <v>3883</v>
      </c>
      <c r="D29" s="203" t="s">
        <v>3884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569</v>
      </c>
      <c r="K29" s="202" t="s">
        <v>1265</v>
      </c>
      <c r="L29" s="203" t="s">
        <v>570</v>
      </c>
    </row>
    <row r="30" spans="2:12" s="159" customFormat="1" ht="17.25" customHeight="1" x14ac:dyDescent="0.2">
      <c r="B30" s="201" t="s">
        <v>3885</v>
      </c>
      <c r="C30" s="202" t="s">
        <v>3886</v>
      </c>
      <c r="D30" s="203" t="s">
        <v>3887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576</v>
      </c>
      <c r="K30" s="202" t="s">
        <v>1266</v>
      </c>
      <c r="L30" s="203" t="s">
        <v>577</v>
      </c>
    </row>
    <row r="31" spans="2:12" s="159" customFormat="1" ht="17.25" customHeight="1" x14ac:dyDescent="0.2">
      <c r="B31" s="201" t="s">
        <v>1267</v>
      </c>
      <c r="C31" s="202" t="s">
        <v>3888</v>
      </c>
      <c r="D31" s="203" t="s">
        <v>1268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1269</v>
      </c>
      <c r="K31" s="202" t="s">
        <v>1270</v>
      </c>
      <c r="L31" s="203" t="s">
        <v>1271</v>
      </c>
    </row>
    <row r="32" spans="2:12" s="159" customFormat="1" ht="17.25" customHeight="1" x14ac:dyDescent="0.2">
      <c r="B32" s="201" t="s">
        <v>3889</v>
      </c>
      <c r="C32" s="202" t="s">
        <v>3890</v>
      </c>
      <c r="D32" s="203" t="s">
        <v>3891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590</v>
      </c>
      <c r="K32" s="202" t="s">
        <v>1272</v>
      </c>
      <c r="L32" s="203" t="s">
        <v>591</v>
      </c>
    </row>
    <row r="33" spans="2:12" s="159" customFormat="1" ht="17.25" customHeight="1" x14ac:dyDescent="0.2">
      <c r="B33" s="201" t="s">
        <v>585</v>
      </c>
      <c r="C33" s="202" t="s">
        <v>3892</v>
      </c>
      <c r="D33" s="203" t="s">
        <v>586</v>
      </c>
      <c r="E33" s="197"/>
      <c r="F33" s="201"/>
      <c r="G33" s="202"/>
      <c r="H33" s="203"/>
      <c r="I33" s="193"/>
      <c r="J33" s="201" t="s">
        <v>597</v>
      </c>
      <c r="K33" s="202" t="s">
        <v>1273</v>
      </c>
      <c r="L33" s="203" t="s">
        <v>598</v>
      </c>
    </row>
    <row r="34" spans="2:12" s="159" customFormat="1" ht="17.25" customHeight="1" x14ac:dyDescent="0.2">
      <c r="B34" s="201" t="s">
        <v>3893</v>
      </c>
      <c r="C34" s="202" t="s">
        <v>3894</v>
      </c>
      <c r="D34" s="203" t="s">
        <v>3895</v>
      </c>
      <c r="E34" s="197"/>
      <c r="F34" s="201"/>
      <c r="G34" s="202"/>
      <c r="H34" s="203"/>
      <c r="I34" s="193"/>
      <c r="J34" s="201" t="s">
        <v>1276</v>
      </c>
      <c r="K34" s="202" t="s">
        <v>1277</v>
      </c>
      <c r="L34" s="203" t="s">
        <v>1278</v>
      </c>
    </row>
    <row r="35" spans="2:12" s="159" customFormat="1" ht="17.25" customHeight="1" x14ac:dyDescent="0.2">
      <c r="B35" s="201" t="s">
        <v>3896</v>
      </c>
      <c r="C35" s="202" t="s">
        <v>3897</v>
      </c>
      <c r="D35" s="203" t="s">
        <v>3898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3899</v>
      </c>
      <c r="C36" s="202" t="s">
        <v>3900</v>
      </c>
      <c r="D36" s="203" t="s">
        <v>3901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1281</v>
      </c>
      <c r="C38" s="193" t="s">
        <v>1282</v>
      </c>
      <c r="D38" s="205"/>
      <c r="E38" s="193"/>
      <c r="F38" s="193" t="s">
        <v>1283</v>
      </c>
      <c r="G38" s="206" t="s">
        <v>1284</v>
      </c>
      <c r="H38" s="196"/>
      <c r="I38" s="193"/>
      <c r="J38" s="193" t="s">
        <v>1283</v>
      </c>
      <c r="K38" s="193" t="s">
        <v>1285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3430</v>
      </c>
    </row>
    <row r="3" spans="2:7" ht="17.25" customHeight="1" x14ac:dyDescent="0.2">
      <c r="B3" s="165"/>
    </row>
    <row r="4" spans="2:7" ht="17.25" customHeight="1" x14ac:dyDescent="0.2">
      <c r="C4" s="313" t="s">
        <v>4150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5"/>
      <c r="D6" s="1212" t="s">
        <v>1356</v>
      </c>
      <c r="E6" s="163" t="s">
        <v>306</v>
      </c>
      <c r="F6" s="163" t="s">
        <v>4151</v>
      </c>
      <c r="G6" s="163" t="s">
        <v>252</v>
      </c>
    </row>
    <row r="7" spans="2:7" ht="17.25" customHeight="1" x14ac:dyDescent="0.2">
      <c r="B7" s="152" t="s">
        <v>381</v>
      </c>
      <c r="C7" s="152" t="s">
        <v>382</v>
      </c>
      <c r="D7" s="1212"/>
      <c r="E7" s="332" t="s">
        <v>143</v>
      </c>
      <c r="F7" s="332" t="s">
        <v>214</v>
      </c>
      <c r="G7" s="332" t="s">
        <v>228</v>
      </c>
    </row>
    <row r="8" spans="2:7" ht="17.25" customHeight="1" x14ac:dyDescent="0.2">
      <c r="B8" s="171" t="s">
        <v>4152</v>
      </c>
      <c r="C8" s="189" t="s">
        <v>4153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4154</v>
      </c>
      <c r="C9" s="189" t="s">
        <v>4155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4156</v>
      </c>
      <c r="C10" s="189" t="s">
        <v>4157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4158</v>
      </c>
      <c r="C11" s="189" t="s">
        <v>4159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4160</v>
      </c>
      <c r="C12" s="189" t="s">
        <v>4161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4162</v>
      </c>
      <c r="C13" s="189" t="s">
        <v>4163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1244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555</v>
      </c>
      <c r="C17" s="193"/>
      <c r="D17" s="193"/>
      <c r="E17" s="194"/>
      <c r="F17" s="195" t="s">
        <v>1264</v>
      </c>
      <c r="G17" s="195"/>
      <c r="H17" s="193"/>
      <c r="I17" s="197"/>
      <c r="J17" s="195" t="s">
        <v>557</v>
      </c>
      <c r="K17" s="195"/>
      <c r="L17" s="195"/>
    </row>
    <row r="18" spans="2:12" s="159" customFormat="1" ht="17.25" customHeight="1" x14ac:dyDescent="0.2">
      <c r="B18" s="197" t="s">
        <v>558</v>
      </c>
      <c r="C18" s="193"/>
      <c r="D18" s="198" t="s">
        <v>559</v>
      </c>
      <c r="E18" s="199"/>
      <c r="F18" s="197" t="s">
        <v>560</v>
      </c>
      <c r="G18" s="193"/>
      <c r="H18" s="198" t="s">
        <v>561</v>
      </c>
      <c r="I18" s="197"/>
      <c r="J18" s="197" t="s">
        <v>562</v>
      </c>
      <c r="K18" s="193"/>
      <c r="L18" s="198" t="s">
        <v>563</v>
      </c>
    </row>
    <row r="19" spans="2:12" s="159" customFormat="1" ht="17.25" customHeight="1" x14ac:dyDescent="0.2">
      <c r="B19" s="201" t="s">
        <v>3882</v>
      </c>
      <c r="C19" s="202" t="s">
        <v>3883</v>
      </c>
      <c r="D19" s="203" t="s">
        <v>3884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569</v>
      </c>
      <c r="K19" s="202" t="s">
        <v>1265</v>
      </c>
      <c r="L19" s="203" t="s">
        <v>570</v>
      </c>
    </row>
    <row r="20" spans="2:12" s="159" customFormat="1" ht="17.25" customHeight="1" x14ac:dyDescent="0.2">
      <c r="B20" s="201" t="s">
        <v>3885</v>
      </c>
      <c r="C20" s="202" t="s">
        <v>3886</v>
      </c>
      <c r="D20" s="203" t="s">
        <v>3887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576</v>
      </c>
      <c r="K20" s="202" t="s">
        <v>1266</v>
      </c>
      <c r="L20" s="203" t="s">
        <v>577</v>
      </c>
    </row>
    <row r="21" spans="2:12" s="159" customFormat="1" ht="17.25" customHeight="1" x14ac:dyDescent="0.2">
      <c r="B21" s="201" t="s">
        <v>1267</v>
      </c>
      <c r="C21" s="202" t="s">
        <v>3888</v>
      </c>
      <c r="D21" s="203" t="s">
        <v>1268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1269</v>
      </c>
      <c r="K21" s="202" t="s">
        <v>1270</v>
      </c>
      <c r="L21" s="203" t="s">
        <v>1271</v>
      </c>
    </row>
    <row r="22" spans="2:12" s="159" customFormat="1" ht="17.25" customHeight="1" x14ac:dyDescent="0.2">
      <c r="B22" s="201" t="s">
        <v>3889</v>
      </c>
      <c r="C22" s="202" t="s">
        <v>3890</v>
      </c>
      <c r="D22" s="203" t="s">
        <v>3891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590</v>
      </c>
      <c r="K22" s="202" t="s">
        <v>1272</v>
      </c>
      <c r="L22" s="203" t="s">
        <v>591</v>
      </c>
    </row>
    <row r="23" spans="2:12" s="159" customFormat="1" ht="17.25" customHeight="1" x14ac:dyDescent="0.2">
      <c r="B23" s="201" t="s">
        <v>585</v>
      </c>
      <c r="C23" s="202" t="s">
        <v>3892</v>
      </c>
      <c r="D23" s="203" t="s">
        <v>586</v>
      </c>
      <c r="E23" s="197"/>
      <c r="F23" s="201"/>
      <c r="G23" s="202"/>
      <c r="H23" s="203"/>
      <c r="I23" s="197"/>
      <c r="J23" s="201" t="s">
        <v>597</v>
      </c>
      <c r="K23" s="202" t="s">
        <v>1273</v>
      </c>
      <c r="L23" s="203" t="s">
        <v>598</v>
      </c>
    </row>
    <row r="24" spans="2:12" s="159" customFormat="1" ht="17.25" customHeight="1" x14ac:dyDescent="0.2">
      <c r="B24" s="201" t="s">
        <v>3893</v>
      </c>
      <c r="C24" s="202" t="s">
        <v>3894</v>
      </c>
      <c r="D24" s="203" t="s">
        <v>3895</v>
      </c>
      <c r="E24" s="197"/>
      <c r="F24" s="201"/>
      <c r="G24" s="202"/>
      <c r="H24" s="203"/>
      <c r="I24" s="197"/>
      <c r="J24" s="201" t="s">
        <v>1276</v>
      </c>
      <c r="K24" s="202" t="s">
        <v>1277</v>
      </c>
      <c r="L24" s="203" t="s">
        <v>1278</v>
      </c>
    </row>
    <row r="25" spans="2:12" s="159" customFormat="1" ht="17.25" customHeight="1" x14ac:dyDescent="0.2">
      <c r="B25" s="201" t="s">
        <v>3896</v>
      </c>
      <c r="C25" s="202" t="s">
        <v>3897</v>
      </c>
      <c r="D25" s="203" t="s">
        <v>3898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3899</v>
      </c>
      <c r="C26" s="202" t="s">
        <v>3900</v>
      </c>
      <c r="D26" s="203" t="s">
        <v>3901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1281</v>
      </c>
      <c r="C28" s="193" t="s">
        <v>1282</v>
      </c>
      <c r="D28" s="205"/>
      <c r="E28" s="193"/>
      <c r="F28" s="193" t="s">
        <v>1283</v>
      </c>
      <c r="G28" s="206" t="s">
        <v>1284</v>
      </c>
      <c r="H28" s="196"/>
      <c r="I28" s="197"/>
      <c r="J28" s="193" t="s">
        <v>1283</v>
      </c>
      <c r="K28" s="193" t="s">
        <v>1285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3"/>
      <c r="B2" s="8" t="s">
        <v>3300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215" t="s">
        <v>4164</v>
      </c>
      <c r="B4" s="1215"/>
      <c r="C4" s="1215"/>
      <c r="D4" s="1215"/>
      <c r="E4" s="1215"/>
      <c r="F4" s="1215"/>
      <c r="G4" s="147"/>
      <c r="H4" s="147"/>
      <c r="I4" s="147"/>
    </row>
    <row r="5" spans="1:14" ht="17.25" customHeight="1" x14ac:dyDescent="0.2">
      <c r="B5" s="354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5"/>
      <c r="B6" s="394" t="s">
        <v>1669</v>
      </c>
      <c r="C6" s="169" t="s">
        <v>3849</v>
      </c>
      <c r="D6" s="1212" t="s">
        <v>1356</v>
      </c>
      <c r="E6" s="163" t="s">
        <v>306</v>
      </c>
      <c r="F6" s="163" t="s">
        <v>346</v>
      </c>
      <c r="G6" s="163" t="s">
        <v>3439</v>
      </c>
      <c r="H6" s="318" t="s">
        <v>208</v>
      </c>
      <c r="I6" s="318" t="s">
        <v>252</v>
      </c>
      <c r="J6" s="318" t="s">
        <v>183</v>
      </c>
      <c r="K6" s="318" t="s">
        <v>281</v>
      </c>
      <c r="L6" s="318" t="s">
        <v>206</v>
      </c>
      <c r="M6" s="146"/>
      <c r="N6" s="340" t="s">
        <v>3441</v>
      </c>
    </row>
    <row r="7" spans="1:14" ht="17.25" customHeight="1" x14ac:dyDescent="0.2">
      <c r="A7" s="345"/>
      <c r="B7" s="152" t="s">
        <v>381</v>
      </c>
      <c r="C7" s="152" t="s">
        <v>382</v>
      </c>
      <c r="D7" s="1212"/>
      <c r="E7" s="332" t="s">
        <v>143</v>
      </c>
      <c r="F7" s="332" t="s">
        <v>160</v>
      </c>
      <c r="G7" s="332" t="s">
        <v>174</v>
      </c>
      <c r="H7" s="319" t="s">
        <v>233</v>
      </c>
      <c r="I7" s="319" t="s">
        <v>318</v>
      </c>
      <c r="J7" s="319" t="s">
        <v>288</v>
      </c>
      <c r="K7" s="319" t="s">
        <v>1497</v>
      </c>
      <c r="L7" s="319" t="s">
        <v>372</v>
      </c>
      <c r="M7" s="145"/>
      <c r="N7" s="146"/>
    </row>
    <row r="8" spans="1:14" ht="17.25" hidden="1" customHeight="1" x14ac:dyDescent="0.2">
      <c r="B8" s="358" t="s">
        <v>4165</v>
      </c>
      <c r="C8" s="359" t="s">
        <v>4166</v>
      </c>
      <c r="D8" s="357">
        <v>44514</v>
      </c>
      <c r="E8" s="417">
        <f>D8+7</f>
        <v>44521</v>
      </c>
      <c r="F8" s="417">
        <f>D8+9</f>
        <v>44523</v>
      </c>
      <c r="G8" s="417">
        <f>D8+11</f>
        <v>44525</v>
      </c>
      <c r="H8" s="480">
        <f>D8+14</f>
        <v>44528</v>
      </c>
      <c r="I8" s="480">
        <f t="shared" ref="I8:L9" si="0">D8+16</f>
        <v>44530</v>
      </c>
      <c r="J8" s="480">
        <f t="shared" si="0"/>
        <v>44537</v>
      </c>
      <c r="K8" s="480">
        <f t="shared" si="0"/>
        <v>44539</v>
      </c>
      <c r="L8" s="480">
        <f t="shared" si="0"/>
        <v>44541</v>
      </c>
      <c r="M8" s="146"/>
      <c r="N8" s="146"/>
    </row>
    <row r="9" spans="1:14" ht="17.25" hidden="1" customHeight="1" x14ac:dyDescent="0.2">
      <c r="B9" s="463" t="s">
        <v>389</v>
      </c>
      <c r="C9" s="462" t="s">
        <v>4167</v>
      </c>
      <c r="D9" s="441">
        <f>D8+7</f>
        <v>44521</v>
      </c>
      <c r="E9" s="441">
        <f>D9+7</f>
        <v>44528</v>
      </c>
      <c r="F9" s="441">
        <f>D9+9</f>
        <v>44530</v>
      </c>
      <c r="G9" s="441">
        <f>D9+11</f>
        <v>44532</v>
      </c>
      <c r="H9" s="457">
        <f>D9+14</f>
        <v>44535</v>
      </c>
      <c r="I9" s="457">
        <f t="shared" si="0"/>
        <v>44537</v>
      </c>
      <c r="J9" s="457">
        <f t="shared" si="0"/>
        <v>44544</v>
      </c>
      <c r="K9" s="457">
        <f t="shared" si="0"/>
        <v>44546</v>
      </c>
      <c r="L9" s="457">
        <f t="shared" si="0"/>
        <v>44548</v>
      </c>
      <c r="M9" s="146"/>
      <c r="N9" s="146"/>
    </row>
    <row r="10" spans="1:14" ht="17.25" hidden="1" customHeight="1" x14ac:dyDescent="0.2">
      <c r="B10" s="463" t="s">
        <v>389</v>
      </c>
      <c r="C10" s="458" t="s">
        <v>4168</v>
      </c>
      <c r="D10" s="459"/>
      <c r="E10" s="459"/>
      <c r="F10" s="459"/>
      <c r="G10" s="459"/>
      <c r="H10" s="460"/>
      <c r="I10" s="460"/>
      <c r="J10" s="460"/>
      <c r="K10" s="460"/>
      <c r="L10" s="460"/>
      <c r="M10" s="146"/>
      <c r="N10" s="146"/>
    </row>
    <row r="11" spans="1:14" ht="17.25" hidden="1" customHeight="1" x14ac:dyDescent="0.2">
      <c r="B11" s="358" t="s">
        <v>4169</v>
      </c>
      <c r="C11" s="359" t="s">
        <v>4170</v>
      </c>
      <c r="D11" s="357">
        <v>44524</v>
      </c>
      <c r="E11" s="357">
        <f>D11+7</f>
        <v>44531</v>
      </c>
      <c r="F11" s="357">
        <f>D11+9</f>
        <v>44533</v>
      </c>
      <c r="G11" s="357">
        <f>D11+11</f>
        <v>44535</v>
      </c>
      <c r="H11" s="356">
        <f>D11+14</f>
        <v>44538</v>
      </c>
      <c r="I11" s="356">
        <f t="shared" ref="I11:L13" si="1">D11+16</f>
        <v>44540</v>
      </c>
      <c r="J11" s="356">
        <f t="shared" si="1"/>
        <v>44547</v>
      </c>
      <c r="K11" s="356">
        <f t="shared" si="1"/>
        <v>44549</v>
      </c>
      <c r="L11" s="356">
        <f t="shared" si="1"/>
        <v>44551</v>
      </c>
      <c r="M11" s="146"/>
      <c r="N11" s="146"/>
    </row>
    <row r="12" spans="1:14" ht="17.25" hidden="1" customHeight="1" x14ac:dyDescent="0.2">
      <c r="B12" s="358" t="s">
        <v>3597</v>
      </c>
      <c r="C12" s="359" t="s">
        <v>4171</v>
      </c>
      <c r="D12" s="417">
        <v>44522</v>
      </c>
      <c r="E12" s="417">
        <f>D12+7</f>
        <v>44529</v>
      </c>
      <c r="F12" s="417">
        <f>D12+9</f>
        <v>44531</v>
      </c>
      <c r="G12" s="417">
        <f>D12+11</f>
        <v>44533</v>
      </c>
      <c r="H12" s="480">
        <f>D12+14</f>
        <v>44536</v>
      </c>
      <c r="I12" s="480">
        <f t="shared" si="1"/>
        <v>44538</v>
      </c>
      <c r="J12" s="480">
        <f t="shared" si="1"/>
        <v>44545</v>
      </c>
      <c r="K12" s="480">
        <f t="shared" si="1"/>
        <v>44547</v>
      </c>
      <c r="L12" s="480">
        <f t="shared" si="1"/>
        <v>44549</v>
      </c>
      <c r="M12" s="146"/>
      <c r="N12" s="146"/>
    </row>
    <row r="13" spans="1:14" ht="17.25" hidden="1" customHeight="1" x14ac:dyDescent="0.2">
      <c r="B13" s="358" t="s">
        <v>3627</v>
      </c>
      <c r="C13" s="359" t="s">
        <v>4172</v>
      </c>
      <c r="D13" s="417">
        <v>44529</v>
      </c>
      <c r="E13" s="417">
        <f>D13+7</f>
        <v>44536</v>
      </c>
      <c r="F13" s="417">
        <f>D13+9</f>
        <v>44538</v>
      </c>
      <c r="G13" s="417">
        <f>D13+11</f>
        <v>44540</v>
      </c>
      <c r="H13" s="480">
        <f>D13+14</f>
        <v>44543</v>
      </c>
      <c r="I13" s="480">
        <f t="shared" si="1"/>
        <v>44545</v>
      </c>
      <c r="J13" s="480">
        <f t="shared" si="1"/>
        <v>44552</v>
      </c>
      <c r="K13" s="480">
        <f t="shared" si="1"/>
        <v>44554</v>
      </c>
      <c r="L13" s="480">
        <f t="shared" si="1"/>
        <v>44556</v>
      </c>
      <c r="M13" s="146"/>
      <c r="N13" s="146"/>
    </row>
    <row r="14" spans="1:14" ht="17.25" hidden="1" customHeight="1" x14ac:dyDescent="0.2">
      <c r="B14" s="529"/>
      <c r="C14" s="458"/>
      <c r="D14" s="479"/>
      <c r="E14" s="479"/>
      <c r="F14" s="479"/>
      <c r="G14" s="479"/>
      <c r="H14" s="530"/>
      <c r="I14" s="530"/>
      <c r="J14" s="530"/>
      <c r="K14" s="530"/>
      <c r="L14" s="530"/>
      <c r="M14" s="146"/>
      <c r="N14" s="146"/>
    </row>
    <row r="15" spans="1:14" ht="17.25" hidden="1" customHeight="1" x14ac:dyDescent="0.2">
      <c r="B15" s="358" t="s">
        <v>4173</v>
      </c>
      <c r="C15" s="359" t="s">
        <v>4174</v>
      </c>
      <c r="D15" s="357">
        <v>44557</v>
      </c>
      <c r="E15" s="357">
        <f>D15+7</f>
        <v>44564</v>
      </c>
      <c r="F15" s="357">
        <f>D15+9</f>
        <v>44566</v>
      </c>
      <c r="G15" s="357">
        <f>D15+11</f>
        <v>44568</v>
      </c>
      <c r="H15" s="356">
        <f>D15+14</f>
        <v>44571</v>
      </c>
      <c r="I15" s="356">
        <f t="shared" ref="I15" si="2">D15+16</f>
        <v>44573</v>
      </c>
      <c r="J15" s="356">
        <f t="shared" ref="J15" si="3">E15+16</f>
        <v>44580</v>
      </c>
      <c r="K15" s="356">
        <f t="shared" ref="K15" si="4">F15+16</f>
        <v>44582</v>
      </c>
      <c r="L15" s="356">
        <f t="shared" ref="L15" si="5">G15+16</f>
        <v>44584</v>
      </c>
      <c r="M15" s="146"/>
      <c r="N15" s="494">
        <v>44544</v>
      </c>
    </row>
    <row r="16" spans="1:14" ht="17.25" hidden="1" customHeight="1" x14ac:dyDescent="0.2">
      <c r="B16" s="358" t="s">
        <v>3625</v>
      </c>
      <c r="C16" s="359" t="s">
        <v>4175</v>
      </c>
      <c r="D16" s="491"/>
      <c r="E16" s="491"/>
      <c r="F16" s="491"/>
      <c r="G16" s="491"/>
      <c r="H16" s="531"/>
      <c r="I16" s="531"/>
      <c r="J16" s="531"/>
      <c r="K16" s="531"/>
      <c r="L16" s="531"/>
      <c r="M16" s="532"/>
      <c r="N16" s="533"/>
    </row>
    <row r="17" spans="2:14" ht="17.25" hidden="1" customHeight="1" x14ac:dyDescent="0.2">
      <c r="B17" s="463" t="s">
        <v>389</v>
      </c>
      <c r="C17" s="359" t="s">
        <v>4176</v>
      </c>
      <c r="D17" s="491"/>
      <c r="E17" s="491"/>
      <c r="F17" s="491"/>
      <c r="G17" s="491"/>
      <c r="H17" s="531"/>
      <c r="I17" s="531"/>
      <c r="J17" s="531"/>
      <c r="K17" s="531"/>
      <c r="L17" s="531"/>
      <c r="M17" s="532"/>
      <c r="N17" s="533"/>
    </row>
    <row r="18" spans="2:14" ht="17.25" hidden="1" customHeight="1" x14ac:dyDescent="0.2">
      <c r="B18" s="358" t="s">
        <v>3629</v>
      </c>
      <c r="C18" s="359" t="s">
        <v>4177</v>
      </c>
      <c r="D18" s="491"/>
      <c r="E18" s="491"/>
      <c r="F18" s="491"/>
      <c r="G18" s="491"/>
      <c r="H18" s="531"/>
      <c r="I18" s="531"/>
      <c r="J18" s="531"/>
      <c r="K18" s="531"/>
      <c r="L18" s="531"/>
      <c r="M18" s="532"/>
      <c r="N18" s="533"/>
    </row>
    <row r="19" spans="2:14" ht="17.25" hidden="1" customHeight="1" x14ac:dyDescent="0.2">
      <c r="B19" s="358" t="s">
        <v>3631</v>
      </c>
      <c r="C19" s="359" t="s">
        <v>4178</v>
      </c>
      <c r="D19" s="491"/>
      <c r="E19" s="491"/>
      <c r="F19" s="491"/>
      <c r="G19" s="491"/>
      <c r="H19" s="531"/>
      <c r="I19" s="531"/>
      <c r="J19" s="531"/>
      <c r="K19" s="531"/>
      <c r="L19" s="531"/>
      <c r="M19" s="532"/>
      <c r="N19" s="533"/>
    </row>
    <row r="20" spans="2:14" ht="17.25" hidden="1" customHeight="1" x14ac:dyDescent="0.2">
      <c r="B20" s="463" t="s">
        <v>389</v>
      </c>
      <c r="C20" s="359" t="s">
        <v>4179</v>
      </c>
      <c r="D20" s="491"/>
      <c r="E20" s="491"/>
      <c r="F20" s="491"/>
      <c r="G20" s="491"/>
      <c r="H20" s="531"/>
      <c r="I20" s="531"/>
      <c r="J20" s="531"/>
      <c r="K20" s="531"/>
      <c r="L20" s="531"/>
      <c r="M20" s="532"/>
      <c r="N20" s="533"/>
    </row>
    <row r="21" spans="2:14" ht="17.25" hidden="1" customHeight="1" x14ac:dyDescent="0.2">
      <c r="B21" s="358" t="s">
        <v>4180</v>
      </c>
      <c r="C21" s="359" t="s">
        <v>4181</v>
      </c>
      <c r="D21" s="534"/>
      <c r="E21" s="534"/>
      <c r="F21" s="534"/>
      <c r="G21" s="534"/>
      <c r="H21" s="535"/>
      <c r="I21" s="535"/>
      <c r="J21" s="535"/>
      <c r="K21" s="535"/>
      <c r="L21" s="535"/>
      <c r="M21" s="532"/>
      <c r="N21" s="533"/>
    </row>
    <row r="22" spans="2:14" ht="17.25" hidden="1" customHeight="1" x14ac:dyDescent="0.2">
      <c r="B22" s="358" t="s">
        <v>3987</v>
      </c>
      <c r="C22" s="359" t="s">
        <v>3988</v>
      </c>
      <c r="D22" s="357">
        <v>44592</v>
      </c>
      <c r="E22" s="357">
        <f t="shared" ref="E22:E27" si="6">D22+7</f>
        <v>44599</v>
      </c>
      <c r="F22" s="357">
        <f t="shared" ref="F22:F27" si="7">D22+9</f>
        <v>44601</v>
      </c>
      <c r="G22" s="357">
        <f t="shared" ref="G22:G27" si="8">D22+11</f>
        <v>44603</v>
      </c>
      <c r="H22" s="356">
        <f t="shared" ref="H22:H27" si="9">D22+14</f>
        <v>44606</v>
      </c>
      <c r="I22" s="356">
        <f t="shared" ref="I22" si="10">D22+16</f>
        <v>44608</v>
      </c>
      <c r="J22" s="356">
        <f t="shared" ref="J22" si="11">E22+16</f>
        <v>44615</v>
      </c>
      <c r="K22" s="356">
        <f t="shared" ref="K22" si="12">F22+16</f>
        <v>44617</v>
      </c>
      <c r="L22" s="356">
        <f t="shared" ref="L22" si="13">G22+16</f>
        <v>44619</v>
      </c>
      <c r="M22" s="146"/>
      <c r="N22" s="494">
        <v>44593</v>
      </c>
    </row>
    <row r="23" spans="2:14" ht="17.25" hidden="1" customHeight="1" x14ac:dyDescent="0.2">
      <c r="B23" s="358" t="s">
        <v>3991</v>
      </c>
      <c r="C23" s="359" t="s">
        <v>3992</v>
      </c>
      <c r="D23" s="357">
        <v>44605</v>
      </c>
      <c r="E23" s="357">
        <f t="shared" si="6"/>
        <v>44612</v>
      </c>
      <c r="F23" s="357">
        <f t="shared" si="7"/>
        <v>44614</v>
      </c>
      <c r="G23" s="357">
        <f t="shared" si="8"/>
        <v>44616</v>
      </c>
      <c r="H23" s="356">
        <f t="shared" si="9"/>
        <v>44619</v>
      </c>
      <c r="I23" s="356">
        <f t="shared" ref="I23" si="14">D23+16</f>
        <v>44621</v>
      </c>
      <c r="J23" s="356">
        <f t="shared" ref="J23" si="15">E23+16</f>
        <v>44628</v>
      </c>
      <c r="K23" s="531">
        <f t="shared" ref="K23" si="16">F23+16</f>
        <v>44630</v>
      </c>
      <c r="L23" s="356">
        <f t="shared" ref="L23" si="17">G23+16</f>
        <v>44632</v>
      </c>
      <c r="M23" s="146"/>
      <c r="N23" s="494">
        <f>N22+7</f>
        <v>44600</v>
      </c>
    </row>
    <row r="24" spans="2:14" ht="17.25" hidden="1" customHeight="1" x14ac:dyDescent="0.2">
      <c r="B24" s="358" t="s">
        <v>3644</v>
      </c>
      <c r="C24" s="359" t="s">
        <v>4182</v>
      </c>
      <c r="D24" s="469">
        <v>44617</v>
      </c>
      <c r="E24" s="469">
        <f t="shared" si="6"/>
        <v>44624</v>
      </c>
      <c r="F24" s="469">
        <f t="shared" si="7"/>
        <v>44626</v>
      </c>
      <c r="G24" s="469">
        <f t="shared" si="8"/>
        <v>44628</v>
      </c>
      <c r="H24" s="546">
        <f t="shared" si="9"/>
        <v>44631</v>
      </c>
      <c r="I24" s="546">
        <f t="shared" ref="I24" si="18">D24+16</f>
        <v>44633</v>
      </c>
      <c r="J24" s="546">
        <f t="shared" ref="J24" si="19">E24+16</f>
        <v>44640</v>
      </c>
      <c r="K24" s="546">
        <f t="shared" ref="K24" si="20">F24+16</f>
        <v>44642</v>
      </c>
      <c r="L24" s="546">
        <f t="shared" ref="L24" si="21">G24+16</f>
        <v>44644</v>
      </c>
      <c r="M24" s="547"/>
      <c r="N24" s="548">
        <f t="shared" ref="N24:N25" si="22">N23+7</f>
        <v>44607</v>
      </c>
    </row>
    <row r="25" spans="2:14" ht="17.25" hidden="1" customHeight="1" x14ac:dyDescent="0.2">
      <c r="B25" s="358" t="s">
        <v>4183</v>
      </c>
      <c r="C25" s="359" t="s">
        <v>4184</v>
      </c>
      <c r="D25" s="469">
        <f>D24+7</f>
        <v>44624</v>
      </c>
      <c r="E25" s="469">
        <f t="shared" si="6"/>
        <v>44631</v>
      </c>
      <c r="F25" s="469">
        <f t="shared" si="7"/>
        <v>44633</v>
      </c>
      <c r="G25" s="469">
        <f t="shared" si="8"/>
        <v>44635</v>
      </c>
      <c r="H25" s="546">
        <f t="shared" si="9"/>
        <v>44638</v>
      </c>
      <c r="I25" s="546">
        <f t="shared" ref="I25" si="23">D25+16</f>
        <v>44640</v>
      </c>
      <c r="J25" s="546">
        <f t="shared" ref="J25" si="24">E25+16</f>
        <v>44647</v>
      </c>
      <c r="K25" s="546">
        <f t="shared" ref="K25" si="25">F25+16</f>
        <v>44649</v>
      </c>
      <c r="L25" s="546">
        <f t="shared" ref="L25" si="26">G25+16</f>
        <v>44651</v>
      </c>
      <c r="M25" s="547"/>
      <c r="N25" s="548">
        <f t="shared" si="22"/>
        <v>44614</v>
      </c>
    </row>
    <row r="26" spans="2:14" ht="17.25" hidden="1" customHeight="1" x14ac:dyDescent="0.2">
      <c r="B26" s="463" t="s">
        <v>389</v>
      </c>
      <c r="C26" s="359" t="s">
        <v>4185</v>
      </c>
      <c r="D26" s="441">
        <f>D25+7</f>
        <v>44631</v>
      </c>
      <c r="E26" s="441">
        <f t="shared" si="6"/>
        <v>44638</v>
      </c>
      <c r="F26" s="441">
        <f t="shared" si="7"/>
        <v>44640</v>
      </c>
      <c r="G26" s="441">
        <f t="shared" si="8"/>
        <v>44642</v>
      </c>
      <c r="H26" s="457">
        <f t="shared" si="9"/>
        <v>44645</v>
      </c>
      <c r="I26" s="457">
        <f t="shared" ref="I26" si="27">D26+16</f>
        <v>44647</v>
      </c>
      <c r="J26" s="457">
        <f t="shared" ref="J26" si="28">E26+16</f>
        <v>44654</v>
      </c>
      <c r="K26" s="457">
        <f t="shared" ref="K26" si="29">F26+16</f>
        <v>44656</v>
      </c>
      <c r="L26" s="457">
        <f t="shared" ref="L26" si="30">G26+16</f>
        <v>44658</v>
      </c>
      <c r="M26" s="549"/>
      <c r="N26" s="550"/>
    </row>
    <row r="27" spans="2:14" ht="17.25" customHeight="1" x14ac:dyDescent="0.2">
      <c r="B27" s="463" t="s">
        <v>389</v>
      </c>
      <c r="C27" s="359" t="s">
        <v>4186</v>
      </c>
      <c r="D27" s="492">
        <v>44627</v>
      </c>
      <c r="E27" s="492">
        <f t="shared" si="6"/>
        <v>44634</v>
      </c>
      <c r="F27" s="492">
        <f t="shared" si="7"/>
        <v>44636</v>
      </c>
      <c r="G27" s="492">
        <f t="shared" si="8"/>
        <v>44638</v>
      </c>
      <c r="H27" s="492">
        <f t="shared" si="9"/>
        <v>44641</v>
      </c>
      <c r="I27" s="492">
        <f t="shared" ref="I27" si="31">D27+16</f>
        <v>44643</v>
      </c>
      <c r="J27" s="492">
        <f t="shared" ref="J27" si="32">E27+16</f>
        <v>44650</v>
      </c>
      <c r="K27" s="492">
        <f t="shared" ref="K27" si="33">F27+16</f>
        <v>44652</v>
      </c>
      <c r="L27" s="492">
        <f t="shared" ref="L27" si="34">G27+16</f>
        <v>44654</v>
      </c>
      <c r="M27" s="564"/>
      <c r="N27" s="492">
        <v>44628</v>
      </c>
    </row>
    <row r="28" spans="2:14" ht="17.25" customHeight="1" x14ac:dyDescent="0.2">
      <c r="B28" s="463" t="s">
        <v>389</v>
      </c>
      <c r="C28" s="359" t="s">
        <v>4187</v>
      </c>
      <c r="D28" s="492">
        <f>D27+7</f>
        <v>44634</v>
      </c>
      <c r="E28" s="492">
        <f t="shared" ref="E28:E29" si="35">D28+7</f>
        <v>44641</v>
      </c>
      <c r="F28" s="492">
        <f t="shared" ref="F28:F29" si="36">D28+9</f>
        <v>44643</v>
      </c>
      <c r="G28" s="492">
        <f t="shared" ref="G28:G29" si="37">D28+11</f>
        <v>44645</v>
      </c>
      <c r="H28" s="492">
        <f t="shared" ref="H28:H29" si="38">D28+14</f>
        <v>44648</v>
      </c>
      <c r="I28" s="492">
        <f t="shared" ref="I28:I29" si="39">D28+16</f>
        <v>44650</v>
      </c>
      <c r="J28" s="492">
        <f t="shared" ref="J28:J29" si="40">E28+16</f>
        <v>44657</v>
      </c>
      <c r="K28" s="492">
        <f t="shared" ref="K28:K29" si="41">F28+16</f>
        <v>44659</v>
      </c>
      <c r="L28" s="492">
        <f t="shared" ref="L28:L29" si="42">G28+16</f>
        <v>44661</v>
      </c>
      <c r="M28" s="564"/>
      <c r="N28" s="492">
        <f>N27+7</f>
        <v>44635</v>
      </c>
    </row>
    <row r="29" spans="2:14" ht="17.25" customHeight="1" x14ac:dyDescent="0.2">
      <c r="B29" s="463" t="s">
        <v>389</v>
      </c>
      <c r="C29" s="359" t="s">
        <v>4188</v>
      </c>
      <c r="D29" s="441">
        <v>44655</v>
      </c>
      <c r="E29" s="441">
        <f t="shared" si="35"/>
        <v>44662</v>
      </c>
      <c r="F29" s="441">
        <f t="shared" si="36"/>
        <v>44664</v>
      </c>
      <c r="G29" s="441">
        <f t="shared" si="37"/>
        <v>44666</v>
      </c>
      <c r="H29" s="457">
        <f t="shared" si="38"/>
        <v>44669</v>
      </c>
      <c r="I29" s="457">
        <f t="shared" si="39"/>
        <v>44671</v>
      </c>
      <c r="J29" s="457">
        <f t="shared" si="40"/>
        <v>44678</v>
      </c>
      <c r="K29" s="457">
        <f t="shared" si="41"/>
        <v>44680</v>
      </c>
      <c r="L29" s="457">
        <f t="shared" si="42"/>
        <v>44682</v>
      </c>
      <c r="M29" s="549"/>
      <c r="N29" s="550">
        <v>44656</v>
      </c>
    </row>
    <row r="30" spans="2:14" ht="17.25" customHeight="1" x14ac:dyDescent="0.2">
      <c r="B30" s="565" t="s">
        <v>4189</v>
      </c>
      <c r="C30" s="359" t="s">
        <v>4190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94">
        <f>N29+7</f>
        <v>44663</v>
      </c>
    </row>
    <row r="31" spans="2:14" ht="17.25" customHeight="1" x14ac:dyDescent="0.2">
      <c r="B31" s="565" t="s">
        <v>4191</v>
      </c>
      <c r="C31" s="359" t="s">
        <v>4192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94">
        <v>44677</v>
      </c>
    </row>
    <row r="35" spans="2:12" ht="17.25" customHeight="1" x14ac:dyDescent="0.2">
      <c r="B35" s="433" t="s">
        <v>1244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555</v>
      </c>
      <c r="C37" s="193"/>
      <c r="D37" s="193"/>
      <c r="E37" s="194"/>
      <c r="F37" s="195" t="s">
        <v>1264</v>
      </c>
      <c r="G37" s="195"/>
      <c r="H37" s="193"/>
      <c r="I37" s="193"/>
      <c r="J37" s="195" t="s">
        <v>557</v>
      </c>
      <c r="K37" s="195"/>
      <c r="L37" s="195"/>
    </row>
    <row r="38" spans="2:12" s="159" customFormat="1" ht="17.25" customHeight="1" x14ac:dyDescent="0.2">
      <c r="B38" s="197" t="s">
        <v>558</v>
      </c>
      <c r="C38" s="193"/>
      <c r="D38" s="198" t="s">
        <v>559</v>
      </c>
      <c r="E38" s="199"/>
      <c r="F38" s="197" t="s">
        <v>560</v>
      </c>
      <c r="G38" s="193"/>
      <c r="H38" s="198" t="s">
        <v>561</v>
      </c>
      <c r="I38" s="193"/>
      <c r="J38" s="197" t="s">
        <v>562</v>
      </c>
      <c r="K38" s="193"/>
      <c r="L38" s="198" t="s">
        <v>563</v>
      </c>
    </row>
    <row r="39" spans="2:12" s="159" customFormat="1" ht="17.25" customHeight="1" x14ac:dyDescent="0.2">
      <c r="B39" s="424" t="s">
        <v>564</v>
      </c>
      <c r="C39" s="202"/>
      <c r="D39" s="584" t="s">
        <v>565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569</v>
      </c>
      <c r="K39" s="202" t="s">
        <v>1265</v>
      </c>
      <c r="L39" s="203" t="s">
        <v>570</v>
      </c>
    </row>
    <row r="40" spans="2:12" s="159" customFormat="1" ht="17.25" customHeight="1" x14ac:dyDescent="0.2">
      <c r="B40" s="424" t="s">
        <v>571</v>
      </c>
      <c r="C40" s="202"/>
      <c r="D40" s="584" t="s">
        <v>572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576</v>
      </c>
      <c r="K40" s="202" t="s">
        <v>1266</v>
      </c>
      <c r="L40" s="203" t="s">
        <v>577</v>
      </c>
    </row>
    <row r="41" spans="2:12" s="159" customFormat="1" ht="17.25" customHeight="1" x14ac:dyDescent="0.2">
      <c r="B41" s="201" t="s">
        <v>1267</v>
      </c>
      <c r="C41" s="202"/>
      <c r="D41" s="203" t="s">
        <v>1268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1269</v>
      </c>
      <c r="K41" s="202" t="s">
        <v>1270</v>
      </c>
      <c r="L41" s="203" t="s">
        <v>1271</v>
      </c>
    </row>
    <row r="42" spans="2:12" s="159" customFormat="1" ht="17.25" customHeight="1" x14ac:dyDescent="0.2">
      <c r="B42" s="201" t="s">
        <v>585</v>
      </c>
      <c r="C42" s="202"/>
      <c r="D42" s="203" t="s">
        <v>586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590</v>
      </c>
      <c r="K42" s="202" t="s">
        <v>1272</v>
      </c>
      <c r="L42" s="203" t="s">
        <v>591</v>
      </c>
    </row>
    <row r="43" spans="2:12" s="159" customFormat="1" ht="17.25" customHeight="1" x14ac:dyDescent="0.2">
      <c r="B43" s="424" t="s">
        <v>592</v>
      </c>
      <c r="C43" s="202"/>
      <c r="D43" s="584" t="s">
        <v>593</v>
      </c>
      <c r="E43" s="197"/>
      <c r="F43" s="201"/>
      <c r="G43" s="202"/>
      <c r="H43" s="203"/>
      <c r="I43" s="193"/>
      <c r="J43" s="201" t="s">
        <v>597</v>
      </c>
      <c r="K43" s="202" t="s">
        <v>1273</v>
      </c>
      <c r="L43" s="203" t="s">
        <v>598</v>
      </c>
    </row>
    <row r="44" spans="2:12" s="159" customFormat="1" ht="17.25" customHeight="1" x14ac:dyDescent="0.2">
      <c r="B44" s="424" t="s">
        <v>1274</v>
      </c>
      <c r="C44" s="202"/>
      <c r="D44" s="584" t="s">
        <v>1275</v>
      </c>
      <c r="E44" s="197"/>
      <c r="F44" s="201"/>
      <c r="G44" s="202"/>
      <c r="H44" s="203"/>
      <c r="I44" s="193"/>
      <c r="J44" s="201" t="s">
        <v>1276</v>
      </c>
      <c r="K44" s="202" t="s">
        <v>1277</v>
      </c>
      <c r="L44" s="203" t="s">
        <v>1278</v>
      </c>
    </row>
    <row r="45" spans="2:12" s="159" customFormat="1" ht="17.25" customHeight="1" x14ac:dyDescent="0.2">
      <c r="B45" s="424" t="s">
        <v>1279</v>
      </c>
      <c r="C45" s="202"/>
      <c r="D45" s="584" t="s">
        <v>1280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1281</v>
      </c>
      <c r="C48" s="193" t="s">
        <v>1282</v>
      </c>
      <c r="D48" s="205"/>
      <c r="E48" s="193"/>
      <c r="F48" s="193" t="s">
        <v>1283</v>
      </c>
      <c r="G48" s="206" t="s">
        <v>1284</v>
      </c>
      <c r="H48" s="196"/>
      <c r="I48" s="193"/>
      <c r="J48" s="193" t="s">
        <v>1283</v>
      </c>
      <c r="K48" s="193" t="s">
        <v>1285</v>
      </c>
      <c r="L48" s="196"/>
    </row>
    <row r="62" spans="2:5" ht="17.25" customHeight="1" x14ac:dyDescent="0.2">
      <c r="B62" s="147" t="s">
        <v>4193</v>
      </c>
    </row>
    <row r="64" spans="2:5" ht="17.25" customHeight="1" x14ac:dyDescent="0.2">
      <c r="B64" s="169"/>
      <c r="C64" s="169" t="s">
        <v>3849</v>
      </c>
      <c r="D64" s="332" t="s">
        <v>1356</v>
      </c>
      <c r="E64" s="163" t="s">
        <v>346</v>
      </c>
    </row>
    <row r="65" spans="2:5" ht="17.25" customHeight="1" x14ac:dyDescent="0.2">
      <c r="B65" s="152" t="s">
        <v>381</v>
      </c>
      <c r="C65" s="152" t="s">
        <v>382</v>
      </c>
      <c r="D65" s="332"/>
      <c r="E65" s="332" t="s">
        <v>171</v>
      </c>
    </row>
    <row r="66" spans="2:5" ht="17.25" customHeight="1" x14ac:dyDescent="0.2">
      <c r="B66" s="171" t="s">
        <v>3631</v>
      </c>
      <c r="C66" s="173" t="s">
        <v>4194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510</v>
      </c>
      <c r="C67" s="173" t="s">
        <v>4195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4196</v>
      </c>
      <c r="C68" s="173" t="s">
        <v>4197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3625</v>
      </c>
      <c r="C69" s="173" t="s">
        <v>4198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4199</v>
      </c>
      <c r="C70" s="173" t="s">
        <v>4200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389</v>
      </c>
      <c r="C71" s="173" t="s">
        <v>4197</v>
      </c>
      <c r="D71" s="154">
        <f t="shared" si="52"/>
        <v>43565</v>
      </c>
      <c r="E71" s="154"/>
    </row>
    <row r="72" spans="2:5" ht="17.25" customHeight="1" x14ac:dyDescent="0.2">
      <c r="B72" s="171" t="s">
        <v>4201</v>
      </c>
      <c r="C72" s="173" t="s">
        <v>4197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4202</v>
      </c>
      <c r="C73" s="173" t="s">
        <v>4197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4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3"/>
      <c r="B2" s="8" t="s">
        <v>3300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215" t="s">
        <v>36</v>
      </c>
      <c r="B4" s="1215"/>
      <c r="C4" s="1215"/>
      <c r="D4" s="1215"/>
      <c r="E4" s="1215"/>
      <c r="F4" s="1215"/>
      <c r="G4" s="1215"/>
    </row>
    <row r="5" spans="1:12" ht="17.25" customHeight="1" x14ac:dyDescent="0.2">
      <c r="B5" s="354"/>
      <c r="C5" s="148"/>
      <c r="D5" s="148"/>
      <c r="E5" s="148"/>
      <c r="F5" s="148"/>
      <c r="G5" s="148"/>
    </row>
    <row r="6" spans="1:12" ht="56.25" customHeight="1" x14ac:dyDescent="0.2">
      <c r="A6" s="345"/>
      <c r="B6" s="1"/>
      <c r="C6" s="1"/>
      <c r="D6" s="411" t="s">
        <v>1356</v>
      </c>
      <c r="E6" s="371" t="s">
        <v>462</v>
      </c>
      <c r="F6" s="1219" t="s">
        <v>1358</v>
      </c>
      <c r="G6" s="1216" t="s">
        <v>382</v>
      </c>
      <c r="H6" s="371" t="s">
        <v>462</v>
      </c>
      <c r="I6" s="371" t="s">
        <v>281</v>
      </c>
      <c r="J6" s="489"/>
      <c r="K6" s="146"/>
      <c r="L6" s="146"/>
    </row>
    <row r="7" spans="1:12" ht="17.25" customHeight="1" x14ac:dyDescent="0.2">
      <c r="A7" s="345"/>
      <c r="B7" s="4" t="s">
        <v>381</v>
      </c>
      <c r="C7" s="4" t="s">
        <v>382</v>
      </c>
      <c r="D7" s="403" t="s">
        <v>1135</v>
      </c>
      <c r="E7" s="4" t="s">
        <v>1135</v>
      </c>
      <c r="F7" s="1220"/>
      <c r="G7" s="1217"/>
      <c r="H7" s="403" t="s">
        <v>1135</v>
      </c>
      <c r="I7" s="403" t="s">
        <v>1135</v>
      </c>
      <c r="J7" s="373"/>
      <c r="K7" s="145"/>
      <c r="L7" s="146"/>
    </row>
    <row r="8" spans="1:12" ht="17.25" hidden="1" customHeight="1" x14ac:dyDescent="0.2">
      <c r="B8" s="6" t="s">
        <v>2422</v>
      </c>
      <c r="C8" s="6" t="s">
        <v>2427</v>
      </c>
      <c r="D8" s="6">
        <v>44546</v>
      </c>
      <c r="E8" s="6">
        <f>D8+1</f>
        <v>44547</v>
      </c>
      <c r="F8" s="380" t="s">
        <v>4203</v>
      </c>
      <c r="G8" s="380" t="s">
        <v>3325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88" t="s">
        <v>2422</v>
      </c>
      <c r="C9" s="488" t="s">
        <v>2429</v>
      </c>
      <c r="D9" s="488">
        <v>44559</v>
      </c>
      <c r="E9" s="519">
        <f>D9+1</f>
        <v>44560</v>
      </c>
      <c r="F9" s="520" t="s">
        <v>4204</v>
      </c>
      <c r="G9" s="520" t="s">
        <v>3327</v>
      </c>
      <c r="H9" s="521">
        <v>44573</v>
      </c>
      <c r="I9" s="522">
        <f>H9+7</f>
        <v>44580</v>
      </c>
      <c r="J9" s="9"/>
      <c r="K9" s="146"/>
      <c r="L9" s="146"/>
    </row>
    <row r="10" spans="1:12" ht="17.25" customHeight="1" x14ac:dyDescent="0.2">
      <c r="B10" s="488" t="s">
        <v>2426</v>
      </c>
      <c r="C10" s="488" t="s">
        <v>2430</v>
      </c>
      <c r="D10" s="488">
        <v>44563</v>
      </c>
      <c r="E10" s="519">
        <f>D10+1</f>
        <v>44564</v>
      </c>
      <c r="F10" s="520" t="s">
        <v>4204</v>
      </c>
      <c r="G10" s="520" t="s">
        <v>3327</v>
      </c>
      <c r="H10" s="521">
        <v>44573</v>
      </c>
      <c r="I10" s="522">
        <f>H10+7</f>
        <v>44580</v>
      </c>
      <c r="J10" s="448"/>
      <c r="K10" s="146"/>
      <c r="L10" s="146"/>
    </row>
    <row r="11" spans="1:12" ht="17.25" customHeight="1" x14ac:dyDescent="0.2">
      <c r="B11" s="488" t="s">
        <v>2422</v>
      </c>
      <c r="C11" s="488" t="s">
        <v>2431</v>
      </c>
      <c r="D11" s="488">
        <v>44205</v>
      </c>
      <c r="E11" s="519">
        <f>D11+1</f>
        <v>44206</v>
      </c>
      <c r="F11" s="523" t="s">
        <v>4204</v>
      </c>
      <c r="G11" s="523" t="s">
        <v>3327</v>
      </c>
      <c r="H11" s="488">
        <v>44573</v>
      </c>
      <c r="I11" s="524">
        <f>H11+7</f>
        <v>44580</v>
      </c>
      <c r="J11" s="448"/>
      <c r="K11" s="146"/>
      <c r="L11" s="146"/>
    </row>
    <row r="12" spans="1:12" ht="17.25" customHeight="1" x14ac:dyDescent="0.2">
      <c r="B12" s="147" t="s">
        <v>1244</v>
      </c>
      <c r="C12" s="148"/>
      <c r="D12" s="155"/>
      <c r="E12" s="155"/>
      <c r="F12" s="155"/>
      <c r="G12" s="155"/>
      <c r="H12" s="461"/>
      <c r="I12" s="444"/>
      <c r="J12" s="448"/>
      <c r="K12" s="146"/>
      <c r="L12" s="146"/>
    </row>
    <row r="13" spans="1:12" ht="17.25" customHeight="1" x14ac:dyDescent="0.2">
      <c r="A13" s="345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5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6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6"/>
      <c r="B16" s="8" t="s">
        <v>555</v>
      </c>
      <c r="C16" s="11"/>
      <c r="D16" s="11"/>
      <c r="E16" s="15"/>
      <c r="F16" s="2" t="s">
        <v>1264</v>
      </c>
      <c r="G16" s="2"/>
      <c r="H16" s="11"/>
      <c r="I16" s="11"/>
      <c r="J16" s="2" t="s">
        <v>557</v>
      </c>
      <c r="K16" s="2"/>
      <c r="L16" s="2"/>
    </row>
    <row r="17" spans="2:12" s="159" customFormat="1" ht="17.25" customHeight="1" x14ac:dyDescent="0.2">
      <c r="B17" s="197" t="s">
        <v>558</v>
      </c>
      <c r="C17" s="193"/>
      <c r="D17" s="198" t="s">
        <v>559</v>
      </c>
      <c r="E17" s="15"/>
      <c r="F17" s="11" t="s">
        <v>560</v>
      </c>
      <c r="G17" s="11"/>
      <c r="H17" s="198" t="s">
        <v>561</v>
      </c>
      <c r="I17" s="11"/>
      <c r="J17" s="197" t="s">
        <v>562</v>
      </c>
      <c r="K17" s="193"/>
      <c r="L17" s="198" t="s">
        <v>563</v>
      </c>
    </row>
    <row r="18" spans="2:12" s="159" customFormat="1" ht="17.25" customHeight="1" x14ac:dyDescent="0.2">
      <c r="B18" s="424" t="s">
        <v>564</v>
      </c>
      <c r="C18" s="202"/>
      <c r="D18" s="584" t="s">
        <v>565</v>
      </c>
      <c r="E18" s="11"/>
      <c r="F18" s="110" t="e">
        <f>#REF!</f>
        <v>#REF!</v>
      </c>
      <c r="G18" s="16" t="s">
        <v>3936</v>
      </c>
      <c r="H18" s="110" t="e">
        <f>#REF!</f>
        <v>#REF!</v>
      </c>
      <c r="I18" s="11"/>
      <c r="J18" s="201" t="s">
        <v>569</v>
      </c>
      <c r="K18" s="202" t="s">
        <v>1265</v>
      </c>
      <c r="L18" s="203" t="s">
        <v>570</v>
      </c>
    </row>
    <row r="19" spans="2:12" s="159" customFormat="1" ht="17.25" customHeight="1" x14ac:dyDescent="0.2">
      <c r="B19" s="424" t="s">
        <v>571</v>
      </c>
      <c r="C19" s="202"/>
      <c r="D19" s="584" t="s">
        <v>572</v>
      </c>
      <c r="E19" s="11"/>
      <c r="F19" s="110" t="e">
        <f>#REF!</f>
        <v>#REF!</v>
      </c>
      <c r="G19" s="16" t="s">
        <v>3937</v>
      </c>
      <c r="H19" s="110" t="e">
        <f>#REF!</f>
        <v>#REF!</v>
      </c>
      <c r="I19" s="11"/>
      <c r="J19" s="201" t="s">
        <v>576</v>
      </c>
      <c r="K19" s="202" t="s">
        <v>1266</v>
      </c>
      <c r="L19" s="203" t="s">
        <v>577</v>
      </c>
    </row>
    <row r="20" spans="2:12" s="159" customFormat="1" ht="17.25" customHeight="1" x14ac:dyDescent="0.2">
      <c r="B20" s="201" t="s">
        <v>1267</v>
      </c>
      <c r="C20" s="202"/>
      <c r="D20" s="203" t="s">
        <v>1268</v>
      </c>
      <c r="E20" s="11"/>
      <c r="F20" s="110" t="e">
        <f>#REF!</f>
        <v>#REF!</v>
      </c>
      <c r="G20" s="16" t="s">
        <v>3938</v>
      </c>
      <c r="H20" s="110" t="e">
        <f>#REF!</f>
        <v>#REF!</v>
      </c>
      <c r="I20" s="11"/>
      <c r="J20" s="201" t="s">
        <v>1269</v>
      </c>
      <c r="K20" s="202" t="s">
        <v>1270</v>
      </c>
      <c r="L20" s="203" t="s">
        <v>1271</v>
      </c>
    </row>
    <row r="21" spans="2:12" s="159" customFormat="1" ht="17.25" customHeight="1" x14ac:dyDescent="0.2">
      <c r="B21" s="201" t="s">
        <v>585</v>
      </c>
      <c r="C21" s="202"/>
      <c r="D21" s="203" t="s">
        <v>586</v>
      </c>
      <c r="E21" s="11"/>
      <c r="F21" s="110" t="e">
        <f>#REF!</f>
        <v>#REF!</v>
      </c>
      <c r="G21" s="16" t="s">
        <v>3939</v>
      </c>
      <c r="H21" s="110" t="e">
        <f>#REF!</f>
        <v>#REF!</v>
      </c>
      <c r="I21" s="11"/>
      <c r="J21" s="201" t="s">
        <v>590</v>
      </c>
      <c r="K21" s="202" t="s">
        <v>1272</v>
      </c>
      <c r="L21" s="203" t="s">
        <v>591</v>
      </c>
    </row>
    <row r="22" spans="2:12" s="159" customFormat="1" ht="17.25" customHeight="1" x14ac:dyDescent="0.2">
      <c r="B22" s="424" t="s">
        <v>592</v>
      </c>
      <c r="C22" s="202"/>
      <c r="D22" s="584" t="s">
        <v>593</v>
      </c>
      <c r="E22" s="11"/>
      <c r="F22" s="14"/>
      <c r="G22" s="16"/>
      <c r="H22" s="14"/>
      <c r="I22" s="11"/>
      <c r="J22" s="201" t="s">
        <v>597</v>
      </c>
      <c r="K22" s="202" t="s">
        <v>1273</v>
      </c>
      <c r="L22" s="203" t="s">
        <v>598</v>
      </c>
    </row>
    <row r="23" spans="2:12" s="159" customFormat="1" ht="17.25" customHeight="1" x14ac:dyDescent="0.2">
      <c r="B23" s="424" t="s">
        <v>1274</v>
      </c>
      <c r="C23" s="202"/>
      <c r="D23" s="584" t="s">
        <v>1275</v>
      </c>
      <c r="E23" s="11"/>
      <c r="F23" s="11"/>
      <c r="G23" s="16"/>
      <c r="H23" s="13"/>
      <c r="I23" s="11"/>
      <c r="J23" s="201" t="s">
        <v>1276</v>
      </c>
      <c r="K23" s="202" t="s">
        <v>1277</v>
      </c>
      <c r="L23" s="203" t="s">
        <v>1278</v>
      </c>
    </row>
    <row r="24" spans="2:12" s="159" customFormat="1" ht="17.25" customHeight="1" x14ac:dyDescent="0.2">
      <c r="B24" s="424" t="s">
        <v>1279</v>
      </c>
      <c r="C24" s="202"/>
      <c r="D24" s="584" t="s">
        <v>1280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1281</v>
      </c>
      <c r="C27" s="11" t="s">
        <v>1282</v>
      </c>
      <c r="D27" s="13"/>
      <c r="E27" s="11"/>
      <c r="F27" s="11" t="s">
        <v>1283</v>
      </c>
      <c r="G27" s="16" t="s">
        <v>1284</v>
      </c>
      <c r="H27" s="14"/>
      <c r="I27" s="11"/>
      <c r="J27" s="11" t="s">
        <v>1283</v>
      </c>
      <c r="K27" s="11" t="s">
        <v>1285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18" t="s">
        <v>4205</v>
      </c>
    </row>
    <row r="4" spans="1:1" ht="15" x14ac:dyDescent="0.2">
      <c r="A4" s="517"/>
    </row>
    <row r="6" spans="1:1" ht="15" x14ac:dyDescent="0.2">
      <c r="A6" s="517"/>
    </row>
    <row r="7" spans="1:1" ht="15" x14ac:dyDescent="0.2">
      <c r="A7" s="517" t="s">
        <v>4206</v>
      </c>
    </row>
    <row r="8" spans="1:1" ht="15" x14ac:dyDescent="0.2">
      <c r="A8" s="517"/>
    </row>
    <row r="9" spans="1:1" ht="15" x14ac:dyDescent="0.2">
      <c r="A9" s="517"/>
    </row>
    <row r="10" spans="1:1" ht="15" x14ac:dyDescent="0.2">
      <c r="A10" s="517" t="s">
        <v>4207</v>
      </c>
    </row>
    <row r="11" spans="1:1" ht="15" x14ac:dyDescent="0.2">
      <c r="A11" s="518" t="s">
        <v>4208</v>
      </c>
    </row>
    <row r="12" spans="1:1" ht="15" x14ac:dyDescent="0.2">
      <c r="A12" s="628" t="s">
        <v>4209</v>
      </c>
    </row>
    <row r="13" spans="1:1" ht="15" x14ac:dyDescent="0.2">
      <c r="A13" s="517"/>
    </row>
    <row r="14" spans="1:1" ht="15" x14ac:dyDescent="0.2">
      <c r="A14" s="629" t="s">
        <v>4210</v>
      </c>
    </row>
    <row r="15" spans="1:1" ht="15" x14ac:dyDescent="0.2">
      <c r="A15" s="628" t="s">
        <v>4211</v>
      </c>
    </row>
    <row r="16" spans="1:1" x14ac:dyDescent="0.2">
      <c r="A16" s="425" t="s">
        <v>4212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4213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2474</v>
      </c>
      <c r="C5" s="1212" t="s">
        <v>1356</v>
      </c>
      <c r="D5" s="332" t="s">
        <v>4214</v>
      </c>
    </row>
    <row r="6" spans="1:4" x14ac:dyDescent="0.2">
      <c r="A6" s="152" t="s">
        <v>381</v>
      </c>
      <c r="B6" s="152" t="s">
        <v>382</v>
      </c>
      <c r="C6" s="1212"/>
      <c r="D6" s="332" t="s">
        <v>165</v>
      </c>
    </row>
    <row r="7" spans="1:4" x14ac:dyDescent="0.2">
      <c r="A7" s="153" t="s">
        <v>4215</v>
      </c>
      <c r="B7" s="320" t="s">
        <v>4216</v>
      </c>
      <c r="C7" s="320">
        <v>43226</v>
      </c>
      <c r="D7" s="320">
        <f>C7+3</f>
        <v>43229</v>
      </c>
    </row>
    <row r="8" spans="1:4" x14ac:dyDescent="0.2">
      <c r="A8" s="153" t="s">
        <v>4215</v>
      </c>
      <c r="B8" s="320" t="s">
        <v>4217</v>
      </c>
      <c r="C8" s="320">
        <f>C7+7</f>
        <v>43233</v>
      </c>
      <c r="D8" s="320">
        <f>C8+3</f>
        <v>43236</v>
      </c>
    </row>
    <row r="9" spans="1:4" x14ac:dyDescent="0.2">
      <c r="A9" s="153" t="s">
        <v>4215</v>
      </c>
      <c r="B9" s="320" t="s">
        <v>4218</v>
      </c>
      <c r="C9" s="320">
        <f>C8+7</f>
        <v>43240</v>
      </c>
      <c r="D9" s="320">
        <f>C9+3</f>
        <v>43243</v>
      </c>
    </row>
    <row r="10" spans="1:4" x14ac:dyDescent="0.2">
      <c r="A10" s="153" t="s">
        <v>4215</v>
      </c>
      <c r="B10" s="320" t="s">
        <v>4219</v>
      </c>
      <c r="C10" s="320">
        <f>C9+7</f>
        <v>43247</v>
      </c>
      <c r="D10" s="320">
        <f>C10+3</f>
        <v>43250</v>
      </c>
    </row>
    <row r="11" spans="1:4" x14ac:dyDescent="0.2">
      <c r="A11" s="153" t="s">
        <v>4215</v>
      </c>
      <c r="B11" s="320" t="s">
        <v>4220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4221</v>
      </c>
      <c r="B16" s="300"/>
      <c r="C16" s="301"/>
      <c r="D16" s="301"/>
    </row>
    <row r="17" spans="1:1" x14ac:dyDescent="0.2">
      <c r="A17" s="145" t="s">
        <v>4222</v>
      </c>
    </row>
    <row r="18" spans="1:1" x14ac:dyDescent="0.2">
      <c r="A18" s="157" t="s">
        <v>1244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3902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79" t="s">
        <v>4223</v>
      </c>
      <c r="B3" s="1179"/>
      <c r="C3" s="1179"/>
      <c r="D3" s="1179"/>
      <c r="E3" s="1179"/>
      <c r="F3" s="1179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2474</v>
      </c>
      <c r="D5" s="1222" t="s">
        <v>1356</v>
      </c>
      <c r="E5" s="403" t="s">
        <v>367</v>
      </c>
      <c r="F5" s="403" t="s">
        <v>169</v>
      </c>
      <c r="G5" s="403" t="s">
        <v>208</v>
      </c>
      <c r="I5" s="3"/>
      <c r="J5" s="124"/>
      <c r="K5" s="124"/>
      <c r="L5" s="124"/>
    </row>
    <row r="6" spans="1:12" ht="19.5" x14ac:dyDescent="0.2">
      <c r="A6" s="5"/>
      <c r="B6" s="4" t="s">
        <v>381</v>
      </c>
      <c r="C6" s="4" t="s">
        <v>382</v>
      </c>
      <c r="D6" s="1222"/>
      <c r="E6" s="403" t="s">
        <v>260</v>
      </c>
      <c r="F6" s="403" t="s">
        <v>160</v>
      </c>
      <c r="G6" s="403" t="s">
        <v>214</v>
      </c>
      <c r="I6" s="3"/>
      <c r="J6" s="3"/>
      <c r="K6" s="3"/>
      <c r="L6" s="3"/>
    </row>
    <row r="7" spans="1:12" x14ac:dyDescent="0.2">
      <c r="B7" s="127" t="s">
        <v>4224</v>
      </c>
      <c r="C7" s="126" t="s">
        <v>4225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2802</v>
      </c>
      <c r="C8" s="126" t="s">
        <v>4226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4227</v>
      </c>
      <c r="C9" s="126" t="s">
        <v>4228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2955</v>
      </c>
      <c r="C10" s="126" t="s">
        <v>4229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4230</v>
      </c>
      <c r="C11" s="129" t="s">
        <v>4231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4232</v>
      </c>
      <c r="C12" s="129" t="s">
        <v>4233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4234</v>
      </c>
      <c r="B13" s="128" t="s">
        <v>2804</v>
      </c>
      <c r="C13" s="129" t="s">
        <v>4235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4236</v>
      </c>
      <c r="I13" s="130"/>
    </row>
    <row r="14" spans="1:12" s="3" customFormat="1" ht="15.75" customHeight="1" x14ac:dyDescent="0.2">
      <c r="A14" s="5"/>
      <c r="B14" s="10" t="s">
        <v>1244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555</v>
      </c>
      <c r="C16" s="11"/>
      <c r="D16" s="11"/>
      <c r="E16" s="15"/>
      <c r="F16" s="2" t="s">
        <v>1264</v>
      </c>
      <c r="G16" s="2"/>
      <c r="H16" s="11"/>
      <c r="I16" s="11"/>
      <c r="J16" s="2" t="s">
        <v>557</v>
      </c>
      <c r="K16" s="2"/>
      <c r="L16" s="2"/>
    </row>
    <row r="17" spans="2:18" s="12" customFormat="1" ht="15.75" customHeight="1" x14ac:dyDescent="0.2">
      <c r="B17" s="17" t="s">
        <v>558</v>
      </c>
      <c r="C17" s="11"/>
      <c r="D17" s="13" t="s">
        <v>4237</v>
      </c>
      <c r="E17" s="15"/>
      <c r="F17" s="11" t="s">
        <v>560</v>
      </c>
      <c r="G17" s="11"/>
      <c r="H17" s="13" t="s">
        <v>4238</v>
      </c>
      <c r="I17" s="11"/>
      <c r="J17" s="11" t="s">
        <v>562</v>
      </c>
      <c r="K17" s="11"/>
      <c r="L17" s="13" t="s">
        <v>4239</v>
      </c>
      <c r="M17" s="11"/>
      <c r="R17" s="11"/>
    </row>
    <row r="18" spans="2:18" s="12" customFormat="1" ht="15.75" customHeight="1" x14ac:dyDescent="0.2">
      <c r="B18" s="11" t="s">
        <v>3882</v>
      </c>
      <c r="C18" s="16" t="s">
        <v>3883</v>
      </c>
      <c r="D18" s="13" t="s">
        <v>3884</v>
      </c>
      <c r="E18" s="11"/>
      <c r="F18" s="11" t="s">
        <v>4240</v>
      </c>
      <c r="G18" s="16" t="s">
        <v>3936</v>
      </c>
      <c r="H18" s="13" t="s">
        <v>4241</v>
      </c>
      <c r="I18" s="11"/>
      <c r="J18" s="11" t="s">
        <v>569</v>
      </c>
      <c r="K18" s="16" t="s">
        <v>1265</v>
      </c>
      <c r="L18" s="13" t="s">
        <v>570</v>
      </c>
      <c r="M18" s="11"/>
      <c r="R18" s="11"/>
    </row>
    <row r="19" spans="2:18" s="14" customFormat="1" ht="15.75" customHeight="1" x14ac:dyDescent="0.2">
      <c r="B19" s="11" t="s">
        <v>3885</v>
      </c>
      <c r="C19" s="16" t="s">
        <v>3886</v>
      </c>
      <c r="D19" s="13" t="s">
        <v>3887</v>
      </c>
      <c r="E19" s="11"/>
      <c r="F19" s="11"/>
      <c r="G19" s="16" t="s">
        <v>4242</v>
      </c>
      <c r="H19" s="13"/>
      <c r="I19" s="11"/>
      <c r="J19" s="11" t="s">
        <v>576</v>
      </c>
      <c r="K19" s="16" t="s">
        <v>1266</v>
      </c>
      <c r="L19" s="13" t="s">
        <v>577</v>
      </c>
      <c r="M19" s="11"/>
      <c r="N19" s="12"/>
      <c r="R19" s="11"/>
    </row>
    <row r="20" spans="2:18" s="14" customFormat="1" ht="15.75" customHeight="1" x14ac:dyDescent="0.2">
      <c r="B20" s="11" t="s">
        <v>1267</v>
      </c>
      <c r="C20" s="16" t="s">
        <v>3888</v>
      </c>
      <c r="D20" s="13" t="s">
        <v>1268</v>
      </c>
      <c r="E20" s="11"/>
      <c r="F20" s="11" t="s">
        <v>566</v>
      </c>
      <c r="G20" s="16" t="s">
        <v>3937</v>
      </c>
      <c r="H20" s="13" t="s">
        <v>568</v>
      </c>
      <c r="I20" s="11"/>
      <c r="J20" s="11" t="s">
        <v>1269</v>
      </c>
      <c r="K20" s="16" t="s">
        <v>1270</v>
      </c>
      <c r="L20" s="13" t="s">
        <v>1271</v>
      </c>
      <c r="M20" s="11"/>
      <c r="N20" s="12"/>
      <c r="R20" s="11"/>
    </row>
    <row r="21" spans="2:18" s="14" customFormat="1" ht="15.75" customHeight="1" x14ac:dyDescent="0.2">
      <c r="B21" s="11" t="s">
        <v>3889</v>
      </c>
      <c r="C21" s="16" t="s">
        <v>3890</v>
      </c>
      <c r="D21" s="13" t="s">
        <v>3891</v>
      </c>
      <c r="E21" s="11"/>
      <c r="F21" s="11" t="s">
        <v>573</v>
      </c>
      <c r="G21" s="16" t="s">
        <v>3938</v>
      </c>
      <c r="H21" s="13" t="s">
        <v>575</v>
      </c>
      <c r="I21" s="11"/>
      <c r="J21" s="11"/>
      <c r="K21" s="16" t="s">
        <v>4243</v>
      </c>
      <c r="L21" s="13"/>
      <c r="M21" s="11"/>
      <c r="N21" s="12"/>
      <c r="R21" s="11"/>
    </row>
    <row r="22" spans="2:18" s="14" customFormat="1" ht="15.75" customHeight="1" x14ac:dyDescent="0.2">
      <c r="B22" s="11" t="s">
        <v>585</v>
      </c>
      <c r="C22" s="16" t="s">
        <v>3892</v>
      </c>
      <c r="D22" s="13" t="s">
        <v>586</v>
      </c>
      <c r="E22" s="11"/>
      <c r="G22" s="16" t="s">
        <v>4244</v>
      </c>
      <c r="I22" s="11"/>
      <c r="J22" s="11" t="s">
        <v>590</v>
      </c>
      <c r="K22" s="16" t="s">
        <v>1272</v>
      </c>
      <c r="L22" s="13" t="s">
        <v>591</v>
      </c>
      <c r="M22" s="11"/>
      <c r="N22" s="12"/>
      <c r="R22" s="11"/>
    </row>
    <row r="23" spans="2:18" s="14" customFormat="1" ht="15.75" customHeight="1" x14ac:dyDescent="0.2">
      <c r="B23" s="11" t="s">
        <v>3893</v>
      </c>
      <c r="C23" s="16" t="s">
        <v>3894</v>
      </c>
      <c r="D23" s="13" t="s">
        <v>3895</v>
      </c>
      <c r="E23" s="11"/>
      <c r="F23" s="11" t="s">
        <v>4245</v>
      </c>
      <c r="G23" s="16" t="s">
        <v>3939</v>
      </c>
      <c r="H23" s="13" t="s">
        <v>582</v>
      </c>
      <c r="I23" s="11"/>
      <c r="J23" s="11" t="s">
        <v>597</v>
      </c>
      <c r="K23" s="16" t="s">
        <v>1273</v>
      </c>
      <c r="L23" s="13" t="s">
        <v>598</v>
      </c>
      <c r="M23" s="11"/>
      <c r="N23" s="12"/>
      <c r="R23" s="11"/>
    </row>
    <row r="24" spans="2:18" s="14" customFormat="1" ht="15.75" customHeight="1" x14ac:dyDescent="0.2">
      <c r="B24" s="11" t="s">
        <v>3896</v>
      </c>
      <c r="C24" s="16" t="s">
        <v>3897</v>
      </c>
      <c r="D24" s="13" t="s">
        <v>3898</v>
      </c>
      <c r="E24" s="11"/>
      <c r="G24" s="144" t="s">
        <v>4246</v>
      </c>
      <c r="I24" s="11"/>
      <c r="K24" s="14" t="s">
        <v>4247</v>
      </c>
      <c r="M24" s="11"/>
      <c r="N24" s="12"/>
      <c r="R24" s="11"/>
    </row>
    <row r="25" spans="2:18" s="14" customFormat="1" ht="15.75" customHeight="1" x14ac:dyDescent="0.2">
      <c r="B25" s="11" t="s">
        <v>3899</v>
      </c>
      <c r="C25" s="16" t="s">
        <v>3900</v>
      </c>
      <c r="D25" s="13" t="s">
        <v>3901</v>
      </c>
      <c r="E25" s="11"/>
      <c r="F25" s="11"/>
      <c r="G25" s="144" t="s">
        <v>4248</v>
      </c>
      <c r="H25" s="13"/>
      <c r="I25" s="11"/>
      <c r="J25" s="11" t="s">
        <v>1276</v>
      </c>
      <c r="K25" s="16" t="s">
        <v>1277</v>
      </c>
      <c r="L25" s="13" t="s">
        <v>1278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1281</v>
      </c>
      <c r="C27" s="11" t="s">
        <v>1282</v>
      </c>
      <c r="D27" s="13"/>
      <c r="F27" s="11" t="s">
        <v>1283</v>
      </c>
      <c r="G27" s="16" t="s">
        <v>1284</v>
      </c>
      <c r="H27" s="14"/>
      <c r="J27" s="11" t="s">
        <v>1283</v>
      </c>
      <c r="K27" s="11" t="s">
        <v>1285</v>
      </c>
      <c r="L27" s="14"/>
      <c r="M27" s="14"/>
      <c r="N27" s="14"/>
    </row>
    <row r="32" spans="2:18" ht="15" x14ac:dyDescent="0.2">
      <c r="R32" s="372" t="s">
        <v>4249</v>
      </c>
    </row>
    <row r="34" spans="18:27" ht="33" customHeight="1" x14ac:dyDescent="0.2">
      <c r="R34" s="1"/>
      <c r="S34" s="1" t="s">
        <v>3304</v>
      </c>
      <c r="T34" s="411" t="s">
        <v>1356</v>
      </c>
      <c r="U34" s="371" t="s">
        <v>3439</v>
      </c>
      <c r="V34" s="371" t="s">
        <v>1358</v>
      </c>
      <c r="W34" s="411" t="s">
        <v>382</v>
      </c>
      <c r="X34" s="371" t="s">
        <v>3439</v>
      </c>
      <c r="Y34" s="371" t="s">
        <v>289</v>
      </c>
      <c r="Z34" s="371" t="s">
        <v>254</v>
      </c>
      <c r="AA34" s="371" t="s">
        <v>1418</v>
      </c>
    </row>
    <row r="35" spans="18:27" ht="15" x14ac:dyDescent="0.2">
      <c r="R35" s="4" t="s">
        <v>381</v>
      </c>
      <c r="S35" s="4" t="s">
        <v>382</v>
      </c>
      <c r="T35" s="403"/>
      <c r="U35" s="403" t="s">
        <v>160</v>
      </c>
      <c r="V35" s="403"/>
      <c r="W35" s="4"/>
      <c r="X35" s="126"/>
      <c r="Y35" s="403" t="s">
        <v>288</v>
      </c>
      <c r="Z35" s="403" t="s">
        <v>351</v>
      </c>
      <c r="AA35" s="403" t="s">
        <v>1497</v>
      </c>
    </row>
    <row r="36" spans="18:27" x14ac:dyDescent="0.2">
      <c r="R36" s="370" t="s">
        <v>2994</v>
      </c>
      <c r="S36" s="6" t="s">
        <v>4250</v>
      </c>
      <c r="T36" s="6">
        <v>43942</v>
      </c>
      <c r="U36" s="6">
        <f>T36+9</f>
        <v>43951</v>
      </c>
      <c r="V36" s="6" t="s">
        <v>4251</v>
      </c>
      <c r="W36" s="6" t="s">
        <v>4252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70" t="s">
        <v>2951</v>
      </c>
      <c r="S37" s="6" t="s">
        <v>4253</v>
      </c>
      <c r="T37" s="6">
        <f t="shared" ref="T37:T42" si="4">T36+7</f>
        <v>43949</v>
      </c>
      <c r="U37" s="6">
        <f t="shared" ref="U37:U42" si="5">T37+9</f>
        <v>43958</v>
      </c>
      <c r="V37" s="6" t="s">
        <v>4251</v>
      </c>
      <c r="W37" s="6" t="s">
        <v>4254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70" t="s">
        <v>3042</v>
      </c>
      <c r="S38" s="6" t="s">
        <v>4255</v>
      </c>
      <c r="T38" s="6">
        <f t="shared" si="4"/>
        <v>43956</v>
      </c>
      <c r="U38" s="6">
        <f t="shared" si="5"/>
        <v>43965</v>
      </c>
      <c r="V38" s="6" t="s">
        <v>4251</v>
      </c>
      <c r="W38" s="6" t="s">
        <v>4256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70" t="s">
        <v>2943</v>
      </c>
      <c r="S39" s="6" t="s">
        <v>4257</v>
      </c>
      <c r="T39" s="6">
        <f t="shared" si="4"/>
        <v>43963</v>
      </c>
      <c r="U39" s="6">
        <f t="shared" si="5"/>
        <v>43972</v>
      </c>
      <c r="V39" s="6" t="s">
        <v>4251</v>
      </c>
      <c r="W39" s="6" t="s">
        <v>4258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70" t="s">
        <v>2953</v>
      </c>
      <c r="S40" s="6" t="s">
        <v>4259</v>
      </c>
      <c r="T40" s="6">
        <f t="shared" si="4"/>
        <v>43970</v>
      </c>
      <c r="U40" s="6">
        <f t="shared" si="5"/>
        <v>43979</v>
      </c>
      <c r="V40" s="6" t="s">
        <v>4251</v>
      </c>
      <c r="W40" s="6" t="s">
        <v>4260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70" t="s">
        <v>3010</v>
      </c>
      <c r="S41" s="6" t="s">
        <v>4261</v>
      </c>
      <c r="T41" s="6">
        <f t="shared" si="4"/>
        <v>43977</v>
      </c>
      <c r="U41" s="6">
        <f t="shared" si="5"/>
        <v>43986</v>
      </c>
      <c r="V41" s="6" t="s">
        <v>4251</v>
      </c>
      <c r="W41" s="6" t="s">
        <v>4262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70" t="s">
        <v>4263</v>
      </c>
      <c r="S42" s="6" t="s">
        <v>4264</v>
      </c>
      <c r="T42" s="6">
        <f t="shared" si="4"/>
        <v>43984</v>
      </c>
      <c r="U42" s="6">
        <f t="shared" si="5"/>
        <v>43993</v>
      </c>
      <c r="V42" s="6" t="s">
        <v>4251</v>
      </c>
      <c r="W42" s="6" t="s">
        <v>4265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3300</v>
      </c>
      <c r="H2" s="620" t="s">
        <v>378</v>
      </c>
    </row>
    <row r="3" spans="2:13" ht="51.75" customHeight="1" x14ac:dyDescent="0.2">
      <c r="B3" s="165"/>
      <c r="H3" s="146"/>
      <c r="M3" s="485"/>
    </row>
    <row r="4" spans="2:13" ht="65.25" customHeight="1" x14ac:dyDescent="0.25">
      <c r="B4" s="148"/>
      <c r="C4" s="314" t="s">
        <v>4266</v>
      </c>
      <c r="D4" s="148"/>
      <c r="E4" s="148"/>
      <c r="F4" s="148"/>
      <c r="G4" s="148"/>
      <c r="H4" s="484"/>
      <c r="I4" s="456"/>
      <c r="J4" s="456"/>
      <c r="K4" s="456"/>
      <c r="L4" s="484"/>
      <c r="M4" s="484"/>
    </row>
    <row r="5" spans="2:13" ht="26.25" x14ac:dyDescent="0.4">
      <c r="B5" s="342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94" t="s">
        <v>1669</v>
      </c>
      <c r="C6" s="169" t="s">
        <v>3304</v>
      </c>
      <c r="D6" s="412" t="s">
        <v>1356</v>
      </c>
      <c r="E6" s="163" t="s">
        <v>306</v>
      </c>
      <c r="F6" s="163" t="s">
        <v>346</v>
      </c>
      <c r="G6" s="163" t="s">
        <v>4267</v>
      </c>
      <c r="H6" s="332" t="s">
        <v>208</v>
      </c>
      <c r="I6" s="464" t="s">
        <v>3602</v>
      </c>
      <c r="J6" s="490" t="s">
        <v>3307</v>
      </c>
      <c r="K6" s="490" t="s">
        <v>3308</v>
      </c>
      <c r="L6" s="482" t="s">
        <v>1134</v>
      </c>
      <c r="M6" s="484"/>
    </row>
    <row r="7" spans="2:13" ht="16.149999999999999" customHeight="1" x14ac:dyDescent="0.2">
      <c r="B7" s="394"/>
      <c r="C7" s="169"/>
      <c r="D7" s="412" t="s">
        <v>1135</v>
      </c>
      <c r="E7" s="163" t="s">
        <v>171</v>
      </c>
      <c r="F7" s="163" t="s">
        <v>214</v>
      </c>
      <c r="G7" s="163" t="s">
        <v>268</v>
      </c>
      <c r="H7" s="332" t="s">
        <v>233</v>
      </c>
      <c r="I7" s="704"/>
      <c r="J7" s="443"/>
      <c r="K7" s="443"/>
      <c r="L7" s="483"/>
      <c r="M7" s="146"/>
    </row>
    <row r="8" spans="2:13" ht="17.25" hidden="1" customHeight="1" x14ac:dyDescent="0.2">
      <c r="B8" s="360" t="s">
        <v>3309</v>
      </c>
      <c r="C8" s="357" t="s">
        <v>3310</v>
      </c>
      <c r="D8" s="357">
        <v>44411</v>
      </c>
      <c r="E8" s="357">
        <f t="shared" ref="E8:E37" si="0">D8+8</f>
        <v>44419</v>
      </c>
      <c r="F8" s="357">
        <f t="shared" ref="F8:F29" si="1">D8+11</f>
        <v>44422</v>
      </c>
      <c r="G8" s="400">
        <f t="shared" ref="G8:G29" si="2">D8+13</f>
        <v>44424</v>
      </c>
      <c r="H8" s="357">
        <f t="shared" ref="H8:H29" si="3">D8+17</f>
        <v>44428</v>
      </c>
      <c r="I8" s="408"/>
      <c r="J8" s="405" t="s">
        <v>3311</v>
      </c>
      <c r="K8" s="405" t="s">
        <v>3311</v>
      </c>
      <c r="L8" s="483"/>
      <c r="M8" s="146"/>
    </row>
    <row r="9" spans="2:13" ht="17.25" hidden="1" customHeight="1" x14ac:dyDescent="0.2">
      <c r="B9" s="153" t="s">
        <v>3312</v>
      </c>
      <c r="C9" s="320" t="s">
        <v>3313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400">
        <f t="shared" si="2"/>
        <v>44431</v>
      </c>
      <c r="H9" s="320">
        <f t="shared" si="3"/>
        <v>44435</v>
      </c>
      <c r="I9" s="408"/>
      <c r="J9" s="405" t="s">
        <v>3314</v>
      </c>
      <c r="K9" s="405" t="s">
        <v>3314</v>
      </c>
      <c r="L9" s="483"/>
      <c r="M9" s="146"/>
    </row>
    <row r="10" spans="2:13" ht="17.25" hidden="1" customHeight="1" x14ac:dyDescent="0.2">
      <c r="B10" s="153" t="s">
        <v>3024</v>
      </c>
      <c r="C10" s="320" t="s">
        <v>3315</v>
      </c>
      <c r="D10" s="320">
        <v>44426</v>
      </c>
      <c r="E10" s="320">
        <f t="shared" si="0"/>
        <v>44434</v>
      </c>
      <c r="F10" s="320">
        <f t="shared" si="1"/>
        <v>44437</v>
      </c>
      <c r="G10" s="400">
        <f t="shared" si="2"/>
        <v>44439</v>
      </c>
      <c r="H10" s="320">
        <f t="shared" si="3"/>
        <v>44443</v>
      </c>
      <c r="I10" s="408"/>
      <c r="J10" s="405" t="s">
        <v>3316</v>
      </c>
      <c r="K10" s="405" t="s">
        <v>3316</v>
      </c>
      <c r="L10" s="483"/>
      <c r="M10" s="146"/>
    </row>
    <row r="11" spans="2:13" ht="17.25" hidden="1" customHeight="1" x14ac:dyDescent="0.2">
      <c r="B11" s="153" t="s">
        <v>3317</v>
      </c>
      <c r="C11" s="320" t="s">
        <v>3318</v>
      </c>
      <c r="D11" s="320">
        <v>44432</v>
      </c>
      <c r="E11" s="320">
        <f t="shared" si="0"/>
        <v>44440</v>
      </c>
      <c r="F11" s="320">
        <f t="shared" si="1"/>
        <v>44443</v>
      </c>
      <c r="G11" s="400">
        <f t="shared" si="2"/>
        <v>44445</v>
      </c>
      <c r="H11" s="320">
        <f t="shared" si="3"/>
        <v>44449</v>
      </c>
      <c r="I11" s="408"/>
      <c r="J11" s="405" t="s">
        <v>3319</v>
      </c>
      <c r="K11" s="405" t="s">
        <v>3319</v>
      </c>
      <c r="L11" s="483"/>
      <c r="M11" s="146"/>
    </row>
    <row r="12" spans="2:13" ht="17.25" hidden="1" customHeight="1" x14ac:dyDescent="0.2">
      <c r="B12" s="153" t="s">
        <v>3320</v>
      </c>
      <c r="C12" s="320" t="s">
        <v>3321</v>
      </c>
      <c r="D12" s="320">
        <v>44439</v>
      </c>
      <c r="E12" s="320">
        <f t="shared" si="0"/>
        <v>44447</v>
      </c>
      <c r="F12" s="320">
        <f t="shared" si="1"/>
        <v>44450</v>
      </c>
      <c r="G12" s="400">
        <f t="shared" si="2"/>
        <v>44452</v>
      </c>
      <c r="H12" s="320">
        <f t="shared" si="3"/>
        <v>44456</v>
      </c>
      <c r="I12" s="408"/>
      <c r="J12" s="405" t="s">
        <v>3322</v>
      </c>
      <c r="K12" s="405" t="s">
        <v>3322</v>
      </c>
      <c r="L12" s="483"/>
      <c r="M12" s="146"/>
    </row>
    <row r="13" spans="2:13" ht="17.25" hidden="1" customHeight="1" x14ac:dyDescent="0.2">
      <c r="B13" s="153" t="s">
        <v>3309</v>
      </c>
      <c r="C13" s="320" t="s">
        <v>2956</v>
      </c>
      <c r="D13" s="320">
        <v>44492</v>
      </c>
      <c r="E13" s="320">
        <f t="shared" si="0"/>
        <v>44500</v>
      </c>
      <c r="F13" s="320">
        <f t="shared" si="1"/>
        <v>44503</v>
      </c>
      <c r="G13" s="400">
        <f t="shared" si="2"/>
        <v>44505</v>
      </c>
      <c r="H13" s="320">
        <f t="shared" si="3"/>
        <v>44509</v>
      </c>
      <c r="I13" s="435" t="s">
        <v>4268</v>
      </c>
      <c r="J13" s="442">
        <v>44489</v>
      </c>
      <c r="K13" s="442">
        <v>44489</v>
      </c>
      <c r="L13" s="483"/>
      <c r="M13" s="146"/>
    </row>
    <row r="14" spans="2:13" ht="17.25" hidden="1" customHeight="1" x14ac:dyDescent="0.2">
      <c r="B14" s="153" t="s">
        <v>3312</v>
      </c>
      <c r="C14" s="320" t="s">
        <v>3323</v>
      </c>
      <c r="D14" s="320">
        <v>44501</v>
      </c>
      <c r="E14" s="320">
        <f t="shared" si="0"/>
        <v>44509</v>
      </c>
      <c r="F14" s="320">
        <f t="shared" si="1"/>
        <v>44512</v>
      </c>
      <c r="G14" s="400">
        <f t="shared" si="2"/>
        <v>44514</v>
      </c>
      <c r="H14" s="320">
        <f t="shared" si="3"/>
        <v>44518</v>
      </c>
      <c r="I14" s="435" t="s">
        <v>4269</v>
      </c>
      <c r="J14" s="442">
        <f t="shared" ref="J14:K29" si="5">J13+7</f>
        <v>44496</v>
      </c>
      <c r="K14" s="442">
        <f t="shared" si="5"/>
        <v>44496</v>
      </c>
      <c r="L14" s="483"/>
      <c r="M14" s="146"/>
    </row>
    <row r="15" spans="2:13" ht="17.25" hidden="1" customHeight="1" x14ac:dyDescent="0.2">
      <c r="B15" s="360" t="s">
        <v>3024</v>
      </c>
      <c r="C15" s="357" t="s">
        <v>3324</v>
      </c>
      <c r="D15" s="357">
        <v>44510</v>
      </c>
      <c r="E15" s="357">
        <f t="shared" si="0"/>
        <v>44518</v>
      </c>
      <c r="F15" s="357">
        <f t="shared" si="1"/>
        <v>44521</v>
      </c>
      <c r="G15" s="400">
        <f t="shared" si="2"/>
        <v>44523</v>
      </c>
      <c r="H15" s="357">
        <f t="shared" si="3"/>
        <v>44527</v>
      </c>
      <c r="I15" s="435" t="s">
        <v>4270</v>
      </c>
      <c r="J15" s="442">
        <f t="shared" si="5"/>
        <v>44503</v>
      </c>
      <c r="K15" s="442">
        <f t="shared" si="5"/>
        <v>44503</v>
      </c>
      <c r="L15" s="483"/>
      <c r="M15" s="146"/>
    </row>
    <row r="16" spans="2:13" ht="17.25" hidden="1" customHeight="1" x14ac:dyDescent="0.2">
      <c r="B16" s="360" t="s">
        <v>3317</v>
      </c>
      <c r="C16" s="357" t="s">
        <v>2962</v>
      </c>
      <c r="D16" s="357">
        <v>44518</v>
      </c>
      <c r="E16" s="357">
        <f t="shared" si="0"/>
        <v>44526</v>
      </c>
      <c r="F16" s="357">
        <f t="shared" si="1"/>
        <v>44529</v>
      </c>
      <c r="G16" s="400">
        <f t="shared" si="2"/>
        <v>44531</v>
      </c>
      <c r="H16" s="357">
        <f t="shared" si="3"/>
        <v>44535</v>
      </c>
      <c r="I16" s="435" t="s">
        <v>4271</v>
      </c>
      <c r="J16" s="442">
        <f t="shared" si="5"/>
        <v>44510</v>
      </c>
      <c r="K16" s="442">
        <f t="shared" si="5"/>
        <v>44510</v>
      </c>
      <c r="L16" s="482" t="s">
        <v>4272</v>
      </c>
      <c r="M16" s="146"/>
    </row>
    <row r="17" spans="2:13" ht="17.25" hidden="1" customHeight="1" x14ac:dyDescent="0.2">
      <c r="B17" s="360" t="s">
        <v>3320</v>
      </c>
      <c r="C17" s="357" t="s">
        <v>3325</v>
      </c>
      <c r="D17" s="357">
        <v>44521</v>
      </c>
      <c r="E17" s="357">
        <f t="shared" si="0"/>
        <v>44529</v>
      </c>
      <c r="F17" s="357">
        <f t="shared" si="1"/>
        <v>44532</v>
      </c>
      <c r="G17" s="400">
        <f t="shared" si="2"/>
        <v>44534</v>
      </c>
      <c r="H17" s="357">
        <f t="shared" si="3"/>
        <v>44538</v>
      </c>
      <c r="I17" s="703" t="s">
        <v>4273</v>
      </c>
      <c r="J17" s="442">
        <f t="shared" si="5"/>
        <v>44517</v>
      </c>
      <c r="K17" s="442">
        <f t="shared" si="5"/>
        <v>44517</v>
      </c>
      <c r="L17" s="482" t="s">
        <v>4272</v>
      </c>
      <c r="M17" s="146"/>
    </row>
    <row r="18" spans="2:13" ht="17.25" hidden="1" customHeight="1" x14ac:dyDescent="0.2">
      <c r="B18" s="360" t="s">
        <v>3326</v>
      </c>
      <c r="C18" s="357" t="s">
        <v>3327</v>
      </c>
      <c r="D18" s="357">
        <v>44527</v>
      </c>
      <c r="E18" s="357">
        <f t="shared" si="0"/>
        <v>44535</v>
      </c>
      <c r="F18" s="357">
        <f t="shared" si="1"/>
        <v>44538</v>
      </c>
      <c r="G18" s="400">
        <f t="shared" si="2"/>
        <v>44540</v>
      </c>
      <c r="H18" s="357">
        <f t="shared" si="3"/>
        <v>44544</v>
      </c>
      <c r="I18" s="703" t="s">
        <v>4274</v>
      </c>
      <c r="J18" s="442">
        <f t="shared" si="5"/>
        <v>44524</v>
      </c>
      <c r="K18" s="442">
        <f t="shared" si="5"/>
        <v>44524</v>
      </c>
      <c r="L18" s="482" t="s">
        <v>4275</v>
      </c>
      <c r="M18" s="146"/>
    </row>
    <row r="19" spans="2:13" ht="17.25" hidden="1" customHeight="1" x14ac:dyDescent="0.2">
      <c r="B19" s="360" t="s">
        <v>3328</v>
      </c>
      <c r="C19" s="357" t="s">
        <v>3329</v>
      </c>
      <c r="D19" s="493">
        <v>44536</v>
      </c>
      <c r="E19" s="357">
        <f t="shared" si="0"/>
        <v>44544</v>
      </c>
      <c r="F19" s="357">
        <f t="shared" si="1"/>
        <v>44547</v>
      </c>
      <c r="G19" s="400">
        <f t="shared" si="2"/>
        <v>44549</v>
      </c>
      <c r="H19" s="357">
        <f t="shared" si="3"/>
        <v>44553</v>
      </c>
      <c r="I19" s="468"/>
      <c r="J19" s="442">
        <f t="shared" si="5"/>
        <v>44531</v>
      </c>
      <c r="K19" s="442">
        <f t="shared" si="5"/>
        <v>44531</v>
      </c>
      <c r="L19" s="146"/>
      <c r="M19" s="146"/>
    </row>
    <row r="20" spans="2:13" ht="17.25" hidden="1" customHeight="1" x14ac:dyDescent="0.2">
      <c r="B20" s="360" t="s">
        <v>3330</v>
      </c>
      <c r="C20" s="357" t="s">
        <v>3331</v>
      </c>
      <c r="D20" s="493">
        <v>44548</v>
      </c>
      <c r="E20" s="357">
        <f t="shared" si="0"/>
        <v>44556</v>
      </c>
      <c r="F20" s="357">
        <f t="shared" si="1"/>
        <v>44559</v>
      </c>
      <c r="G20" s="400">
        <f t="shared" si="2"/>
        <v>44561</v>
      </c>
      <c r="H20" s="357">
        <f t="shared" si="3"/>
        <v>44565</v>
      </c>
      <c r="I20" s="468"/>
      <c r="J20" s="442">
        <f t="shared" si="5"/>
        <v>44538</v>
      </c>
      <c r="K20" s="442">
        <f t="shared" si="5"/>
        <v>44538</v>
      </c>
      <c r="L20" s="146"/>
      <c r="M20" s="146"/>
    </row>
    <row r="21" spans="2:13" ht="17.25" hidden="1" customHeight="1" x14ac:dyDescent="0.2">
      <c r="B21" s="360" t="s">
        <v>3332</v>
      </c>
      <c r="C21" s="357" t="s">
        <v>3333</v>
      </c>
      <c r="D21" s="493">
        <v>44559</v>
      </c>
      <c r="E21" s="357">
        <f t="shared" si="0"/>
        <v>44567</v>
      </c>
      <c r="F21" s="357">
        <f t="shared" si="1"/>
        <v>44570</v>
      </c>
      <c r="G21" s="400">
        <f t="shared" si="2"/>
        <v>44572</v>
      </c>
      <c r="H21" s="357">
        <f t="shared" si="3"/>
        <v>44576</v>
      </c>
      <c r="I21" s="468"/>
      <c r="J21" s="442">
        <f t="shared" si="5"/>
        <v>44545</v>
      </c>
      <c r="K21" s="442">
        <f t="shared" si="5"/>
        <v>44545</v>
      </c>
      <c r="L21" s="146"/>
      <c r="M21" s="146"/>
    </row>
    <row r="22" spans="2:13" ht="16.149999999999999" hidden="1" customHeight="1" x14ac:dyDescent="0.2">
      <c r="B22" s="360" t="s">
        <v>3334</v>
      </c>
      <c r="C22" s="357" t="s">
        <v>3335</v>
      </c>
      <c r="D22" s="493">
        <v>44557</v>
      </c>
      <c r="E22" s="357">
        <f t="shared" si="0"/>
        <v>44565</v>
      </c>
      <c r="F22" s="357">
        <f t="shared" si="1"/>
        <v>44568</v>
      </c>
      <c r="G22" s="400">
        <f t="shared" si="2"/>
        <v>44570</v>
      </c>
      <c r="H22" s="357">
        <f t="shared" si="3"/>
        <v>44574</v>
      </c>
      <c r="I22" s="468"/>
      <c r="J22" s="442">
        <f t="shared" si="5"/>
        <v>44552</v>
      </c>
      <c r="K22" s="442">
        <f t="shared" si="5"/>
        <v>44552</v>
      </c>
      <c r="L22" s="146"/>
      <c r="M22" s="146"/>
    </row>
    <row r="23" spans="2:13" ht="17.25" hidden="1" customHeight="1" x14ac:dyDescent="0.2">
      <c r="B23" s="360" t="s">
        <v>3336</v>
      </c>
      <c r="C23" s="357" t="s">
        <v>2971</v>
      </c>
      <c r="D23" s="357">
        <v>44566</v>
      </c>
      <c r="E23" s="357">
        <f t="shared" si="0"/>
        <v>44574</v>
      </c>
      <c r="F23" s="357">
        <f t="shared" si="1"/>
        <v>44577</v>
      </c>
      <c r="G23" s="400">
        <f t="shared" si="2"/>
        <v>44579</v>
      </c>
      <c r="H23" s="357">
        <f t="shared" si="3"/>
        <v>44583</v>
      </c>
      <c r="I23" s="468"/>
      <c r="J23" s="442">
        <f t="shared" si="5"/>
        <v>44559</v>
      </c>
      <c r="K23" s="442">
        <f t="shared" si="5"/>
        <v>44559</v>
      </c>
      <c r="L23" s="146"/>
      <c r="M23" s="146"/>
    </row>
    <row r="24" spans="2:13" ht="17.25" hidden="1" customHeight="1" x14ac:dyDescent="0.2">
      <c r="B24" s="360" t="s">
        <v>3309</v>
      </c>
      <c r="C24" s="357" t="s">
        <v>3337</v>
      </c>
      <c r="D24" s="357">
        <v>44584</v>
      </c>
      <c r="E24" s="357">
        <f t="shared" si="0"/>
        <v>44592</v>
      </c>
      <c r="F24" s="357">
        <f t="shared" si="1"/>
        <v>44595</v>
      </c>
      <c r="G24" s="400">
        <f t="shared" si="2"/>
        <v>44597</v>
      </c>
      <c r="H24" s="357">
        <f t="shared" si="3"/>
        <v>44601</v>
      </c>
      <c r="I24" s="468"/>
      <c r="J24" s="442">
        <f t="shared" si="5"/>
        <v>44566</v>
      </c>
      <c r="K24" s="442">
        <f t="shared" si="5"/>
        <v>44566</v>
      </c>
      <c r="L24" s="146"/>
      <c r="M24" s="146"/>
    </row>
    <row r="25" spans="2:13" ht="17.25" hidden="1" customHeight="1" x14ac:dyDescent="0.2">
      <c r="B25" s="360" t="s">
        <v>3312</v>
      </c>
      <c r="C25" s="357" t="s">
        <v>2973</v>
      </c>
      <c r="D25" s="357">
        <v>44590</v>
      </c>
      <c r="E25" s="357">
        <f t="shared" si="0"/>
        <v>44598</v>
      </c>
      <c r="F25" s="357">
        <f t="shared" si="1"/>
        <v>44601</v>
      </c>
      <c r="G25" s="400">
        <f t="shared" si="2"/>
        <v>44603</v>
      </c>
      <c r="H25" s="357">
        <f t="shared" si="3"/>
        <v>44607</v>
      </c>
      <c r="I25" s="468"/>
      <c r="J25" s="442">
        <f t="shared" si="5"/>
        <v>44573</v>
      </c>
      <c r="K25" s="442">
        <f t="shared" si="5"/>
        <v>44573</v>
      </c>
      <c r="L25" s="146"/>
      <c r="M25" s="146"/>
    </row>
    <row r="26" spans="2:13" ht="17.25" hidden="1" customHeight="1" x14ac:dyDescent="0.2">
      <c r="B26" s="360" t="s">
        <v>3024</v>
      </c>
      <c r="C26" s="357" t="s">
        <v>3338</v>
      </c>
      <c r="D26" s="357">
        <v>44599</v>
      </c>
      <c r="E26" s="357">
        <f t="shared" si="0"/>
        <v>44607</v>
      </c>
      <c r="F26" s="357">
        <f t="shared" si="1"/>
        <v>44610</v>
      </c>
      <c r="G26" s="400">
        <f t="shared" si="2"/>
        <v>44612</v>
      </c>
      <c r="H26" s="357">
        <f t="shared" si="3"/>
        <v>44616</v>
      </c>
      <c r="I26" s="468"/>
      <c r="J26" s="442">
        <f t="shared" si="5"/>
        <v>44580</v>
      </c>
      <c r="K26" s="442">
        <f t="shared" si="5"/>
        <v>44580</v>
      </c>
      <c r="L26" s="146"/>
      <c r="M26" s="146"/>
    </row>
    <row r="27" spans="2:13" ht="17.25" hidden="1" customHeight="1" x14ac:dyDescent="0.2">
      <c r="B27" s="360" t="s">
        <v>3317</v>
      </c>
      <c r="C27" s="357" t="s">
        <v>3339</v>
      </c>
      <c r="D27" s="357">
        <v>44603</v>
      </c>
      <c r="E27" s="357">
        <f t="shared" si="0"/>
        <v>44611</v>
      </c>
      <c r="F27" s="357">
        <f t="shared" si="1"/>
        <v>44614</v>
      </c>
      <c r="G27" s="400">
        <f t="shared" si="2"/>
        <v>44616</v>
      </c>
      <c r="H27" s="357">
        <f t="shared" si="3"/>
        <v>44620</v>
      </c>
      <c r="I27" s="468"/>
      <c r="J27" s="442">
        <f t="shared" si="5"/>
        <v>44587</v>
      </c>
      <c r="K27" s="442">
        <f t="shared" si="5"/>
        <v>44587</v>
      </c>
      <c r="L27" s="146"/>
      <c r="M27" s="146"/>
    </row>
    <row r="28" spans="2:13" ht="17.25" hidden="1" customHeight="1" x14ac:dyDescent="0.2">
      <c r="B28" s="360" t="s">
        <v>3320</v>
      </c>
      <c r="C28" s="357" t="s">
        <v>3340</v>
      </c>
      <c r="D28" s="357">
        <v>44605</v>
      </c>
      <c r="E28" s="357">
        <f t="shared" si="0"/>
        <v>44613</v>
      </c>
      <c r="F28" s="357">
        <f t="shared" si="1"/>
        <v>44616</v>
      </c>
      <c r="G28" s="400">
        <f t="shared" si="2"/>
        <v>44618</v>
      </c>
      <c r="H28" s="357">
        <f t="shared" si="3"/>
        <v>44622</v>
      </c>
      <c r="I28" s="468"/>
      <c r="J28" s="442">
        <f t="shared" si="5"/>
        <v>44594</v>
      </c>
      <c r="K28" s="442">
        <f t="shared" si="5"/>
        <v>44594</v>
      </c>
      <c r="L28" s="146"/>
      <c r="M28" s="146"/>
    </row>
    <row r="29" spans="2:13" ht="17.25" hidden="1" customHeight="1" x14ac:dyDescent="0.2">
      <c r="B29" s="360" t="s">
        <v>3326</v>
      </c>
      <c r="C29" s="357" t="s">
        <v>3341</v>
      </c>
      <c r="D29" s="357">
        <v>44612</v>
      </c>
      <c r="E29" s="357">
        <f t="shared" si="0"/>
        <v>44620</v>
      </c>
      <c r="F29" s="357">
        <f t="shared" si="1"/>
        <v>44623</v>
      </c>
      <c r="G29" s="400">
        <f t="shared" si="2"/>
        <v>44625</v>
      </c>
      <c r="H29" s="357">
        <f t="shared" si="3"/>
        <v>44629</v>
      </c>
      <c r="I29" s="468"/>
      <c r="J29" s="442">
        <f t="shared" si="5"/>
        <v>44601</v>
      </c>
      <c r="K29" s="442">
        <f t="shared" si="5"/>
        <v>44601</v>
      </c>
      <c r="L29" s="146"/>
      <c r="M29" s="146"/>
    </row>
    <row r="30" spans="2:13" ht="17.25" hidden="1" customHeight="1" x14ac:dyDescent="0.2">
      <c r="B30" s="501" t="s">
        <v>389</v>
      </c>
      <c r="C30" s="357" t="s">
        <v>3342</v>
      </c>
      <c r="D30" s="441"/>
      <c r="E30" s="441"/>
      <c r="F30" s="441"/>
      <c r="G30" s="441"/>
      <c r="H30" s="441"/>
      <c r="I30" s="468"/>
      <c r="J30" s="442">
        <f t="shared" ref="J30:K37" si="6">J29+7</f>
        <v>44608</v>
      </c>
      <c r="K30" s="442">
        <f t="shared" si="6"/>
        <v>44608</v>
      </c>
      <c r="L30" s="146"/>
      <c r="M30" s="146"/>
    </row>
    <row r="31" spans="2:13" ht="17.25" hidden="1" customHeight="1" x14ac:dyDescent="0.2">
      <c r="B31" s="360" t="s">
        <v>3328</v>
      </c>
      <c r="C31" s="357" t="s">
        <v>3343</v>
      </c>
      <c r="D31" s="357">
        <v>44621</v>
      </c>
      <c r="E31" s="357">
        <f t="shared" si="0"/>
        <v>44629</v>
      </c>
      <c r="F31" s="357">
        <f t="shared" ref="F31:F67" si="7">D31+11</f>
        <v>44632</v>
      </c>
      <c r="G31" s="400"/>
      <c r="H31" s="357">
        <f t="shared" ref="H31:H67" si="8">D31+17</f>
        <v>44638</v>
      </c>
      <c r="I31" s="468"/>
      <c r="J31" s="442">
        <f t="shared" si="6"/>
        <v>44615</v>
      </c>
      <c r="K31" s="442">
        <f t="shared" si="6"/>
        <v>44615</v>
      </c>
      <c r="L31" s="146"/>
      <c r="M31" s="146"/>
    </row>
    <row r="32" spans="2:13" ht="17.25" hidden="1" customHeight="1" x14ac:dyDescent="0.2">
      <c r="B32" s="360" t="s">
        <v>3330</v>
      </c>
      <c r="C32" s="357" t="s">
        <v>3344</v>
      </c>
      <c r="D32" s="357">
        <v>44630</v>
      </c>
      <c r="E32" s="357">
        <f t="shared" si="0"/>
        <v>44638</v>
      </c>
      <c r="F32" s="357">
        <f t="shared" si="7"/>
        <v>44641</v>
      </c>
      <c r="G32" s="400"/>
      <c r="H32" s="357">
        <f t="shared" si="8"/>
        <v>44647</v>
      </c>
      <c r="I32" s="468"/>
      <c r="J32" s="442">
        <f t="shared" si="6"/>
        <v>44622</v>
      </c>
      <c r="K32" s="442">
        <f t="shared" si="6"/>
        <v>44622</v>
      </c>
      <c r="L32" s="146"/>
      <c r="M32" s="146"/>
    </row>
    <row r="33" spans="2:13" ht="17.25" hidden="1" customHeight="1" x14ac:dyDescent="0.2">
      <c r="B33" s="360" t="s">
        <v>3334</v>
      </c>
      <c r="C33" s="357" t="s">
        <v>3345</v>
      </c>
      <c r="D33" s="357">
        <v>44644</v>
      </c>
      <c r="E33" s="357">
        <f t="shared" si="0"/>
        <v>44652</v>
      </c>
      <c r="F33" s="357">
        <f t="shared" si="7"/>
        <v>44655</v>
      </c>
      <c r="G33" s="400"/>
      <c r="H33" s="357">
        <f t="shared" si="8"/>
        <v>44661</v>
      </c>
      <c r="I33" s="468"/>
      <c r="J33" s="442">
        <f t="shared" si="6"/>
        <v>44629</v>
      </c>
      <c r="K33" s="442">
        <f t="shared" si="6"/>
        <v>44629</v>
      </c>
      <c r="L33" s="146"/>
      <c r="M33" s="146"/>
    </row>
    <row r="34" spans="2:13" ht="17.25" hidden="1" customHeight="1" x14ac:dyDescent="0.2">
      <c r="B34" s="360" t="s">
        <v>3332</v>
      </c>
      <c r="C34" s="357" t="s">
        <v>3346</v>
      </c>
      <c r="D34" s="357">
        <v>44648</v>
      </c>
      <c r="E34" s="357">
        <f t="shared" si="0"/>
        <v>44656</v>
      </c>
      <c r="F34" s="357">
        <f t="shared" si="7"/>
        <v>44659</v>
      </c>
      <c r="G34" s="400"/>
      <c r="H34" s="357">
        <f t="shared" si="8"/>
        <v>44665</v>
      </c>
      <c r="I34" s="468"/>
      <c r="J34" s="442">
        <f t="shared" si="6"/>
        <v>44636</v>
      </c>
      <c r="K34" s="442">
        <f t="shared" si="6"/>
        <v>44636</v>
      </c>
      <c r="L34" s="146"/>
      <c r="M34" s="146"/>
    </row>
    <row r="35" spans="2:13" ht="16.149999999999999" hidden="1" customHeight="1" x14ac:dyDescent="0.2">
      <c r="B35" s="360" t="s">
        <v>3336</v>
      </c>
      <c r="C35" s="357" t="s">
        <v>3347</v>
      </c>
      <c r="D35" s="357">
        <v>44658</v>
      </c>
      <c r="E35" s="357">
        <f t="shared" si="0"/>
        <v>44666</v>
      </c>
      <c r="F35" s="357">
        <f t="shared" si="7"/>
        <v>44669</v>
      </c>
      <c r="G35" s="400"/>
      <c r="H35" s="357">
        <f t="shared" si="8"/>
        <v>44675</v>
      </c>
      <c r="I35" s="468"/>
      <c r="J35" s="442">
        <f t="shared" si="6"/>
        <v>44643</v>
      </c>
      <c r="K35" s="442">
        <f t="shared" si="6"/>
        <v>44643</v>
      </c>
      <c r="L35" s="146"/>
      <c r="M35" s="146"/>
    </row>
    <row r="36" spans="2:13" ht="17.25" hidden="1" customHeight="1" x14ac:dyDescent="0.2">
      <c r="B36" s="360" t="s">
        <v>3309</v>
      </c>
      <c r="C36" s="357" t="s">
        <v>3348</v>
      </c>
      <c r="D36" s="357">
        <v>44667</v>
      </c>
      <c r="E36" s="357">
        <f t="shared" si="0"/>
        <v>44675</v>
      </c>
      <c r="F36" s="357">
        <f t="shared" si="7"/>
        <v>44678</v>
      </c>
      <c r="G36" s="400"/>
      <c r="H36" s="357">
        <f t="shared" si="8"/>
        <v>44684</v>
      </c>
      <c r="I36" s="468"/>
      <c r="J36" s="442">
        <f t="shared" si="6"/>
        <v>44650</v>
      </c>
      <c r="K36" s="442">
        <f t="shared" si="6"/>
        <v>44650</v>
      </c>
      <c r="L36" s="146"/>
      <c r="M36" s="146"/>
    </row>
    <row r="37" spans="2:13" ht="17.25" hidden="1" customHeight="1" x14ac:dyDescent="0.2">
      <c r="B37" s="365" t="s">
        <v>389</v>
      </c>
      <c r="C37" s="441" t="s">
        <v>3349</v>
      </c>
      <c r="D37" s="441">
        <v>44656</v>
      </c>
      <c r="E37" s="441">
        <f t="shared" si="0"/>
        <v>44664</v>
      </c>
      <c r="F37" s="441">
        <f t="shared" si="7"/>
        <v>44667</v>
      </c>
      <c r="G37" s="400"/>
      <c r="H37" s="441">
        <f t="shared" si="8"/>
        <v>44673</v>
      </c>
      <c r="I37" s="705"/>
      <c r="J37" s="571">
        <f t="shared" si="6"/>
        <v>44657</v>
      </c>
      <c r="K37" s="571">
        <f t="shared" si="6"/>
        <v>44657</v>
      </c>
      <c r="L37" s="146"/>
      <c r="M37" s="146"/>
    </row>
    <row r="38" spans="2:13" ht="17.25" hidden="1" customHeight="1" x14ac:dyDescent="0.2">
      <c r="B38" s="360" t="s">
        <v>3312</v>
      </c>
      <c r="C38" s="357" t="s">
        <v>3350</v>
      </c>
      <c r="D38" s="320">
        <v>44673</v>
      </c>
      <c r="E38" s="320">
        <f>D38+8</f>
        <v>44681</v>
      </c>
      <c r="F38" s="357">
        <f t="shared" si="7"/>
        <v>44684</v>
      </c>
      <c r="G38" s="441"/>
      <c r="H38" s="357">
        <f t="shared" si="8"/>
        <v>44690</v>
      </c>
      <c r="I38" s="468"/>
      <c r="J38" s="442">
        <v>44664</v>
      </c>
      <c r="K38" s="442">
        <v>44664</v>
      </c>
      <c r="L38" s="146"/>
      <c r="M38" s="146"/>
    </row>
    <row r="39" spans="2:13" ht="18.75" hidden="1" customHeight="1" x14ac:dyDescent="0.2">
      <c r="B39" s="360" t="s">
        <v>3024</v>
      </c>
      <c r="C39" s="357" t="s">
        <v>3351</v>
      </c>
      <c r="D39" s="320">
        <v>44684</v>
      </c>
      <c r="E39" s="320">
        <f t="shared" ref="E39:E66" si="9">D39+8</f>
        <v>44692</v>
      </c>
      <c r="F39" s="357">
        <f t="shared" si="7"/>
        <v>44695</v>
      </c>
      <c r="G39" s="441"/>
      <c r="H39" s="357">
        <f t="shared" si="8"/>
        <v>44701</v>
      </c>
      <c r="I39" s="468"/>
      <c r="J39" s="442">
        <v>44671</v>
      </c>
      <c r="K39" s="442">
        <v>44671</v>
      </c>
      <c r="L39" s="146"/>
      <c r="M39" s="146"/>
    </row>
    <row r="40" spans="2:13" ht="17.25" hidden="1" customHeight="1" x14ac:dyDescent="0.2">
      <c r="B40" s="360" t="s">
        <v>3352</v>
      </c>
      <c r="C40" s="357" t="s">
        <v>3353</v>
      </c>
      <c r="D40" s="320">
        <v>44694</v>
      </c>
      <c r="E40" s="491">
        <f t="shared" si="9"/>
        <v>44702</v>
      </c>
      <c r="F40" s="357">
        <f t="shared" si="7"/>
        <v>44705</v>
      </c>
      <c r="G40" s="441"/>
      <c r="H40" s="357">
        <f t="shared" si="8"/>
        <v>44711</v>
      </c>
      <c r="I40" s="468"/>
      <c r="J40" s="442">
        <v>44678</v>
      </c>
      <c r="K40" s="442">
        <v>44678</v>
      </c>
      <c r="L40" s="146"/>
      <c r="M40" s="146"/>
    </row>
    <row r="41" spans="2:13" ht="17.25" hidden="1" customHeight="1" x14ac:dyDescent="0.2">
      <c r="B41" s="360" t="s">
        <v>3320</v>
      </c>
      <c r="C41" s="357" t="s">
        <v>3354</v>
      </c>
      <c r="D41" s="320">
        <v>44696</v>
      </c>
      <c r="E41" s="320">
        <f t="shared" si="9"/>
        <v>44704</v>
      </c>
      <c r="F41" s="357">
        <f t="shared" si="7"/>
        <v>44707</v>
      </c>
      <c r="G41" s="441"/>
      <c r="H41" s="357">
        <f t="shared" si="8"/>
        <v>44713</v>
      </c>
      <c r="I41" s="468"/>
      <c r="J41" s="442">
        <f t="shared" ref="J41:K56" si="10">J40+7</f>
        <v>44685</v>
      </c>
      <c r="K41" s="442">
        <f t="shared" si="10"/>
        <v>44685</v>
      </c>
      <c r="L41" s="146"/>
      <c r="M41" s="146"/>
    </row>
    <row r="42" spans="2:13" ht="17.25" hidden="1" customHeight="1" x14ac:dyDescent="0.2">
      <c r="B42" s="360" t="s">
        <v>3326</v>
      </c>
      <c r="C42" s="357" t="s">
        <v>3355</v>
      </c>
      <c r="D42" s="320">
        <v>44698</v>
      </c>
      <c r="E42" s="320">
        <f t="shared" si="9"/>
        <v>44706</v>
      </c>
      <c r="F42" s="491">
        <f t="shared" si="7"/>
        <v>44709</v>
      </c>
      <c r="G42" s="441"/>
      <c r="H42" s="357">
        <f t="shared" si="8"/>
        <v>44715</v>
      </c>
      <c r="I42" s="468"/>
      <c r="J42" s="442">
        <f t="shared" si="10"/>
        <v>44692</v>
      </c>
      <c r="K42" s="442">
        <f t="shared" si="10"/>
        <v>44692</v>
      </c>
      <c r="L42" s="146"/>
      <c r="M42" s="146"/>
    </row>
    <row r="43" spans="2:13" ht="17.25" hidden="1" customHeight="1" x14ac:dyDescent="0.2">
      <c r="B43" s="360" t="s">
        <v>3328</v>
      </c>
      <c r="C43" s="357" t="s">
        <v>2984</v>
      </c>
      <c r="D43" s="320">
        <v>44710</v>
      </c>
      <c r="E43" s="320">
        <f t="shared" si="9"/>
        <v>44718</v>
      </c>
      <c r="F43" s="357">
        <f t="shared" si="7"/>
        <v>44721</v>
      </c>
      <c r="G43" s="441"/>
      <c r="H43" s="357">
        <f t="shared" si="8"/>
        <v>44727</v>
      </c>
      <c r="I43" s="468"/>
      <c r="J43" s="442">
        <f t="shared" si="10"/>
        <v>44699</v>
      </c>
      <c r="K43" s="442">
        <f t="shared" si="10"/>
        <v>44699</v>
      </c>
      <c r="L43" s="146"/>
      <c r="M43" s="146"/>
    </row>
    <row r="44" spans="2:13" ht="17.25" hidden="1" customHeight="1" x14ac:dyDescent="0.2">
      <c r="B44" s="360" t="s">
        <v>3330</v>
      </c>
      <c r="C44" s="357" t="s">
        <v>3356</v>
      </c>
      <c r="D44" s="320">
        <v>44723</v>
      </c>
      <c r="E44" s="320">
        <f t="shared" si="9"/>
        <v>44731</v>
      </c>
      <c r="F44" s="357">
        <f t="shared" si="7"/>
        <v>44734</v>
      </c>
      <c r="G44" s="441"/>
      <c r="H44" s="357">
        <f t="shared" si="8"/>
        <v>44740</v>
      </c>
      <c r="I44" s="468"/>
      <c r="J44" s="442">
        <f t="shared" si="10"/>
        <v>44706</v>
      </c>
      <c r="K44" s="442">
        <f t="shared" si="10"/>
        <v>44706</v>
      </c>
      <c r="L44" s="146"/>
      <c r="M44" s="146"/>
    </row>
    <row r="45" spans="2:13" ht="17.25" hidden="1" customHeight="1" x14ac:dyDescent="0.2">
      <c r="B45" s="360" t="s">
        <v>3334</v>
      </c>
      <c r="C45" s="357" t="s">
        <v>3357</v>
      </c>
      <c r="D45" s="320">
        <v>44727</v>
      </c>
      <c r="E45" s="320">
        <f t="shared" si="9"/>
        <v>44735</v>
      </c>
      <c r="F45" s="357">
        <f t="shared" si="7"/>
        <v>44738</v>
      </c>
      <c r="G45" s="441"/>
      <c r="H45" s="357">
        <f t="shared" si="8"/>
        <v>44744</v>
      </c>
      <c r="I45" s="468"/>
      <c r="J45" s="442">
        <f t="shared" si="10"/>
        <v>44713</v>
      </c>
      <c r="K45" s="442">
        <f t="shared" si="10"/>
        <v>44713</v>
      </c>
      <c r="L45" s="146"/>
      <c r="M45" s="146"/>
    </row>
    <row r="46" spans="2:13" ht="17.25" hidden="1" customHeight="1" x14ac:dyDescent="0.2">
      <c r="B46" s="360" t="s">
        <v>3332</v>
      </c>
      <c r="C46" s="357" t="s">
        <v>3358</v>
      </c>
      <c r="D46" s="320">
        <v>44736</v>
      </c>
      <c r="E46" s="320">
        <f t="shared" si="9"/>
        <v>44744</v>
      </c>
      <c r="F46" s="357">
        <f t="shared" si="7"/>
        <v>44747</v>
      </c>
      <c r="G46" s="441"/>
      <c r="H46" s="357">
        <f t="shared" si="8"/>
        <v>44753</v>
      </c>
      <c r="I46" s="468"/>
      <c r="J46" s="442">
        <f t="shared" si="10"/>
        <v>44720</v>
      </c>
      <c r="K46" s="442">
        <f t="shared" si="10"/>
        <v>44720</v>
      </c>
      <c r="L46" s="146"/>
      <c r="M46" s="146"/>
    </row>
    <row r="47" spans="2:13" ht="17.25" hidden="1" customHeight="1" x14ac:dyDescent="0.2">
      <c r="B47" s="153" t="s">
        <v>3336</v>
      </c>
      <c r="C47" s="320" t="s">
        <v>3359</v>
      </c>
      <c r="D47" s="320">
        <v>44744</v>
      </c>
      <c r="E47" s="320">
        <f t="shared" si="9"/>
        <v>44752</v>
      </c>
      <c r="F47" s="320">
        <f t="shared" si="7"/>
        <v>44755</v>
      </c>
      <c r="G47" s="441"/>
      <c r="H47" s="320">
        <f t="shared" si="8"/>
        <v>44761</v>
      </c>
      <c r="I47" s="468"/>
      <c r="J47" s="442">
        <f t="shared" si="10"/>
        <v>44727</v>
      </c>
      <c r="K47" s="442">
        <f t="shared" si="10"/>
        <v>44727</v>
      </c>
      <c r="L47" s="146"/>
      <c r="M47" s="146"/>
    </row>
    <row r="48" spans="2:13" ht="17.25" hidden="1" customHeight="1" x14ac:dyDescent="0.2">
      <c r="B48" s="437" t="s">
        <v>389</v>
      </c>
      <c r="C48" s="320" t="s">
        <v>3360</v>
      </c>
      <c r="D48" s="491">
        <v>44736</v>
      </c>
      <c r="E48" s="491">
        <f t="shared" si="9"/>
        <v>44744</v>
      </c>
      <c r="F48" s="491">
        <f t="shared" si="7"/>
        <v>44747</v>
      </c>
      <c r="G48" s="491"/>
      <c r="H48" s="491">
        <f t="shared" si="8"/>
        <v>44753</v>
      </c>
      <c r="I48" s="468"/>
      <c r="J48" s="442">
        <f t="shared" si="10"/>
        <v>44734</v>
      </c>
      <c r="K48" s="442">
        <f t="shared" si="10"/>
        <v>44734</v>
      </c>
      <c r="L48" s="146"/>
      <c r="M48" s="146"/>
    </row>
    <row r="49" spans="2:13" ht="17.25" hidden="1" customHeight="1" x14ac:dyDescent="0.2">
      <c r="B49" s="153" t="s">
        <v>3309</v>
      </c>
      <c r="C49" s="320" t="s">
        <v>3361</v>
      </c>
      <c r="D49" s="320">
        <v>44752</v>
      </c>
      <c r="E49" s="320">
        <f t="shared" si="9"/>
        <v>44760</v>
      </c>
      <c r="F49" s="320">
        <f t="shared" si="7"/>
        <v>44763</v>
      </c>
      <c r="G49" s="441"/>
      <c r="H49" s="320">
        <f t="shared" si="8"/>
        <v>44769</v>
      </c>
      <c r="I49" s="468"/>
      <c r="J49" s="442">
        <f t="shared" si="10"/>
        <v>44741</v>
      </c>
      <c r="K49" s="442">
        <f t="shared" si="10"/>
        <v>44741</v>
      </c>
      <c r="L49" s="146"/>
      <c r="M49" s="146"/>
    </row>
    <row r="50" spans="2:13" ht="17.25" hidden="1" customHeight="1" x14ac:dyDescent="0.2">
      <c r="B50" s="153" t="s">
        <v>3312</v>
      </c>
      <c r="C50" s="320" t="s">
        <v>3362</v>
      </c>
      <c r="D50" s="320">
        <v>44760</v>
      </c>
      <c r="E50" s="320">
        <f t="shared" si="9"/>
        <v>44768</v>
      </c>
      <c r="F50" s="320">
        <f t="shared" si="7"/>
        <v>44771</v>
      </c>
      <c r="G50" s="441"/>
      <c r="H50" s="320">
        <f t="shared" si="8"/>
        <v>44777</v>
      </c>
      <c r="I50" s="468"/>
      <c r="J50" s="442">
        <f t="shared" si="10"/>
        <v>44748</v>
      </c>
      <c r="K50" s="442">
        <f t="shared" si="10"/>
        <v>44748</v>
      </c>
      <c r="L50" s="146"/>
      <c r="M50" s="146"/>
    </row>
    <row r="51" spans="2:13" ht="17.25" hidden="1" customHeight="1" x14ac:dyDescent="0.2">
      <c r="B51" s="153" t="s">
        <v>3024</v>
      </c>
      <c r="C51" s="320" t="s">
        <v>3363</v>
      </c>
      <c r="D51" s="320">
        <v>44772</v>
      </c>
      <c r="E51" s="320">
        <f t="shared" si="9"/>
        <v>44780</v>
      </c>
      <c r="F51" s="320">
        <f t="shared" si="7"/>
        <v>44783</v>
      </c>
      <c r="G51" s="441"/>
      <c r="H51" s="320">
        <f t="shared" si="8"/>
        <v>44789</v>
      </c>
      <c r="I51" s="468"/>
      <c r="J51" s="442">
        <f t="shared" si="10"/>
        <v>44755</v>
      </c>
      <c r="K51" s="442">
        <f t="shared" si="10"/>
        <v>44755</v>
      </c>
      <c r="L51" s="146"/>
      <c r="M51" s="146"/>
    </row>
    <row r="52" spans="2:13" ht="17.25" hidden="1" customHeight="1" x14ac:dyDescent="0.2">
      <c r="B52" s="153" t="s">
        <v>3352</v>
      </c>
      <c r="C52" s="320" t="s">
        <v>3364</v>
      </c>
      <c r="D52" s="320">
        <v>44775</v>
      </c>
      <c r="E52" s="320">
        <f t="shared" si="9"/>
        <v>44783</v>
      </c>
      <c r="F52" s="320">
        <f t="shared" si="7"/>
        <v>44786</v>
      </c>
      <c r="G52" s="441"/>
      <c r="H52" s="320">
        <f t="shared" si="8"/>
        <v>44792</v>
      </c>
      <c r="I52" s="468"/>
      <c r="J52" s="442">
        <f t="shared" si="10"/>
        <v>44762</v>
      </c>
      <c r="K52" s="442">
        <f t="shared" si="10"/>
        <v>44762</v>
      </c>
      <c r="L52" s="146"/>
      <c r="M52" s="146"/>
    </row>
    <row r="53" spans="2:13" ht="17.25" hidden="1" customHeight="1" x14ac:dyDescent="0.2">
      <c r="B53" s="437" t="s">
        <v>389</v>
      </c>
      <c r="C53" s="320" t="s">
        <v>3365</v>
      </c>
      <c r="D53" s="491">
        <v>44736</v>
      </c>
      <c r="E53" s="491">
        <f t="shared" si="9"/>
        <v>44744</v>
      </c>
      <c r="F53" s="491">
        <f t="shared" si="7"/>
        <v>44747</v>
      </c>
      <c r="G53" s="491"/>
      <c r="H53" s="491">
        <f t="shared" si="8"/>
        <v>44753</v>
      </c>
      <c r="I53" s="468"/>
      <c r="J53" s="442">
        <f t="shared" si="10"/>
        <v>44769</v>
      </c>
      <c r="K53" s="442">
        <f t="shared" si="10"/>
        <v>44769</v>
      </c>
      <c r="L53" s="146"/>
      <c r="M53" s="146"/>
    </row>
    <row r="54" spans="2:13" ht="17.25" hidden="1" customHeight="1" x14ac:dyDescent="0.2">
      <c r="B54" s="153" t="s">
        <v>3320</v>
      </c>
      <c r="C54" s="320" t="s">
        <v>3366</v>
      </c>
      <c r="D54" s="320">
        <v>44790</v>
      </c>
      <c r="E54" s="320">
        <f t="shared" si="9"/>
        <v>44798</v>
      </c>
      <c r="F54" s="320">
        <f t="shared" si="7"/>
        <v>44801</v>
      </c>
      <c r="G54" s="491"/>
      <c r="H54" s="320">
        <f t="shared" si="8"/>
        <v>44807</v>
      </c>
      <c r="I54" s="468"/>
      <c r="J54" s="442">
        <f t="shared" si="10"/>
        <v>44776</v>
      </c>
      <c r="K54" s="442">
        <f t="shared" si="10"/>
        <v>44776</v>
      </c>
      <c r="L54" s="146"/>
      <c r="M54" s="146"/>
    </row>
    <row r="55" spans="2:13" ht="17.25" hidden="1" customHeight="1" x14ac:dyDescent="0.2">
      <c r="B55" s="153" t="s">
        <v>2970</v>
      </c>
      <c r="C55" s="320" t="s">
        <v>3367</v>
      </c>
      <c r="D55" s="320">
        <v>44797</v>
      </c>
      <c r="E55" s="320">
        <f t="shared" si="9"/>
        <v>44805</v>
      </c>
      <c r="F55" s="320">
        <f t="shared" si="7"/>
        <v>44808</v>
      </c>
      <c r="G55" s="491"/>
      <c r="H55" s="320">
        <f t="shared" si="8"/>
        <v>44814</v>
      </c>
      <c r="I55" s="468"/>
      <c r="J55" s="442">
        <f t="shared" si="10"/>
        <v>44783</v>
      </c>
      <c r="K55" s="442">
        <f t="shared" si="10"/>
        <v>44783</v>
      </c>
      <c r="L55" s="146"/>
      <c r="M55" s="146"/>
    </row>
    <row r="56" spans="2:13" ht="17.25" hidden="1" customHeight="1" x14ac:dyDescent="0.2">
      <c r="B56" s="153" t="s">
        <v>3328</v>
      </c>
      <c r="C56" s="320" t="s">
        <v>2990</v>
      </c>
      <c r="D56" s="320">
        <v>44804</v>
      </c>
      <c r="E56" s="320">
        <f t="shared" si="9"/>
        <v>44812</v>
      </c>
      <c r="F56" s="320">
        <f t="shared" si="7"/>
        <v>44815</v>
      </c>
      <c r="G56" s="491"/>
      <c r="H56" s="320">
        <f t="shared" si="8"/>
        <v>44821</v>
      </c>
      <c r="I56" s="468"/>
      <c r="J56" s="442">
        <f t="shared" si="10"/>
        <v>44790</v>
      </c>
      <c r="K56" s="442">
        <f t="shared" si="10"/>
        <v>44790</v>
      </c>
      <c r="L56" s="146"/>
      <c r="M56" s="146"/>
    </row>
    <row r="57" spans="2:13" ht="17.25" hidden="1" customHeight="1" x14ac:dyDescent="0.2">
      <c r="B57" s="153" t="s">
        <v>3330</v>
      </c>
      <c r="C57" s="320" t="s">
        <v>3368</v>
      </c>
      <c r="D57" s="320">
        <v>44811</v>
      </c>
      <c r="E57" s="320">
        <f t="shared" si="9"/>
        <v>44819</v>
      </c>
      <c r="F57" s="320">
        <f t="shared" si="7"/>
        <v>44822</v>
      </c>
      <c r="G57" s="491"/>
      <c r="H57" s="320">
        <f t="shared" si="8"/>
        <v>44828</v>
      </c>
      <c r="I57" s="468"/>
      <c r="J57" s="442">
        <f t="shared" ref="J57:K72" si="11">J56+7</f>
        <v>44797</v>
      </c>
      <c r="K57" s="442">
        <f t="shared" si="11"/>
        <v>44797</v>
      </c>
      <c r="L57" s="146"/>
      <c r="M57" s="146"/>
    </row>
    <row r="58" spans="2:13" ht="17.25" hidden="1" customHeight="1" x14ac:dyDescent="0.2">
      <c r="B58" s="607" t="s">
        <v>3369</v>
      </c>
      <c r="C58" s="604" t="s">
        <v>3370</v>
      </c>
      <c r="D58" s="604">
        <v>44814</v>
      </c>
      <c r="E58" s="534">
        <f t="shared" si="9"/>
        <v>44822</v>
      </c>
      <c r="F58" s="604">
        <f t="shared" si="7"/>
        <v>44825</v>
      </c>
      <c r="G58" s="534"/>
      <c r="H58" s="604">
        <f t="shared" si="8"/>
        <v>44831</v>
      </c>
      <c r="I58" s="468"/>
      <c r="J58" s="442">
        <f t="shared" si="11"/>
        <v>44804</v>
      </c>
      <c r="K58" s="442">
        <f t="shared" si="11"/>
        <v>44804</v>
      </c>
      <c r="L58" s="146"/>
      <c r="M58" s="146"/>
    </row>
    <row r="59" spans="2:13" ht="17.25" hidden="1" customHeight="1" x14ac:dyDescent="0.2">
      <c r="B59" s="608" t="s">
        <v>3332</v>
      </c>
      <c r="C59" s="605" t="s">
        <v>3371</v>
      </c>
      <c r="D59" s="605">
        <v>44823</v>
      </c>
      <c r="E59" s="605">
        <f t="shared" si="9"/>
        <v>44831</v>
      </c>
      <c r="F59" s="605">
        <f t="shared" si="7"/>
        <v>44834</v>
      </c>
      <c r="G59" s="606"/>
      <c r="H59" s="605">
        <f t="shared" si="8"/>
        <v>44840</v>
      </c>
      <c r="I59" s="468"/>
      <c r="J59" s="442">
        <f t="shared" si="11"/>
        <v>44811</v>
      </c>
      <c r="K59" s="442">
        <f t="shared" si="11"/>
        <v>44811</v>
      </c>
      <c r="L59" s="146"/>
      <c r="M59" s="146"/>
    </row>
    <row r="60" spans="2:13" ht="17.25" hidden="1" customHeight="1" x14ac:dyDescent="0.2">
      <c r="B60" s="608" t="s">
        <v>3336</v>
      </c>
      <c r="C60" s="605" t="s">
        <v>3372</v>
      </c>
      <c r="D60" s="605">
        <v>44831</v>
      </c>
      <c r="E60" s="605">
        <f t="shared" si="9"/>
        <v>44839</v>
      </c>
      <c r="F60" s="605">
        <f t="shared" si="7"/>
        <v>44842</v>
      </c>
      <c r="G60" s="606"/>
      <c r="H60" s="605">
        <f t="shared" si="8"/>
        <v>44848</v>
      </c>
      <c r="I60" s="468"/>
      <c r="J60" s="442">
        <f t="shared" si="11"/>
        <v>44818</v>
      </c>
      <c r="K60" s="442">
        <f t="shared" si="11"/>
        <v>44818</v>
      </c>
      <c r="L60" s="146"/>
      <c r="M60" s="146"/>
    </row>
    <row r="61" spans="2:13" ht="17.25" hidden="1" customHeight="1" x14ac:dyDescent="0.2">
      <c r="B61" s="153" t="s">
        <v>3309</v>
      </c>
      <c r="C61" s="605" t="s">
        <v>2999</v>
      </c>
      <c r="D61" s="605">
        <v>44838</v>
      </c>
      <c r="E61" s="605">
        <f t="shared" si="9"/>
        <v>44846</v>
      </c>
      <c r="F61" s="605">
        <f t="shared" si="7"/>
        <v>44849</v>
      </c>
      <c r="G61" s="606"/>
      <c r="H61" s="605">
        <f t="shared" si="8"/>
        <v>44855</v>
      </c>
      <c r="I61" s="468"/>
      <c r="J61" s="442">
        <f t="shared" si="11"/>
        <v>44825</v>
      </c>
      <c r="K61" s="442">
        <f t="shared" si="11"/>
        <v>44825</v>
      </c>
      <c r="L61" s="146"/>
      <c r="M61" s="146"/>
    </row>
    <row r="62" spans="2:13" ht="17.25" hidden="1" customHeight="1" x14ac:dyDescent="0.2">
      <c r="B62" s="153" t="s">
        <v>3312</v>
      </c>
      <c r="C62" s="605" t="s">
        <v>3373</v>
      </c>
      <c r="D62" s="605">
        <v>44845</v>
      </c>
      <c r="E62" s="605">
        <f t="shared" si="9"/>
        <v>44853</v>
      </c>
      <c r="F62" s="605">
        <f t="shared" si="7"/>
        <v>44856</v>
      </c>
      <c r="G62" s="606"/>
      <c r="H62" s="605">
        <f t="shared" si="8"/>
        <v>44862</v>
      </c>
      <c r="I62" s="468"/>
      <c r="J62" s="442">
        <f t="shared" si="11"/>
        <v>44832</v>
      </c>
      <c r="K62" s="442">
        <f t="shared" si="11"/>
        <v>44832</v>
      </c>
      <c r="L62" s="146"/>
      <c r="M62" s="146"/>
    </row>
    <row r="63" spans="2:13" ht="17.25" hidden="1" customHeight="1" x14ac:dyDescent="0.2">
      <c r="B63" s="437" t="s">
        <v>389</v>
      </c>
      <c r="C63" s="605" t="s">
        <v>3374</v>
      </c>
      <c r="D63" s="606">
        <v>44838</v>
      </c>
      <c r="E63" s="606">
        <f t="shared" si="9"/>
        <v>44846</v>
      </c>
      <c r="F63" s="606">
        <f t="shared" si="7"/>
        <v>44849</v>
      </c>
      <c r="G63" s="606"/>
      <c r="H63" s="606">
        <f t="shared" si="8"/>
        <v>44855</v>
      </c>
      <c r="I63" s="468"/>
      <c r="J63" s="442">
        <f t="shared" si="11"/>
        <v>44839</v>
      </c>
      <c r="K63" s="442">
        <f t="shared" si="11"/>
        <v>44839</v>
      </c>
      <c r="L63" s="146"/>
      <c r="M63" s="146" t="s">
        <v>2044</v>
      </c>
    </row>
    <row r="64" spans="2:13" ht="17.25" hidden="1" customHeight="1" x14ac:dyDescent="0.2">
      <c r="B64" s="153" t="s">
        <v>3024</v>
      </c>
      <c r="C64" s="605" t="s">
        <v>3375</v>
      </c>
      <c r="D64" s="605">
        <v>44857</v>
      </c>
      <c r="E64" s="605">
        <f t="shared" si="9"/>
        <v>44865</v>
      </c>
      <c r="F64" s="605">
        <f t="shared" si="7"/>
        <v>44868</v>
      </c>
      <c r="G64" s="606"/>
      <c r="H64" s="605">
        <f t="shared" si="8"/>
        <v>44874</v>
      </c>
      <c r="I64" s="468"/>
      <c r="J64" s="442">
        <f t="shared" si="11"/>
        <v>44846</v>
      </c>
      <c r="K64" s="442">
        <f t="shared" si="11"/>
        <v>44846</v>
      </c>
      <c r="L64" s="146"/>
      <c r="M64" s="146"/>
    </row>
    <row r="65" spans="2:13" ht="17.25" hidden="1" customHeight="1" x14ac:dyDescent="0.2">
      <c r="B65" s="153" t="s">
        <v>3352</v>
      </c>
      <c r="C65" s="605" t="s">
        <v>3376</v>
      </c>
      <c r="D65" s="605">
        <v>44861</v>
      </c>
      <c r="E65" s="605">
        <f t="shared" si="9"/>
        <v>44869</v>
      </c>
      <c r="F65" s="605">
        <f t="shared" si="7"/>
        <v>44872</v>
      </c>
      <c r="G65" s="606"/>
      <c r="H65" s="605">
        <f t="shared" si="8"/>
        <v>44878</v>
      </c>
      <c r="I65" s="468"/>
      <c r="J65" s="442">
        <f t="shared" si="11"/>
        <v>44853</v>
      </c>
      <c r="K65" s="442">
        <f t="shared" si="11"/>
        <v>44853</v>
      </c>
      <c r="L65" s="146"/>
      <c r="M65" s="146"/>
    </row>
    <row r="66" spans="2:13" ht="17.25" hidden="1" customHeight="1" x14ac:dyDescent="0.2">
      <c r="B66" s="153" t="s">
        <v>3326</v>
      </c>
      <c r="C66" s="605" t="s">
        <v>3377</v>
      </c>
      <c r="D66" s="605">
        <v>44865</v>
      </c>
      <c r="E66" s="605">
        <f t="shared" si="9"/>
        <v>44873</v>
      </c>
      <c r="F66" s="605">
        <f t="shared" si="7"/>
        <v>44876</v>
      </c>
      <c r="G66" s="606"/>
      <c r="H66" s="605">
        <f t="shared" si="8"/>
        <v>44882</v>
      </c>
      <c r="I66" s="468"/>
      <c r="J66" s="442">
        <f t="shared" si="11"/>
        <v>44860</v>
      </c>
      <c r="K66" s="442">
        <f t="shared" si="11"/>
        <v>44860</v>
      </c>
      <c r="L66" s="146"/>
      <c r="M66" s="146"/>
    </row>
    <row r="67" spans="2:13" ht="17.25" hidden="1" customHeight="1" x14ac:dyDescent="0.2">
      <c r="B67" s="153" t="s">
        <v>2970</v>
      </c>
      <c r="C67" s="605" t="s">
        <v>3378</v>
      </c>
      <c r="D67" s="605">
        <v>44878</v>
      </c>
      <c r="E67" s="605">
        <f>D67+8</f>
        <v>44886</v>
      </c>
      <c r="F67" s="605">
        <f t="shared" si="7"/>
        <v>44889</v>
      </c>
      <c r="G67" s="606"/>
      <c r="H67" s="605">
        <f t="shared" si="8"/>
        <v>44895</v>
      </c>
      <c r="I67" s="468"/>
      <c r="J67" s="442">
        <f t="shared" si="11"/>
        <v>44867</v>
      </c>
      <c r="K67" s="442">
        <f t="shared" si="11"/>
        <v>44867</v>
      </c>
      <c r="L67" s="146"/>
      <c r="M67" s="146"/>
    </row>
    <row r="68" spans="2:13" ht="17.25" hidden="1" customHeight="1" x14ac:dyDescent="0.2">
      <c r="B68" s="437" t="s">
        <v>389</v>
      </c>
      <c r="C68" s="605" t="s">
        <v>3009</v>
      </c>
      <c r="D68" s="606">
        <f t="shared" ref="D68:D74" si="12">D67+7</f>
        <v>44885</v>
      </c>
      <c r="E68" s="606"/>
      <c r="F68" s="606"/>
      <c r="G68" s="606"/>
      <c r="H68" s="606"/>
      <c r="I68" s="468"/>
      <c r="J68" s="442">
        <f t="shared" si="11"/>
        <v>44874</v>
      </c>
      <c r="K68" s="442">
        <f t="shared" si="11"/>
        <v>44874</v>
      </c>
      <c r="L68" s="146"/>
      <c r="M68" s="146"/>
    </row>
    <row r="69" spans="2:13" ht="17.25" hidden="1" customHeight="1" x14ac:dyDescent="0.2">
      <c r="B69" s="153" t="s">
        <v>3379</v>
      </c>
      <c r="C69" s="605" t="s">
        <v>3380</v>
      </c>
      <c r="D69" s="605">
        <v>44886</v>
      </c>
      <c r="E69" s="605">
        <f t="shared" ref="E69" si="13">D69+8</f>
        <v>44894</v>
      </c>
      <c r="F69" s="606">
        <f t="shared" ref="F69" si="14">D69+11</f>
        <v>44897</v>
      </c>
      <c r="G69" s="606"/>
      <c r="H69" s="605">
        <f t="shared" ref="H69" si="15">D69+17</f>
        <v>44903</v>
      </c>
      <c r="I69" s="468"/>
      <c r="J69" s="442">
        <f t="shared" si="11"/>
        <v>44881</v>
      </c>
      <c r="K69" s="442">
        <f t="shared" si="11"/>
        <v>44881</v>
      </c>
      <c r="L69" s="146"/>
      <c r="M69" s="146"/>
    </row>
    <row r="70" spans="2:13" ht="17.25" hidden="1" customHeight="1" x14ac:dyDescent="0.2">
      <c r="B70" s="437" t="s">
        <v>389</v>
      </c>
      <c r="C70" s="605" t="s">
        <v>3381</v>
      </c>
      <c r="D70" s="606">
        <f t="shared" si="12"/>
        <v>44893</v>
      </c>
      <c r="E70" s="606"/>
      <c r="F70" s="606"/>
      <c r="G70" s="606"/>
      <c r="H70" s="606"/>
      <c r="I70" s="468"/>
      <c r="J70" s="442">
        <f t="shared" si="11"/>
        <v>44888</v>
      </c>
      <c r="K70" s="442">
        <f t="shared" si="11"/>
        <v>44888</v>
      </c>
      <c r="L70" s="146"/>
      <c r="M70" s="146"/>
    </row>
    <row r="71" spans="2:13" ht="17.25" hidden="1" customHeight="1" x14ac:dyDescent="0.2">
      <c r="B71" s="153" t="s">
        <v>3330</v>
      </c>
      <c r="C71" s="605" t="s">
        <v>3014</v>
      </c>
      <c r="D71" s="605">
        <v>44901</v>
      </c>
      <c r="E71" s="605">
        <f t="shared" ref="E71:E73" si="16">D71+8</f>
        <v>44909</v>
      </c>
      <c r="F71" s="605">
        <f t="shared" ref="F71:F73" si="17">D71+11</f>
        <v>44912</v>
      </c>
      <c r="G71" s="606"/>
      <c r="H71" s="605">
        <f t="shared" ref="H71:H73" si="18">D71+17</f>
        <v>44918</v>
      </c>
      <c r="I71" s="468"/>
      <c r="J71" s="442">
        <f t="shared" si="11"/>
        <v>44895</v>
      </c>
      <c r="K71" s="442">
        <f t="shared" si="11"/>
        <v>44895</v>
      </c>
      <c r="L71" s="146"/>
      <c r="M71" s="146"/>
    </row>
    <row r="72" spans="2:13" ht="17.25" hidden="1" customHeight="1" x14ac:dyDescent="0.2">
      <c r="B72" s="153" t="s">
        <v>3332</v>
      </c>
      <c r="C72" s="605" t="s">
        <v>3382</v>
      </c>
      <c r="D72" s="605">
        <v>44911</v>
      </c>
      <c r="E72" s="605">
        <f t="shared" si="16"/>
        <v>44919</v>
      </c>
      <c r="F72" s="688">
        <f t="shared" si="17"/>
        <v>44922</v>
      </c>
      <c r="G72" s="606"/>
      <c r="H72" s="605">
        <f t="shared" si="18"/>
        <v>44928</v>
      </c>
      <c r="I72" s="468"/>
      <c r="J72" s="442">
        <f t="shared" si="11"/>
        <v>44902</v>
      </c>
      <c r="K72" s="442">
        <f t="shared" si="11"/>
        <v>44902</v>
      </c>
      <c r="L72" s="146"/>
      <c r="M72" s="146"/>
    </row>
    <row r="73" spans="2:13" ht="17.25" hidden="1" customHeight="1" x14ac:dyDescent="0.2">
      <c r="B73" s="608" t="s">
        <v>3336</v>
      </c>
      <c r="C73" s="605" t="s">
        <v>3383</v>
      </c>
      <c r="D73" s="605">
        <v>44915</v>
      </c>
      <c r="E73" s="605">
        <f t="shared" si="16"/>
        <v>44923</v>
      </c>
      <c r="F73" s="605">
        <f t="shared" si="17"/>
        <v>44926</v>
      </c>
      <c r="G73" s="606"/>
      <c r="H73" s="605">
        <f t="shared" si="18"/>
        <v>44932</v>
      </c>
      <c r="I73" s="468"/>
      <c r="J73" s="442">
        <f t="shared" ref="J73:K81" si="19">J72+7</f>
        <v>44909</v>
      </c>
      <c r="K73" s="442">
        <f t="shared" si="19"/>
        <v>44909</v>
      </c>
      <c r="L73" s="146"/>
      <c r="M73" s="146"/>
    </row>
    <row r="74" spans="2:13" ht="17.25" hidden="1" customHeight="1" x14ac:dyDescent="0.2">
      <c r="B74" s="437" t="s">
        <v>389</v>
      </c>
      <c r="C74" s="605" t="s">
        <v>3384</v>
      </c>
      <c r="D74" s="606">
        <f t="shared" si="12"/>
        <v>44922</v>
      </c>
      <c r="E74" s="606"/>
      <c r="F74" s="606"/>
      <c r="G74" s="606"/>
      <c r="H74" s="606"/>
      <c r="I74" s="468"/>
      <c r="J74" s="442">
        <f t="shared" si="19"/>
        <v>44916</v>
      </c>
      <c r="K74" s="442">
        <f t="shared" si="19"/>
        <v>44916</v>
      </c>
      <c r="L74" s="146"/>
      <c r="M74" s="146"/>
    </row>
    <row r="75" spans="2:13" ht="17.25" hidden="1" customHeight="1" x14ac:dyDescent="0.2">
      <c r="B75" s="153" t="s">
        <v>3312</v>
      </c>
      <c r="C75" s="605" t="s">
        <v>3385</v>
      </c>
      <c r="D75" s="605">
        <v>44930</v>
      </c>
      <c r="E75" s="605">
        <f t="shared" ref="E75:E82" si="20">D75+8</f>
        <v>44938</v>
      </c>
      <c r="F75" s="605">
        <f t="shared" ref="F75:F82" si="21">D75+11</f>
        <v>44941</v>
      </c>
      <c r="G75" s="606"/>
      <c r="H75" s="605">
        <f t="shared" ref="H75:H82" si="22">D75+17</f>
        <v>44947</v>
      </c>
      <c r="I75" s="468"/>
      <c r="J75" s="442">
        <f t="shared" si="19"/>
        <v>44923</v>
      </c>
      <c r="K75" s="442">
        <f t="shared" si="19"/>
        <v>44923</v>
      </c>
      <c r="L75" s="146"/>
      <c r="M75" s="146"/>
    </row>
    <row r="76" spans="2:13" ht="17.25" hidden="1" customHeight="1" x14ac:dyDescent="0.2">
      <c r="B76" s="153" t="s">
        <v>3386</v>
      </c>
      <c r="C76" s="605" t="s">
        <v>3387</v>
      </c>
      <c r="D76" s="605">
        <v>44936</v>
      </c>
      <c r="E76" s="605">
        <f t="shared" si="20"/>
        <v>44944</v>
      </c>
      <c r="F76" s="605">
        <f t="shared" si="21"/>
        <v>44947</v>
      </c>
      <c r="G76" s="606"/>
      <c r="H76" s="605">
        <f t="shared" si="22"/>
        <v>44953</v>
      </c>
      <c r="I76" s="468"/>
      <c r="J76" s="442">
        <f t="shared" si="19"/>
        <v>44930</v>
      </c>
      <c r="K76" s="442">
        <f t="shared" si="19"/>
        <v>44930</v>
      </c>
      <c r="L76" s="146"/>
      <c r="M76" s="146"/>
    </row>
    <row r="77" spans="2:13" ht="17.25" hidden="1" customHeight="1" x14ac:dyDescent="0.2">
      <c r="B77" s="153" t="s">
        <v>3352</v>
      </c>
      <c r="C77" s="605" t="s">
        <v>3388</v>
      </c>
      <c r="D77" s="605">
        <v>44941</v>
      </c>
      <c r="E77" s="605">
        <f t="shared" si="20"/>
        <v>44949</v>
      </c>
      <c r="F77" s="605">
        <f t="shared" si="21"/>
        <v>44952</v>
      </c>
      <c r="G77" s="606"/>
      <c r="H77" s="605">
        <f t="shared" si="22"/>
        <v>44958</v>
      </c>
      <c r="I77" s="468"/>
      <c r="J77" s="442">
        <f t="shared" si="19"/>
        <v>44937</v>
      </c>
      <c r="K77" s="442">
        <f t="shared" si="19"/>
        <v>44937</v>
      </c>
      <c r="L77" s="146"/>
      <c r="M77" s="146"/>
    </row>
    <row r="78" spans="2:13" ht="17.25" hidden="1" customHeight="1" x14ac:dyDescent="0.2">
      <c r="B78" s="153" t="s">
        <v>3326</v>
      </c>
      <c r="C78" s="605" t="s">
        <v>3389</v>
      </c>
      <c r="D78" s="605">
        <v>44950</v>
      </c>
      <c r="E78" s="605">
        <f t="shared" si="20"/>
        <v>44958</v>
      </c>
      <c r="F78" s="605">
        <f t="shared" si="21"/>
        <v>44961</v>
      </c>
      <c r="G78" s="606"/>
      <c r="H78" s="605">
        <f t="shared" si="22"/>
        <v>44967</v>
      </c>
      <c r="I78" s="449">
        <v>44950</v>
      </c>
      <c r="J78" s="442">
        <f t="shared" si="19"/>
        <v>44944</v>
      </c>
      <c r="K78" s="442">
        <f t="shared" si="19"/>
        <v>44944</v>
      </c>
      <c r="L78" s="146"/>
      <c r="M78" s="146"/>
    </row>
    <row r="79" spans="2:13" ht="17.25" hidden="1" customHeight="1" x14ac:dyDescent="0.2">
      <c r="B79" s="153" t="s">
        <v>3320</v>
      </c>
      <c r="C79" s="605" t="s">
        <v>3390</v>
      </c>
      <c r="D79" s="605">
        <v>44957</v>
      </c>
      <c r="E79" s="605">
        <f t="shared" si="20"/>
        <v>44965</v>
      </c>
      <c r="F79" s="605">
        <f t="shared" si="21"/>
        <v>44968</v>
      </c>
      <c r="G79" s="606"/>
      <c r="H79" s="605">
        <f t="shared" si="22"/>
        <v>44974</v>
      </c>
      <c r="I79" s="468">
        <v>44958</v>
      </c>
      <c r="J79" s="442">
        <f t="shared" si="19"/>
        <v>44951</v>
      </c>
      <c r="K79" s="442">
        <f t="shared" si="19"/>
        <v>44951</v>
      </c>
      <c r="L79" s="146"/>
      <c r="M79" s="146"/>
    </row>
    <row r="80" spans="2:13" ht="17.25" hidden="1" customHeight="1" x14ac:dyDescent="0.2">
      <c r="B80" s="153" t="s">
        <v>2970</v>
      </c>
      <c r="C80" s="605" t="s">
        <v>3391</v>
      </c>
      <c r="D80" s="605">
        <v>44963</v>
      </c>
      <c r="E80" s="605">
        <f t="shared" si="20"/>
        <v>44971</v>
      </c>
      <c r="F80" s="605">
        <f t="shared" si="21"/>
        <v>44974</v>
      </c>
      <c r="G80" s="606"/>
      <c r="H80" s="605">
        <f t="shared" si="22"/>
        <v>44980</v>
      </c>
      <c r="I80" s="468">
        <v>44962</v>
      </c>
      <c r="J80" s="442">
        <v>44957</v>
      </c>
      <c r="K80" s="442">
        <f t="shared" si="19"/>
        <v>44958</v>
      </c>
      <c r="L80" s="146"/>
      <c r="M80" s="146"/>
    </row>
    <row r="81" spans="2:13" ht="17.25" hidden="1" customHeight="1" x14ac:dyDescent="0.2">
      <c r="B81" s="153" t="s">
        <v>3309</v>
      </c>
      <c r="C81" s="605" t="s">
        <v>3392</v>
      </c>
      <c r="D81" s="605">
        <v>44971</v>
      </c>
      <c r="E81" s="605">
        <f t="shared" si="20"/>
        <v>44979</v>
      </c>
      <c r="F81" s="605">
        <f t="shared" si="21"/>
        <v>44982</v>
      </c>
      <c r="G81" s="606"/>
      <c r="H81" s="605">
        <f t="shared" si="22"/>
        <v>44988</v>
      </c>
      <c r="I81" s="468"/>
      <c r="J81" s="442">
        <f>J80+7</f>
        <v>44964</v>
      </c>
      <c r="K81" s="442">
        <f t="shared" si="19"/>
        <v>44965</v>
      </c>
      <c r="L81" s="146"/>
      <c r="M81" s="146"/>
    </row>
    <row r="82" spans="2:13" ht="17.25" hidden="1" customHeight="1" x14ac:dyDescent="0.2">
      <c r="B82" s="689" t="s">
        <v>4276</v>
      </c>
      <c r="C82" s="690" t="s">
        <v>4277</v>
      </c>
      <c r="D82" s="606">
        <f t="shared" ref="D82" si="23">D81+7</f>
        <v>44978</v>
      </c>
      <c r="E82" s="606">
        <f t="shared" si="20"/>
        <v>44986</v>
      </c>
      <c r="F82" s="606">
        <f t="shared" si="21"/>
        <v>44989</v>
      </c>
      <c r="G82" s="606"/>
      <c r="H82" s="606">
        <f t="shared" si="22"/>
        <v>44995</v>
      </c>
      <c r="I82" s="468"/>
      <c r="J82" s="442"/>
      <c r="K82" s="442"/>
      <c r="L82" s="146"/>
      <c r="M82" s="146"/>
    </row>
    <row r="83" spans="2:13" ht="17.25" hidden="1" customHeight="1" x14ac:dyDescent="0.2">
      <c r="B83" s="691" t="s">
        <v>3656</v>
      </c>
      <c r="C83" s="690" t="s">
        <v>4277</v>
      </c>
      <c r="D83" s="606"/>
      <c r="E83" s="606"/>
      <c r="F83" s="606"/>
      <c r="G83" s="606"/>
      <c r="H83" s="606"/>
      <c r="I83" s="468"/>
      <c r="J83" s="442"/>
      <c r="K83" s="442"/>
      <c r="L83" s="146"/>
      <c r="M83" s="146"/>
    </row>
    <row r="84" spans="2:13" ht="17.25" hidden="1" customHeight="1" x14ac:dyDescent="0.2">
      <c r="B84" s="691" t="s">
        <v>4278</v>
      </c>
      <c r="C84" s="605" t="s">
        <v>4279</v>
      </c>
      <c r="D84" s="605">
        <v>45032</v>
      </c>
      <c r="E84" s="606"/>
      <c r="F84" s="606"/>
      <c r="G84" s="606"/>
      <c r="H84" s="606"/>
      <c r="I84" s="468"/>
      <c r="J84" s="442"/>
      <c r="K84" s="442"/>
      <c r="L84" s="146"/>
      <c r="M84" s="146"/>
    </row>
    <row r="85" spans="2:13" ht="15.6" hidden="1" customHeight="1" x14ac:dyDescent="0.2">
      <c r="B85" s="691" t="s">
        <v>3615</v>
      </c>
      <c r="C85" s="605" t="s">
        <v>4280</v>
      </c>
      <c r="D85" s="605">
        <v>45039</v>
      </c>
      <c r="E85" s="606">
        <f>D85+8</f>
        <v>45047</v>
      </c>
      <c r="F85" s="605">
        <f>D85+10</f>
        <v>45049</v>
      </c>
      <c r="G85" s="605">
        <f>D85+13</f>
        <v>45052</v>
      </c>
      <c r="H85" s="605">
        <f>D85+14</f>
        <v>45053</v>
      </c>
      <c r="I85" s="468"/>
      <c r="J85" s="442"/>
      <c r="K85" s="442"/>
      <c r="L85" s="146"/>
      <c r="M85" s="146"/>
    </row>
    <row r="86" spans="2:13" ht="17.25" hidden="1" customHeight="1" x14ac:dyDescent="0.2">
      <c r="B86" s="691" t="s">
        <v>4281</v>
      </c>
      <c r="C86" s="605" t="s">
        <v>4282</v>
      </c>
      <c r="D86" s="605">
        <f>D85+7</f>
        <v>45046</v>
      </c>
      <c r="E86" s="605">
        <f t="shared" ref="E86:E94" si="24">D86+8</f>
        <v>45054</v>
      </c>
      <c r="F86" s="605">
        <f t="shared" ref="F86:F94" si="25">D86+10</f>
        <v>45056</v>
      </c>
      <c r="G86" s="605">
        <f t="shared" ref="G86:G94" si="26">D86+13</f>
        <v>45059</v>
      </c>
      <c r="H86" s="605">
        <f t="shared" ref="H86:H94" si="27">D86+14</f>
        <v>45060</v>
      </c>
      <c r="I86" s="468"/>
      <c r="J86" s="442">
        <v>45046</v>
      </c>
      <c r="K86" s="442">
        <v>45047</v>
      </c>
      <c r="L86" s="146"/>
      <c r="M86" s="146"/>
    </row>
    <row r="87" spans="2:13" ht="17.25" hidden="1" customHeight="1" x14ac:dyDescent="0.2">
      <c r="B87" s="702" t="s">
        <v>4283</v>
      </c>
      <c r="C87" s="605" t="s">
        <v>4284</v>
      </c>
      <c r="D87" s="605">
        <f t="shared" ref="D87:D104" si="28">D86+7</f>
        <v>45053</v>
      </c>
      <c r="E87" s="605">
        <f t="shared" si="24"/>
        <v>45061</v>
      </c>
      <c r="F87" s="605">
        <f t="shared" si="25"/>
        <v>45063</v>
      </c>
      <c r="G87" s="605">
        <f t="shared" si="26"/>
        <v>45066</v>
      </c>
      <c r="H87" s="605">
        <f t="shared" si="27"/>
        <v>45067</v>
      </c>
      <c r="I87" s="468"/>
      <c r="J87" s="442">
        <f t="shared" ref="J87:J104" si="29">J86+7</f>
        <v>45053</v>
      </c>
      <c r="K87" s="442">
        <f t="shared" ref="K87:K104" si="30">K86+7</f>
        <v>45054</v>
      </c>
      <c r="L87" s="146"/>
      <c r="M87" s="146"/>
    </row>
    <row r="88" spans="2:13" ht="17.25" hidden="1" customHeight="1" x14ac:dyDescent="0.2">
      <c r="B88" s="437" t="s">
        <v>3623</v>
      </c>
      <c r="C88" s="605" t="s">
        <v>4285</v>
      </c>
      <c r="D88" s="605">
        <f t="shared" si="28"/>
        <v>45060</v>
      </c>
      <c r="E88" s="605">
        <f t="shared" si="24"/>
        <v>45068</v>
      </c>
      <c r="F88" s="605">
        <f t="shared" si="25"/>
        <v>45070</v>
      </c>
      <c r="G88" s="605">
        <f t="shared" si="26"/>
        <v>45073</v>
      </c>
      <c r="H88" s="605">
        <f t="shared" si="27"/>
        <v>45074</v>
      </c>
      <c r="I88" s="468"/>
      <c r="J88" s="442">
        <f t="shared" si="29"/>
        <v>45060</v>
      </c>
      <c r="K88" s="442">
        <f t="shared" si="30"/>
        <v>45061</v>
      </c>
      <c r="L88" s="146"/>
      <c r="M88" s="146"/>
    </row>
    <row r="89" spans="2:13" ht="17.25" hidden="1" customHeight="1" x14ac:dyDescent="0.2">
      <c r="B89" s="153" t="s">
        <v>2943</v>
      </c>
      <c r="C89" s="701" t="s">
        <v>4286</v>
      </c>
      <c r="D89" s="605">
        <f t="shared" si="28"/>
        <v>45067</v>
      </c>
      <c r="E89" s="605">
        <f t="shared" si="24"/>
        <v>45075</v>
      </c>
      <c r="F89" s="605">
        <f t="shared" si="25"/>
        <v>45077</v>
      </c>
      <c r="G89" s="605">
        <f t="shared" si="26"/>
        <v>45080</v>
      </c>
      <c r="H89" s="605">
        <f t="shared" si="27"/>
        <v>45081</v>
      </c>
      <c r="I89" s="468"/>
      <c r="J89" s="442">
        <f t="shared" si="29"/>
        <v>45067</v>
      </c>
      <c r="K89" s="442">
        <f t="shared" si="30"/>
        <v>45068</v>
      </c>
      <c r="L89" s="146"/>
      <c r="M89" s="146"/>
    </row>
    <row r="90" spans="2:13" ht="17.25" hidden="1" customHeight="1" x14ac:dyDescent="0.2">
      <c r="B90" s="153" t="s">
        <v>4287</v>
      </c>
      <c r="C90" s="701" t="s">
        <v>4288</v>
      </c>
      <c r="D90" s="605">
        <f t="shared" si="28"/>
        <v>45074</v>
      </c>
      <c r="E90" s="605">
        <f t="shared" si="24"/>
        <v>45082</v>
      </c>
      <c r="F90" s="605">
        <f t="shared" si="25"/>
        <v>45084</v>
      </c>
      <c r="G90" s="605">
        <f t="shared" si="26"/>
        <v>45087</v>
      </c>
      <c r="H90" s="605">
        <f t="shared" si="27"/>
        <v>45088</v>
      </c>
      <c r="I90" s="468"/>
      <c r="J90" s="442">
        <f t="shared" si="29"/>
        <v>45074</v>
      </c>
      <c r="K90" s="442">
        <f t="shared" si="30"/>
        <v>45075</v>
      </c>
      <c r="L90" s="146"/>
      <c r="M90" s="146"/>
    </row>
    <row r="91" spans="2:13" ht="17.25" hidden="1" customHeight="1" x14ac:dyDescent="0.2">
      <c r="B91" s="607" t="s">
        <v>3629</v>
      </c>
      <c r="C91" s="710" t="s">
        <v>4289</v>
      </c>
      <c r="D91" s="605">
        <f t="shared" si="28"/>
        <v>45081</v>
      </c>
      <c r="E91" s="605">
        <f t="shared" si="24"/>
        <v>45089</v>
      </c>
      <c r="F91" s="605">
        <f t="shared" si="25"/>
        <v>45091</v>
      </c>
      <c r="G91" s="605">
        <f t="shared" si="26"/>
        <v>45094</v>
      </c>
      <c r="H91" s="605">
        <f t="shared" si="27"/>
        <v>45095</v>
      </c>
      <c r="I91" s="468"/>
      <c r="J91" s="442">
        <f t="shared" si="29"/>
        <v>45081</v>
      </c>
      <c r="K91" s="442">
        <f t="shared" si="30"/>
        <v>45082</v>
      </c>
      <c r="L91" s="146"/>
      <c r="M91" s="146"/>
    </row>
    <row r="92" spans="2:13" ht="17.25" hidden="1" customHeight="1" x14ac:dyDescent="0.2">
      <c r="B92" s="153" t="s">
        <v>3647</v>
      </c>
      <c r="C92" s="320" t="s">
        <v>4290</v>
      </c>
      <c r="D92" s="605">
        <f t="shared" si="28"/>
        <v>45088</v>
      </c>
      <c r="E92" s="605">
        <f t="shared" si="24"/>
        <v>45096</v>
      </c>
      <c r="F92" s="605">
        <f t="shared" si="25"/>
        <v>45098</v>
      </c>
      <c r="G92" s="605">
        <f t="shared" si="26"/>
        <v>45101</v>
      </c>
      <c r="H92" s="605">
        <f t="shared" si="27"/>
        <v>45102</v>
      </c>
      <c r="I92" s="468"/>
      <c r="J92" s="442">
        <f t="shared" si="29"/>
        <v>45088</v>
      </c>
      <c r="K92" s="442">
        <f t="shared" si="30"/>
        <v>45089</v>
      </c>
      <c r="L92" s="146"/>
      <c r="M92" s="146"/>
    </row>
    <row r="93" spans="2:13" ht="17.25" hidden="1" customHeight="1" x14ac:dyDescent="0.2">
      <c r="B93" s="153" t="s">
        <v>4291</v>
      </c>
      <c r="C93" s="320" t="s">
        <v>4292</v>
      </c>
      <c r="D93" s="605">
        <f t="shared" si="28"/>
        <v>45095</v>
      </c>
      <c r="E93" s="605">
        <f t="shared" si="24"/>
        <v>45103</v>
      </c>
      <c r="F93" s="605">
        <f t="shared" si="25"/>
        <v>45105</v>
      </c>
      <c r="G93" s="605">
        <f t="shared" si="26"/>
        <v>45108</v>
      </c>
      <c r="H93" s="605">
        <f t="shared" si="27"/>
        <v>45109</v>
      </c>
      <c r="I93" s="468"/>
      <c r="J93" s="442">
        <f t="shared" si="29"/>
        <v>45095</v>
      </c>
      <c r="K93" s="442">
        <f t="shared" si="30"/>
        <v>45096</v>
      </c>
      <c r="L93" s="146"/>
      <c r="M93" s="146"/>
    </row>
    <row r="94" spans="2:13" ht="17.25" hidden="1" customHeight="1" x14ac:dyDescent="0.2">
      <c r="B94" s="153" t="s">
        <v>3658</v>
      </c>
      <c r="C94" s="320" t="s">
        <v>4293</v>
      </c>
      <c r="D94" s="605">
        <f t="shared" si="28"/>
        <v>45102</v>
      </c>
      <c r="E94" s="605">
        <f t="shared" si="24"/>
        <v>45110</v>
      </c>
      <c r="F94" s="605">
        <f t="shared" si="25"/>
        <v>45112</v>
      </c>
      <c r="G94" s="605">
        <f t="shared" si="26"/>
        <v>45115</v>
      </c>
      <c r="H94" s="605">
        <f t="shared" si="27"/>
        <v>45116</v>
      </c>
      <c r="I94" s="468"/>
      <c r="J94" s="442">
        <f t="shared" si="29"/>
        <v>45102</v>
      </c>
      <c r="K94" s="442">
        <f t="shared" si="30"/>
        <v>45103</v>
      </c>
      <c r="L94" s="146"/>
      <c r="M94" s="146"/>
    </row>
    <row r="95" spans="2:13" ht="17.25" hidden="1" customHeight="1" x14ac:dyDescent="0.2">
      <c r="B95" s="153" t="s">
        <v>4294</v>
      </c>
      <c r="C95" s="320" t="s">
        <v>4295</v>
      </c>
      <c r="D95" s="605">
        <f t="shared" si="28"/>
        <v>45109</v>
      </c>
      <c r="E95" s="606">
        <f t="shared" ref="E95" si="31">D95+8</f>
        <v>45117</v>
      </c>
      <c r="F95" s="605">
        <f t="shared" ref="F95" si="32">D95+10</f>
        <v>45119</v>
      </c>
      <c r="G95" s="605">
        <f t="shared" ref="G95" si="33">D95+13</f>
        <v>45122</v>
      </c>
      <c r="H95" s="605">
        <f t="shared" ref="H95" si="34">D95+14</f>
        <v>45123</v>
      </c>
      <c r="I95" s="468"/>
      <c r="J95" s="442">
        <f t="shared" si="29"/>
        <v>45109</v>
      </c>
      <c r="K95" s="442">
        <f t="shared" si="30"/>
        <v>45110</v>
      </c>
      <c r="L95" s="146"/>
      <c r="M95" s="146"/>
    </row>
    <row r="96" spans="2:13" ht="17.25" hidden="1" customHeight="1" x14ac:dyDescent="0.2">
      <c r="B96" s="153" t="s">
        <v>4296</v>
      </c>
      <c r="C96" s="320" t="s">
        <v>4297</v>
      </c>
      <c r="D96" s="605">
        <f t="shared" si="28"/>
        <v>45116</v>
      </c>
      <c r="E96" s="606">
        <f t="shared" ref="E96" si="35">D96+8</f>
        <v>45124</v>
      </c>
      <c r="F96" s="605">
        <f t="shared" ref="F96" si="36">D96+10</f>
        <v>45126</v>
      </c>
      <c r="G96" s="605">
        <f t="shared" ref="G96" si="37">D96+13</f>
        <v>45129</v>
      </c>
      <c r="H96" s="739">
        <f t="shared" ref="H96" si="38">D96+14</f>
        <v>45130</v>
      </c>
      <c r="I96" s="468"/>
      <c r="J96" s="442">
        <f t="shared" si="29"/>
        <v>45116</v>
      </c>
      <c r="K96" s="442">
        <f t="shared" si="30"/>
        <v>45117</v>
      </c>
      <c r="L96" s="146"/>
      <c r="M96" s="146"/>
    </row>
    <row r="97" spans="2:13" ht="17.25" customHeight="1" x14ac:dyDescent="0.2">
      <c r="B97" s="153" t="s">
        <v>3615</v>
      </c>
      <c r="C97" s="320" t="s">
        <v>4298</v>
      </c>
      <c r="D97" s="605">
        <f t="shared" si="28"/>
        <v>45123</v>
      </c>
      <c r="E97" s="606">
        <f t="shared" ref="E97" si="39">D97+8</f>
        <v>45131</v>
      </c>
      <c r="F97" s="605">
        <f t="shared" ref="F97" si="40">D97+10</f>
        <v>45133</v>
      </c>
      <c r="G97" s="605">
        <f t="shared" ref="G97" si="41">D97+13</f>
        <v>45136</v>
      </c>
      <c r="H97" s="605">
        <f t="shared" ref="H97" si="42">D97+14</f>
        <v>45137</v>
      </c>
      <c r="I97" s="468"/>
      <c r="J97" s="442">
        <f t="shared" si="29"/>
        <v>45123</v>
      </c>
      <c r="K97" s="442">
        <f t="shared" si="30"/>
        <v>45124</v>
      </c>
      <c r="L97" s="146"/>
      <c r="M97" s="146"/>
    </row>
    <row r="98" spans="2:13" ht="17.25" customHeight="1" x14ac:dyDescent="0.2">
      <c r="B98" s="153" t="s">
        <v>4283</v>
      </c>
      <c r="C98" s="320" t="s">
        <v>4299</v>
      </c>
      <c r="D98" s="605">
        <f t="shared" si="28"/>
        <v>45130</v>
      </c>
      <c r="E98" s="605">
        <f t="shared" ref="E98" si="43">D98+8</f>
        <v>45138</v>
      </c>
      <c r="F98" s="605">
        <f t="shared" ref="F98" si="44">D98+10</f>
        <v>45140</v>
      </c>
      <c r="G98" s="605">
        <f t="shared" ref="G98" si="45">D98+13</f>
        <v>45143</v>
      </c>
      <c r="H98" s="605">
        <f t="shared" ref="H98" si="46">D98+14</f>
        <v>45144</v>
      </c>
      <c r="I98" s="468"/>
      <c r="J98" s="442">
        <f t="shared" si="29"/>
        <v>45130</v>
      </c>
      <c r="K98" s="442">
        <f t="shared" si="30"/>
        <v>45131</v>
      </c>
      <c r="L98" s="146"/>
      <c r="M98" s="146"/>
    </row>
    <row r="99" spans="2:13" ht="17.25" customHeight="1" x14ac:dyDescent="0.2">
      <c r="B99" s="153" t="s">
        <v>4300</v>
      </c>
      <c r="C99" s="320" t="s">
        <v>4301</v>
      </c>
      <c r="D99" s="605">
        <f t="shared" si="28"/>
        <v>45137</v>
      </c>
      <c r="E99" s="606">
        <f t="shared" ref="E99" si="47">D99+8</f>
        <v>45145</v>
      </c>
      <c r="F99" s="605">
        <f t="shared" ref="F99" si="48">D99+10</f>
        <v>45147</v>
      </c>
      <c r="G99" s="605">
        <f t="shared" ref="G99" si="49">D99+13</f>
        <v>45150</v>
      </c>
      <c r="H99" s="605">
        <f t="shared" ref="H99" si="50">D99+14</f>
        <v>45151</v>
      </c>
      <c r="I99" s="468"/>
      <c r="J99" s="442">
        <f t="shared" si="29"/>
        <v>45137</v>
      </c>
      <c r="K99" s="442">
        <f t="shared" si="30"/>
        <v>45138</v>
      </c>
      <c r="L99" s="146"/>
      <c r="M99" s="146"/>
    </row>
    <row r="100" spans="2:13" ht="17.25" customHeight="1" x14ac:dyDescent="0.2">
      <c r="B100" s="153" t="s">
        <v>4302</v>
      </c>
      <c r="C100" s="320" t="s">
        <v>4303</v>
      </c>
      <c r="D100" s="605">
        <v>45151</v>
      </c>
      <c r="E100" s="605">
        <f t="shared" ref="E100" si="51">D100+8</f>
        <v>45159</v>
      </c>
      <c r="F100" s="605">
        <f t="shared" ref="F100" si="52">D100+10</f>
        <v>45161</v>
      </c>
      <c r="G100" s="605">
        <f t="shared" ref="G100" si="53">D100+13</f>
        <v>45164</v>
      </c>
      <c r="H100" s="605">
        <f t="shared" ref="H100" si="54">D100+14</f>
        <v>45165</v>
      </c>
      <c r="I100" s="468"/>
      <c r="J100" s="442">
        <f t="shared" si="29"/>
        <v>45144</v>
      </c>
      <c r="K100" s="442">
        <f t="shared" si="30"/>
        <v>45145</v>
      </c>
      <c r="L100" s="742">
        <v>45151</v>
      </c>
      <c r="M100" s="146"/>
    </row>
    <row r="101" spans="2:13" ht="17.25" customHeight="1" x14ac:dyDescent="0.2">
      <c r="B101" s="153" t="s">
        <v>3623</v>
      </c>
      <c r="C101" s="320" t="s">
        <v>4304</v>
      </c>
      <c r="D101" s="605">
        <f t="shared" si="28"/>
        <v>45158</v>
      </c>
      <c r="E101" s="605">
        <f t="shared" ref="E101" si="55">D101+8</f>
        <v>45166</v>
      </c>
      <c r="F101" s="605">
        <f t="shared" ref="F101" si="56">D101+10</f>
        <v>45168</v>
      </c>
      <c r="G101" s="605">
        <f t="shared" ref="G101" si="57">D101+13</f>
        <v>45171</v>
      </c>
      <c r="H101" s="605">
        <f t="shared" ref="H101" si="58">D101+14</f>
        <v>45172</v>
      </c>
      <c r="I101" s="468"/>
      <c r="J101" s="442">
        <f t="shared" si="29"/>
        <v>45151</v>
      </c>
      <c r="K101" s="442">
        <f t="shared" si="30"/>
        <v>45152</v>
      </c>
      <c r="L101" s="742">
        <v>45158</v>
      </c>
      <c r="M101" s="146"/>
    </row>
    <row r="102" spans="2:13" ht="17.25" customHeight="1" x14ac:dyDescent="0.2">
      <c r="B102" s="741" t="s">
        <v>389</v>
      </c>
      <c r="C102" s="320" t="s">
        <v>4305</v>
      </c>
      <c r="D102" s="606">
        <f t="shared" si="28"/>
        <v>45165</v>
      </c>
      <c r="E102" s="606">
        <f t="shared" ref="E102" si="59">D102+8</f>
        <v>45173</v>
      </c>
      <c r="F102" s="606">
        <f t="shared" ref="F102" si="60">D102+10</f>
        <v>45175</v>
      </c>
      <c r="G102" s="606">
        <f t="shared" ref="G102" si="61">D102+13</f>
        <v>45178</v>
      </c>
      <c r="H102" s="606">
        <f t="shared" ref="H102" si="62">D102+14</f>
        <v>45179</v>
      </c>
      <c r="I102" s="562"/>
      <c r="J102" s="561">
        <f t="shared" si="29"/>
        <v>45158</v>
      </c>
      <c r="K102" s="561">
        <f t="shared" si="30"/>
        <v>45159</v>
      </c>
      <c r="L102" s="146"/>
      <c r="M102" s="146"/>
    </row>
    <row r="103" spans="2:13" ht="17.25" customHeight="1" x14ac:dyDescent="0.2">
      <c r="B103" s="153" t="s">
        <v>3609</v>
      </c>
      <c r="C103" s="320" t="s">
        <v>4306</v>
      </c>
      <c r="D103" s="605">
        <v>45165</v>
      </c>
      <c r="E103" s="605">
        <f t="shared" ref="E103" si="63">D103+8</f>
        <v>45173</v>
      </c>
      <c r="F103" s="605">
        <f t="shared" ref="F103" si="64">D103+10</f>
        <v>45175</v>
      </c>
      <c r="G103" s="605">
        <f t="shared" ref="G103" si="65">D103+13</f>
        <v>45178</v>
      </c>
      <c r="H103" s="605">
        <f t="shared" ref="H103" si="66">D103+14</f>
        <v>45179</v>
      </c>
      <c r="I103" s="468"/>
      <c r="J103" s="442">
        <f t="shared" si="29"/>
        <v>45165</v>
      </c>
      <c r="K103" s="442">
        <f t="shared" si="30"/>
        <v>45166</v>
      </c>
      <c r="L103" s="146"/>
      <c r="M103" s="146"/>
    </row>
    <row r="104" spans="2:13" ht="17.25" customHeight="1" x14ac:dyDescent="0.2">
      <c r="B104" s="153" t="s">
        <v>3629</v>
      </c>
      <c r="C104" s="320" t="s">
        <v>4307</v>
      </c>
      <c r="D104" s="605">
        <f t="shared" si="28"/>
        <v>45172</v>
      </c>
      <c r="E104" s="605">
        <f t="shared" ref="E104" si="67">D104+8</f>
        <v>45180</v>
      </c>
      <c r="F104" s="605">
        <f t="shared" ref="F104" si="68">D104+10</f>
        <v>45182</v>
      </c>
      <c r="G104" s="605">
        <f t="shared" ref="G104" si="69">D104+13</f>
        <v>45185</v>
      </c>
      <c r="H104" s="605">
        <f t="shared" ref="H104" si="70">D104+14</f>
        <v>45186</v>
      </c>
      <c r="I104" s="468"/>
      <c r="J104" s="442">
        <f t="shared" si="29"/>
        <v>45172</v>
      </c>
      <c r="K104" s="442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44"/>
      <c r="L105" s="146"/>
      <c r="M105" s="146"/>
    </row>
    <row r="106" spans="2:13" ht="17.25" customHeight="1" x14ac:dyDescent="0.2">
      <c r="B106" s="433" t="s">
        <v>1244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555</v>
      </c>
      <c r="C108" s="193"/>
      <c r="D108" s="193"/>
      <c r="E108" s="194"/>
      <c r="F108" s="195" t="s">
        <v>1264</v>
      </c>
      <c r="G108" s="195"/>
      <c r="H108" s="193"/>
      <c r="I108" s="193"/>
      <c r="J108" s="195" t="s">
        <v>557</v>
      </c>
      <c r="K108" s="195"/>
      <c r="L108" s="195"/>
      <c r="M108" s="193"/>
    </row>
    <row r="109" spans="2:13" s="159" customFormat="1" ht="17.25" customHeight="1" x14ac:dyDescent="0.2">
      <c r="B109" s="197" t="s">
        <v>558</v>
      </c>
      <c r="C109" s="193"/>
      <c r="D109" s="198" t="s">
        <v>559</v>
      </c>
      <c r="E109" s="199"/>
      <c r="F109" s="197" t="s">
        <v>560</v>
      </c>
      <c r="G109" s="193"/>
      <c r="H109" s="198" t="s">
        <v>561</v>
      </c>
      <c r="I109" s="193"/>
      <c r="J109" s="197" t="s">
        <v>562</v>
      </c>
      <c r="K109" s="198" t="s">
        <v>563</v>
      </c>
      <c r="M109" s="193"/>
    </row>
    <row r="110" spans="2:13" s="159" customFormat="1" ht="17.25" customHeight="1" x14ac:dyDescent="0.2">
      <c r="B110" s="424" t="s">
        <v>564</v>
      </c>
      <c r="C110" s="202"/>
      <c r="D110" s="584" t="s">
        <v>565</v>
      </c>
      <c r="E110" s="197"/>
      <c r="F110" s="723" t="s">
        <v>566</v>
      </c>
      <c r="G110" s="747" t="s">
        <v>567</v>
      </c>
      <c r="H110" s="252" t="s">
        <v>568</v>
      </c>
      <c r="I110" s="193"/>
      <c r="J110" s="201" t="s">
        <v>569</v>
      </c>
      <c r="K110" s="203" t="s">
        <v>570</v>
      </c>
      <c r="L110" s="203"/>
      <c r="M110" s="193"/>
    </row>
    <row r="111" spans="2:13" s="159" customFormat="1" ht="17.25" customHeight="1" x14ac:dyDescent="0.2">
      <c r="B111" s="424" t="s">
        <v>571</v>
      </c>
      <c r="C111" s="202"/>
      <c r="D111" s="584" t="s">
        <v>572</v>
      </c>
      <c r="E111" s="197"/>
      <c r="F111" s="723" t="s">
        <v>573</v>
      </c>
      <c r="G111" s="747" t="s">
        <v>574</v>
      </c>
      <c r="H111" s="252" t="s">
        <v>575</v>
      </c>
      <c r="I111" s="193"/>
      <c r="J111" s="201" t="s">
        <v>576</v>
      </c>
      <c r="K111" s="203" t="s">
        <v>577</v>
      </c>
      <c r="L111" s="203"/>
      <c r="M111" s="193"/>
    </row>
    <row r="112" spans="2:13" s="159" customFormat="1" ht="17.25" customHeight="1" x14ac:dyDescent="0.2">
      <c r="B112" s="201" t="s">
        <v>2568</v>
      </c>
      <c r="C112" s="202"/>
      <c r="D112" s="203" t="s">
        <v>579</v>
      </c>
      <c r="E112" s="197"/>
      <c r="F112" s="723" t="s">
        <v>580</v>
      </c>
      <c r="G112" s="747" t="s">
        <v>581</v>
      </c>
      <c r="H112" s="252" t="s">
        <v>582</v>
      </c>
      <c r="I112" s="193"/>
      <c r="J112" s="424" t="s">
        <v>583</v>
      </c>
      <c r="K112" s="584" t="s">
        <v>584</v>
      </c>
      <c r="L112" s="203"/>
      <c r="M112" s="193"/>
    </row>
    <row r="113" spans="2:11" s="159" customFormat="1" ht="17.25" customHeight="1" x14ac:dyDescent="0.2">
      <c r="B113" s="201" t="s">
        <v>585</v>
      </c>
      <c r="C113" s="202"/>
      <c r="D113" s="203" t="s">
        <v>586</v>
      </c>
      <c r="E113" s="197"/>
      <c r="F113" s="723" t="s">
        <v>587</v>
      </c>
      <c r="G113" s="747" t="s">
        <v>588</v>
      </c>
      <c r="H113" s="252" t="s">
        <v>589</v>
      </c>
      <c r="I113" s="193"/>
      <c r="J113" s="201" t="s">
        <v>590</v>
      </c>
      <c r="K113" s="203" t="s">
        <v>591</v>
      </c>
    </row>
    <row r="114" spans="2:11" s="159" customFormat="1" ht="17.25" customHeight="1" x14ac:dyDescent="0.2">
      <c r="B114" s="424" t="s">
        <v>592</v>
      </c>
      <c r="C114" s="202"/>
      <c r="D114" s="584" t="s">
        <v>593</v>
      </c>
      <c r="E114" s="197"/>
      <c r="F114" s="723" t="s">
        <v>2569</v>
      </c>
      <c r="G114" s="747" t="s">
        <v>595</v>
      </c>
      <c r="H114" s="252" t="s">
        <v>2570</v>
      </c>
      <c r="I114" s="193"/>
      <c r="J114" s="201" t="s">
        <v>597</v>
      </c>
      <c r="K114" s="203" t="s">
        <v>598</v>
      </c>
    </row>
    <row r="115" spans="2:11" s="159" customFormat="1" ht="17.25" customHeight="1" x14ac:dyDescent="0.2">
      <c r="B115" s="424" t="s">
        <v>1274</v>
      </c>
      <c r="C115" s="202"/>
      <c r="D115" s="584" t="s">
        <v>1275</v>
      </c>
      <c r="E115" s="197"/>
      <c r="F115" s="723"/>
      <c r="G115" s="747"/>
      <c r="H115" s="252"/>
      <c r="I115" s="193"/>
      <c r="J115" s="201" t="s">
        <v>1276</v>
      </c>
      <c r="K115" s="203" t="s">
        <v>1278</v>
      </c>
    </row>
    <row r="116" spans="2:11" s="159" customFormat="1" ht="17.25" customHeight="1" x14ac:dyDescent="0.2">
      <c r="B116" s="424" t="s">
        <v>599</v>
      </c>
      <c r="C116" s="202"/>
      <c r="D116" s="584" t="s">
        <v>600</v>
      </c>
      <c r="E116" s="197"/>
      <c r="F116" s="517"/>
      <c r="G116"/>
      <c r="H116"/>
      <c r="I116" s="193"/>
      <c r="J116" s="424" t="s">
        <v>604</v>
      </c>
      <c r="K116" s="425" t="s">
        <v>605</v>
      </c>
    </row>
    <row r="117" spans="2:11" s="159" customFormat="1" ht="17.25" customHeight="1" x14ac:dyDescent="0.2">
      <c r="B117" s="424" t="s">
        <v>606</v>
      </c>
      <c r="C117" s="202"/>
      <c r="D117" s="584" t="s">
        <v>607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1281</v>
      </c>
      <c r="C119" s="193" t="s">
        <v>1282</v>
      </c>
      <c r="D119" s="205"/>
      <c r="E119" s="193"/>
      <c r="F119" s="193" t="s">
        <v>1283</v>
      </c>
      <c r="G119" s="206" t="s">
        <v>1284</v>
      </c>
      <c r="H119" s="196"/>
      <c r="I119" s="193"/>
      <c r="J119" s="193" t="s">
        <v>1283</v>
      </c>
      <c r="K119" s="193" t="s">
        <v>1285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51" orientation="landscape" r:id="rId15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S79"/>
  <sheetViews>
    <sheetView showGridLines="0" zoomScale="130" zoomScaleNormal="130" zoomScaleSheetLayoutView="75" workbookViewId="0">
      <selection activeCell="A55" sqref="A55:XFD55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hidden="1" customWidth="1"/>
    <col min="11" max="11" width="18.7109375" style="145" hidden="1" customWidth="1"/>
    <col min="12" max="19" width="25.7109375" style="145" customWidth="1"/>
    <col min="20" max="20" width="18.7109375" style="145" customWidth="1"/>
    <col min="21" max="16384" width="9.140625" style="145"/>
  </cols>
  <sheetData>
    <row r="2" spans="1:19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1027"/>
      <c r="J2" s="990" t="s">
        <v>378</v>
      </c>
    </row>
    <row r="3" spans="1:19" ht="17.25" customHeight="1" thickBot="1" x14ac:dyDescent="0.25">
      <c r="B3" s="165"/>
    </row>
    <row r="4" spans="1:19" ht="30" customHeight="1" thickBot="1" x14ac:dyDescent="0.25">
      <c r="A4" s="186"/>
      <c r="B4" s="1147" t="s">
        <v>4308</v>
      </c>
      <c r="C4" s="1148"/>
      <c r="D4" s="1148"/>
      <c r="E4" s="1148"/>
      <c r="F4" s="1148"/>
      <c r="G4" s="1148"/>
      <c r="H4" s="1149"/>
      <c r="I4" s="147"/>
      <c r="K4" s="1025"/>
      <c r="L4" s="1025"/>
    </row>
    <row r="5" spans="1:19" ht="16.5" customHeight="1" x14ac:dyDescent="0.2">
      <c r="C5" s="148"/>
      <c r="D5" s="148"/>
      <c r="E5" s="148"/>
      <c r="F5" s="148"/>
      <c r="G5" s="148"/>
      <c r="H5" s="148"/>
      <c r="I5" s="148"/>
    </row>
    <row r="6" spans="1:19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9" ht="50.1" customHeight="1" x14ac:dyDescent="0.2">
      <c r="A7" s="310"/>
      <c r="B7" s="1152" t="s">
        <v>4309</v>
      </c>
      <c r="C7" s="1153"/>
      <c r="D7" s="1188" t="s">
        <v>379</v>
      </c>
      <c r="E7" s="977" t="s">
        <v>206</v>
      </c>
      <c r="F7" s="974" t="s">
        <v>1357</v>
      </c>
      <c r="G7" s="974" t="s">
        <v>4310</v>
      </c>
      <c r="H7" s="974" t="s">
        <v>4311</v>
      </c>
      <c r="I7" s="856"/>
      <c r="J7" s="902" t="s">
        <v>1355</v>
      </c>
      <c r="K7" s="783"/>
      <c r="L7" s="974" t="s">
        <v>4312</v>
      </c>
      <c r="M7" s="974" t="s">
        <v>4313</v>
      </c>
      <c r="N7" s="1036" t="s">
        <v>4314</v>
      </c>
      <c r="O7" s="974" t="s">
        <v>4315</v>
      </c>
      <c r="P7" s="974" t="s">
        <v>3445</v>
      </c>
      <c r="Q7" s="974" t="s">
        <v>4316</v>
      </c>
      <c r="R7" s="974" t="s">
        <v>4317</v>
      </c>
      <c r="S7" s="974" t="s">
        <v>4318</v>
      </c>
    </row>
    <row r="8" spans="1:19" ht="20.100000000000001" customHeight="1" x14ac:dyDescent="0.2">
      <c r="A8" s="310"/>
      <c r="B8" s="977" t="s">
        <v>381</v>
      </c>
      <c r="C8" s="977" t="s">
        <v>382</v>
      </c>
      <c r="D8" s="1189"/>
      <c r="E8" s="973" t="s">
        <v>260</v>
      </c>
      <c r="F8" s="973" t="s">
        <v>174</v>
      </c>
      <c r="G8" s="999" t="s">
        <v>285</v>
      </c>
      <c r="H8" s="999" t="s">
        <v>288</v>
      </c>
      <c r="I8" s="769"/>
      <c r="J8" s="1101" t="s">
        <v>383</v>
      </c>
      <c r="K8" s="195"/>
      <c r="L8" s="1037" t="s">
        <v>199</v>
      </c>
      <c r="M8" s="1037" t="s">
        <v>4319</v>
      </c>
      <c r="N8" s="1038" t="s">
        <v>194</v>
      </c>
      <c r="O8" s="1024" t="s">
        <v>4319</v>
      </c>
      <c r="P8" s="1024" t="s">
        <v>4320</v>
      </c>
      <c r="Q8" s="1024" t="s">
        <v>4321</v>
      </c>
      <c r="R8" s="1024" t="s">
        <v>4321</v>
      </c>
      <c r="S8" s="1024" t="s">
        <v>4322</v>
      </c>
    </row>
    <row r="9" spans="1:19" ht="17.25" hidden="1" customHeight="1" x14ac:dyDescent="0.2">
      <c r="B9" s="735" t="s">
        <v>3980</v>
      </c>
      <c r="C9" s="775" t="s">
        <v>4323</v>
      </c>
      <c r="D9" s="634">
        <v>44930</v>
      </c>
      <c r="E9" s="634">
        <f t="shared" ref="E9" si="0">D9+5</f>
        <v>44935</v>
      </c>
      <c r="F9" s="634">
        <f t="shared" ref="F9" si="1">D9+11</f>
        <v>44941</v>
      </c>
      <c r="G9" s="634">
        <f t="shared" ref="G9" si="2">D9+15</f>
        <v>44945</v>
      </c>
      <c r="H9" s="634">
        <f t="shared" ref="H9" si="3">D9+18</f>
        <v>44948</v>
      </c>
      <c r="I9" s="769"/>
      <c r="J9" s="786" t="e">
        <f>#REF!+7</f>
        <v>#REF!</v>
      </c>
      <c r="K9" s="786"/>
      <c r="L9" s="634">
        <f t="shared" ref="L9:L22" si="4">D9+20</f>
        <v>44950</v>
      </c>
      <c r="M9" s="634">
        <f t="shared" ref="M9:M22" si="5">D9+13</f>
        <v>44943</v>
      </c>
      <c r="N9" s="873">
        <f t="shared" ref="N9:N16" si="6">G9+14</f>
        <v>44959</v>
      </c>
      <c r="O9" s="1028">
        <f t="shared" ref="O9:O22" si="7">SUM(D9+13)</f>
        <v>44943</v>
      </c>
      <c r="P9" s="1028">
        <f t="shared" ref="P9:P22" si="8">D9+21</f>
        <v>44951</v>
      </c>
      <c r="Q9" s="1028">
        <f t="shared" ref="Q9:Q22" si="9">D9+15</f>
        <v>44945</v>
      </c>
      <c r="R9" s="1028">
        <f t="shared" ref="R9:R22" si="10">D9+15</f>
        <v>44945</v>
      </c>
      <c r="S9" s="1028">
        <f t="shared" ref="S9:S16" si="11">G9+13</f>
        <v>44958</v>
      </c>
    </row>
    <row r="10" spans="1:19" ht="17.25" hidden="1" customHeight="1" x14ac:dyDescent="0.2">
      <c r="B10" s="735" t="s">
        <v>3074</v>
      </c>
      <c r="C10" s="775" t="s">
        <v>4324</v>
      </c>
      <c r="D10" s="634">
        <f t="shared" ref="D10" si="12">D9+7</f>
        <v>44937</v>
      </c>
      <c r="E10" s="634">
        <f t="shared" ref="E10" si="13">D10+5</f>
        <v>44942</v>
      </c>
      <c r="F10" s="634">
        <f t="shared" ref="F10" si="14">D10+11</f>
        <v>44948</v>
      </c>
      <c r="G10" s="634">
        <f t="shared" ref="G10" si="15">D10+15</f>
        <v>44952</v>
      </c>
      <c r="H10" s="634">
        <f t="shared" ref="H10" si="16">D10+18</f>
        <v>44955</v>
      </c>
      <c r="I10" s="769"/>
      <c r="J10" s="786" t="e">
        <f t="shared" ref="J10:J17" si="17">J9+7</f>
        <v>#REF!</v>
      </c>
      <c r="K10" s="786"/>
      <c r="L10" s="634">
        <f t="shared" si="4"/>
        <v>44957</v>
      </c>
      <c r="M10" s="634">
        <f t="shared" si="5"/>
        <v>44950</v>
      </c>
      <c r="N10" s="873">
        <f t="shared" si="6"/>
        <v>44966</v>
      </c>
      <c r="O10" s="1028">
        <f t="shared" si="7"/>
        <v>44950</v>
      </c>
      <c r="P10" s="1028">
        <f t="shared" si="8"/>
        <v>44958</v>
      </c>
      <c r="Q10" s="1028">
        <f t="shared" si="9"/>
        <v>44952</v>
      </c>
      <c r="R10" s="1028">
        <f t="shared" si="10"/>
        <v>44952</v>
      </c>
      <c r="S10" s="1028">
        <f t="shared" si="11"/>
        <v>44965</v>
      </c>
    </row>
    <row r="11" spans="1:19" ht="17.25" hidden="1" customHeight="1" x14ac:dyDescent="0.2">
      <c r="A11" s="329" t="s">
        <v>4325</v>
      </c>
      <c r="B11" s="735" t="s">
        <v>3954</v>
      </c>
      <c r="C11" s="775" t="s">
        <v>4326</v>
      </c>
      <c r="D11" s="634">
        <v>45347</v>
      </c>
      <c r="E11" s="634">
        <f t="shared" ref="E11:E13" si="18">D11+5</f>
        <v>45352</v>
      </c>
      <c r="F11" s="634">
        <f t="shared" ref="F11:F13" si="19">D11+11</f>
        <v>45358</v>
      </c>
      <c r="G11" s="634">
        <f t="shared" ref="G11:G13" si="20">D11+15</f>
        <v>45362</v>
      </c>
      <c r="H11" s="634">
        <f t="shared" ref="H11:H13" si="21">D11+18</f>
        <v>45365</v>
      </c>
      <c r="I11" s="769"/>
      <c r="J11" s="786" t="e">
        <f t="shared" si="17"/>
        <v>#REF!</v>
      </c>
      <c r="K11" s="786"/>
      <c r="L11" s="634">
        <f t="shared" si="4"/>
        <v>45367</v>
      </c>
      <c r="M11" s="634">
        <f t="shared" si="5"/>
        <v>45360</v>
      </c>
      <c r="N11" s="873">
        <f t="shared" si="6"/>
        <v>45376</v>
      </c>
      <c r="O11" s="1028">
        <f t="shared" si="7"/>
        <v>45360</v>
      </c>
      <c r="P11" s="1028">
        <f t="shared" si="8"/>
        <v>45368</v>
      </c>
      <c r="Q11" s="1028">
        <f t="shared" si="9"/>
        <v>45362</v>
      </c>
      <c r="R11" s="1028">
        <f t="shared" si="10"/>
        <v>45362</v>
      </c>
      <c r="S11" s="1028">
        <f t="shared" si="11"/>
        <v>45375</v>
      </c>
    </row>
    <row r="12" spans="1:19" ht="17.25" hidden="1" customHeight="1" x14ac:dyDescent="0.2">
      <c r="B12" s="735" t="s">
        <v>4010</v>
      </c>
      <c r="C12" s="775" t="s">
        <v>4327</v>
      </c>
      <c r="D12" s="634">
        <v>45354</v>
      </c>
      <c r="E12" s="634">
        <f t="shared" si="18"/>
        <v>45359</v>
      </c>
      <c r="F12" s="634">
        <f t="shared" si="19"/>
        <v>45365</v>
      </c>
      <c r="G12" s="634">
        <f t="shared" si="20"/>
        <v>45369</v>
      </c>
      <c r="H12" s="634">
        <f t="shared" si="21"/>
        <v>45372</v>
      </c>
      <c r="I12" s="769"/>
      <c r="J12" s="786" t="e">
        <f t="shared" si="17"/>
        <v>#REF!</v>
      </c>
      <c r="K12" s="786"/>
      <c r="L12" s="634">
        <f t="shared" si="4"/>
        <v>45374</v>
      </c>
      <c r="M12" s="634">
        <f t="shared" si="5"/>
        <v>45367</v>
      </c>
      <c r="N12" s="873">
        <f t="shared" si="6"/>
        <v>45383</v>
      </c>
      <c r="O12" s="1028">
        <f t="shared" si="7"/>
        <v>45367</v>
      </c>
      <c r="P12" s="1028">
        <f t="shared" si="8"/>
        <v>45375</v>
      </c>
      <c r="Q12" s="1028">
        <f t="shared" si="9"/>
        <v>45369</v>
      </c>
      <c r="R12" s="1028">
        <f t="shared" si="10"/>
        <v>45369</v>
      </c>
      <c r="S12" s="1028">
        <f t="shared" si="11"/>
        <v>45382</v>
      </c>
    </row>
    <row r="13" spans="1:19" ht="17.25" hidden="1" customHeight="1" x14ac:dyDescent="0.2">
      <c r="B13" s="735" t="s">
        <v>3059</v>
      </c>
      <c r="C13" s="775" t="s">
        <v>4328</v>
      </c>
      <c r="D13" s="634">
        <v>45363</v>
      </c>
      <c r="E13" s="634">
        <f t="shared" si="18"/>
        <v>45368</v>
      </c>
      <c r="F13" s="634">
        <f t="shared" si="19"/>
        <v>45374</v>
      </c>
      <c r="G13" s="634">
        <f t="shared" si="20"/>
        <v>45378</v>
      </c>
      <c r="H13" s="634">
        <f t="shared" si="21"/>
        <v>45381</v>
      </c>
      <c r="I13" s="769"/>
      <c r="J13" s="786" t="e">
        <f t="shared" si="17"/>
        <v>#REF!</v>
      </c>
      <c r="K13" s="786"/>
      <c r="L13" s="634">
        <f t="shared" si="4"/>
        <v>45383</v>
      </c>
      <c r="M13" s="634">
        <f t="shared" si="5"/>
        <v>45376</v>
      </c>
      <c r="N13" s="873">
        <f t="shared" si="6"/>
        <v>45392</v>
      </c>
      <c r="O13" s="1028">
        <f t="shared" si="7"/>
        <v>45376</v>
      </c>
      <c r="P13" s="1028">
        <f t="shared" si="8"/>
        <v>45384</v>
      </c>
      <c r="Q13" s="1028">
        <f t="shared" si="9"/>
        <v>45378</v>
      </c>
      <c r="R13" s="1028">
        <f t="shared" si="10"/>
        <v>45378</v>
      </c>
      <c r="S13" s="1028">
        <f t="shared" si="11"/>
        <v>45391</v>
      </c>
    </row>
    <row r="14" spans="1:19" ht="17.25" hidden="1" customHeight="1" x14ac:dyDescent="0.2">
      <c r="B14" s="735" t="s">
        <v>3964</v>
      </c>
      <c r="C14" s="775" t="s">
        <v>4329</v>
      </c>
      <c r="D14" s="634">
        <v>45367</v>
      </c>
      <c r="E14" s="634">
        <f t="shared" ref="E14" si="22">D14+5</f>
        <v>45372</v>
      </c>
      <c r="F14" s="634">
        <f t="shared" ref="F14" si="23">D14+11</f>
        <v>45378</v>
      </c>
      <c r="G14" s="634">
        <f t="shared" ref="G14" si="24">D14+15</f>
        <v>45382</v>
      </c>
      <c r="H14" s="634">
        <f t="shared" ref="H14" si="25">D14+18</f>
        <v>45385</v>
      </c>
      <c r="I14" s="769"/>
      <c r="J14" s="786" t="e">
        <f t="shared" si="17"/>
        <v>#REF!</v>
      </c>
      <c r="K14" s="786"/>
      <c r="L14" s="634">
        <f t="shared" si="4"/>
        <v>45387</v>
      </c>
      <c r="M14" s="634">
        <f t="shared" si="5"/>
        <v>45380</v>
      </c>
      <c r="N14" s="873">
        <f t="shared" si="6"/>
        <v>45396</v>
      </c>
      <c r="O14" s="1028">
        <f t="shared" si="7"/>
        <v>45380</v>
      </c>
      <c r="P14" s="1028">
        <f t="shared" si="8"/>
        <v>45388</v>
      </c>
      <c r="Q14" s="1028">
        <f t="shared" si="9"/>
        <v>45382</v>
      </c>
      <c r="R14" s="1028">
        <f t="shared" si="10"/>
        <v>45382</v>
      </c>
      <c r="S14" s="1028">
        <f t="shared" si="11"/>
        <v>45395</v>
      </c>
    </row>
    <row r="15" spans="1:19" ht="17.25" hidden="1" customHeight="1" x14ac:dyDescent="0.2">
      <c r="B15" s="1026" t="s">
        <v>4263</v>
      </c>
      <c r="C15" s="1029" t="s">
        <v>4330</v>
      </c>
      <c r="D15" s="1030">
        <v>45374</v>
      </c>
      <c r="E15" s="1030">
        <f t="shared" ref="E15:E16" si="26">D15+5</f>
        <v>45379</v>
      </c>
      <c r="F15" s="1030">
        <f t="shared" ref="F15:F16" si="27">D15+11</f>
        <v>45385</v>
      </c>
      <c r="G15" s="1030">
        <f t="shared" ref="G15:G16" si="28">D15+15</f>
        <v>45389</v>
      </c>
      <c r="H15" s="1030">
        <f t="shared" ref="H15:H16" si="29">D15+18</f>
        <v>45392</v>
      </c>
      <c r="I15" s="1031"/>
      <c r="J15" s="1032" t="e">
        <f t="shared" si="17"/>
        <v>#REF!</v>
      </c>
      <c r="K15" s="1032"/>
      <c r="L15" s="634">
        <f t="shared" si="4"/>
        <v>45394</v>
      </c>
      <c r="M15" s="634">
        <f t="shared" si="5"/>
        <v>45387</v>
      </c>
      <c r="N15" s="873">
        <f t="shared" si="6"/>
        <v>45403</v>
      </c>
      <c r="O15" s="1028">
        <f t="shared" si="7"/>
        <v>45387</v>
      </c>
      <c r="P15" s="1028">
        <f t="shared" si="8"/>
        <v>45395</v>
      </c>
      <c r="Q15" s="1028">
        <f t="shared" si="9"/>
        <v>45389</v>
      </c>
      <c r="R15" s="1028">
        <f t="shared" si="10"/>
        <v>45389</v>
      </c>
      <c r="S15" s="1028">
        <f t="shared" si="11"/>
        <v>45402</v>
      </c>
    </row>
    <row r="16" spans="1:19" ht="17.25" hidden="1" customHeight="1" x14ac:dyDescent="0.2">
      <c r="B16" s="735" t="s">
        <v>3976</v>
      </c>
      <c r="C16" s="775" t="s">
        <v>4331</v>
      </c>
      <c r="D16" s="634">
        <v>45386</v>
      </c>
      <c r="E16" s="634">
        <f t="shared" si="26"/>
        <v>45391</v>
      </c>
      <c r="F16" s="634">
        <f t="shared" si="27"/>
        <v>45397</v>
      </c>
      <c r="G16" s="634">
        <f t="shared" si="28"/>
        <v>45401</v>
      </c>
      <c r="H16" s="634">
        <f t="shared" si="29"/>
        <v>45404</v>
      </c>
      <c r="I16" s="769"/>
      <c r="J16" s="786" t="e">
        <f t="shared" si="17"/>
        <v>#REF!</v>
      </c>
      <c r="K16" s="786"/>
      <c r="L16" s="634">
        <f t="shared" si="4"/>
        <v>45406</v>
      </c>
      <c r="M16" s="634">
        <f t="shared" si="5"/>
        <v>45399</v>
      </c>
      <c r="N16" s="873">
        <f t="shared" si="6"/>
        <v>45415</v>
      </c>
      <c r="O16" s="1028">
        <f t="shared" si="7"/>
        <v>45399</v>
      </c>
      <c r="P16" s="1028">
        <f t="shared" si="8"/>
        <v>45407</v>
      </c>
      <c r="Q16" s="1028">
        <f t="shared" si="9"/>
        <v>45401</v>
      </c>
      <c r="R16" s="1028">
        <f t="shared" si="10"/>
        <v>45401</v>
      </c>
      <c r="S16" s="1028">
        <f t="shared" si="11"/>
        <v>45414</v>
      </c>
    </row>
    <row r="17" spans="1:19" ht="17.25" hidden="1" customHeight="1" x14ac:dyDescent="0.2">
      <c r="B17" s="1035" t="s">
        <v>3960</v>
      </c>
      <c r="C17" s="989" t="s">
        <v>4332</v>
      </c>
      <c r="D17" s="989">
        <v>45390</v>
      </c>
      <c r="E17" s="775">
        <f t="shared" ref="E17" si="30">D17+5</f>
        <v>45395</v>
      </c>
      <c r="F17" s="775">
        <f t="shared" ref="F17" si="31">D17+11</f>
        <v>45401</v>
      </c>
      <c r="G17" s="901" t="s">
        <v>495</v>
      </c>
      <c r="H17" s="775">
        <f t="shared" ref="H17" si="32">D17+18</f>
        <v>45408</v>
      </c>
      <c r="I17" s="769"/>
      <c r="J17" s="775" t="e">
        <f t="shared" si="17"/>
        <v>#REF!</v>
      </c>
      <c r="K17" s="786"/>
      <c r="L17" s="775">
        <f t="shared" si="4"/>
        <v>45410</v>
      </c>
      <c r="M17" s="775">
        <f t="shared" si="5"/>
        <v>45403</v>
      </c>
      <c r="N17" s="901" t="s">
        <v>495</v>
      </c>
      <c r="O17" s="1034">
        <f t="shared" si="7"/>
        <v>45403</v>
      </c>
      <c r="P17" s="1034">
        <f t="shared" si="8"/>
        <v>45411</v>
      </c>
      <c r="Q17" s="1034">
        <f t="shared" si="9"/>
        <v>45405</v>
      </c>
      <c r="R17" s="1034">
        <f t="shared" si="10"/>
        <v>45405</v>
      </c>
      <c r="S17" s="901" t="s">
        <v>495</v>
      </c>
    </row>
    <row r="18" spans="1:19" ht="17.25" hidden="1" customHeight="1" x14ac:dyDescent="0.2">
      <c r="B18" s="1035" t="s">
        <v>4007</v>
      </c>
      <c r="C18" s="989" t="s">
        <v>4333</v>
      </c>
      <c r="D18" s="989">
        <v>45402</v>
      </c>
      <c r="E18" s="775">
        <f t="shared" ref="E18:E22" si="33">D18+5</f>
        <v>45407</v>
      </c>
      <c r="F18" s="901" t="s">
        <v>495</v>
      </c>
      <c r="G18" s="775">
        <f t="shared" ref="G18:G22" si="34">D18+15</f>
        <v>45417</v>
      </c>
      <c r="H18" s="775">
        <f t="shared" ref="H18:H22" si="35">D18+18</f>
        <v>45420</v>
      </c>
      <c r="I18" s="769"/>
      <c r="J18" s="775" t="e">
        <f t="shared" ref="J18" si="36">J17+7</f>
        <v>#REF!</v>
      </c>
      <c r="K18" s="786"/>
      <c r="L18" s="775">
        <f t="shared" si="4"/>
        <v>45422</v>
      </c>
      <c r="M18" s="775">
        <f t="shared" si="5"/>
        <v>45415</v>
      </c>
      <c r="N18" s="1033">
        <f>G18+14</f>
        <v>45431</v>
      </c>
      <c r="O18" s="1034">
        <f t="shared" si="7"/>
        <v>45415</v>
      </c>
      <c r="P18" s="1034">
        <f t="shared" si="8"/>
        <v>45423</v>
      </c>
      <c r="Q18" s="1034">
        <f t="shared" si="9"/>
        <v>45417</v>
      </c>
      <c r="R18" s="1034">
        <f t="shared" si="10"/>
        <v>45417</v>
      </c>
      <c r="S18" s="1034">
        <f>G18+13</f>
        <v>45430</v>
      </c>
    </row>
    <row r="19" spans="1:19" ht="17.25" hidden="1" customHeight="1" x14ac:dyDescent="0.2">
      <c r="B19" s="1035" t="s">
        <v>3983</v>
      </c>
      <c r="C19" s="989" t="s">
        <v>4334</v>
      </c>
      <c r="D19" s="989">
        <v>45411</v>
      </c>
      <c r="E19" s="775">
        <f t="shared" si="33"/>
        <v>45416</v>
      </c>
      <c r="F19" s="775">
        <f t="shared" ref="F19:F22" si="37">D19+11</f>
        <v>45422</v>
      </c>
      <c r="G19" s="775">
        <f t="shared" si="34"/>
        <v>45426</v>
      </c>
      <c r="H19" s="775">
        <f t="shared" si="35"/>
        <v>45429</v>
      </c>
      <c r="I19" s="769"/>
      <c r="J19" s="775" t="e">
        <f t="shared" ref="J19:J39" si="38">J18+7</f>
        <v>#REF!</v>
      </c>
      <c r="K19" s="786"/>
      <c r="L19" s="775">
        <f t="shared" si="4"/>
        <v>45431</v>
      </c>
      <c r="M19" s="775">
        <f t="shared" si="5"/>
        <v>45424</v>
      </c>
      <c r="N19" s="1033">
        <f>G19+14</f>
        <v>45440</v>
      </c>
      <c r="O19" s="1034">
        <f t="shared" si="7"/>
        <v>45424</v>
      </c>
      <c r="P19" s="1034">
        <f t="shared" si="8"/>
        <v>45432</v>
      </c>
      <c r="Q19" s="1034">
        <f t="shared" si="9"/>
        <v>45426</v>
      </c>
      <c r="R19" s="1034">
        <f t="shared" si="10"/>
        <v>45426</v>
      </c>
      <c r="S19" s="1034">
        <f>G19+13</f>
        <v>45439</v>
      </c>
    </row>
    <row r="20" spans="1:19" ht="17.25" hidden="1" customHeight="1" x14ac:dyDescent="0.2">
      <c r="B20" s="1010" t="s">
        <v>3967</v>
      </c>
      <c r="C20" s="989" t="s">
        <v>4335</v>
      </c>
      <c r="D20" s="989">
        <v>45421</v>
      </c>
      <c r="E20" s="775">
        <f t="shared" si="33"/>
        <v>45426</v>
      </c>
      <c r="F20" s="901" t="s">
        <v>495</v>
      </c>
      <c r="G20" s="775">
        <v>45424</v>
      </c>
      <c r="H20" s="775">
        <v>45426</v>
      </c>
      <c r="I20" s="769"/>
      <c r="J20" s="775" t="e">
        <f t="shared" si="38"/>
        <v>#REF!</v>
      </c>
      <c r="K20" s="786"/>
      <c r="L20" s="775">
        <f t="shared" si="4"/>
        <v>45441</v>
      </c>
      <c r="M20" s="775">
        <f t="shared" si="5"/>
        <v>45434</v>
      </c>
      <c r="N20" s="1033">
        <f>G20+14</f>
        <v>45438</v>
      </c>
      <c r="O20" s="1034">
        <f t="shared" si="7"/>
        <v>45434</v>
      </c>
      <c r="P20" s="1034">
        <f t="shared" si="8"/>
        <v>45442</v>
      </c>
      <c r="Q20" s="1034">
        <f t="shared" si="9"/>
        <v>45436</v>
      </c>
      <c r="R20" s="1034">
        <f t="shared" si="10"/>
        <v>45436</v>
      </c>
      <c r="S20" s="1034">
        <f>G20+13</f>
        <v>45437</v>
      </c>
    </row>
    <row r="21" spans="1:19" ht="17.25" hidden="1" customHeight="1" x14ac:dyDescent="0.2">
      <c r="B21" s="1010" t="s">
        <v>3980</v>
      </c>
      <c r="C21" s="989" t="s">
        <v>4336</v>
      </c>
      <c r="D21" s="989">
        <v>45424</v>
      </c>
      <c r="E21" s="775">
        <f t="shared" si="33"/>
        <v>45429</v>
      </c>
      <c r="F21" s="775">
        <f t="shared" si="37"/>
        <v>45435</v>
      </c>
      <c r="G21" s="901" t="s">
        <v>495</v>
      </c>
      <c r="H21" s="775">
        <f t="shared" si="35"/>
        <v>45442</v>
      </c>
      <c r="I21" s="769"/>
      <c r="J21" s="775" t="e">
        <f t="shared" si="38"/>
        <v>#REF!</v>
      </c>
      <c r="K21" s="786"/>
      <c r="L21" s="775">
        <f t="shared" si="4"/>
        <v>45444</v>
      </c>
      <c r="M21" s="775">
        <f t="shared" si="5"/>
        <v>45437</v>
      </c>
      <c r="N21" s="1033" t="e">
        <f>G21+14</f>
        <v>#VALUE!</v>
      </c>
      <c r="O21" s="1034">
        <f t="shared" si="7"/>
        <v>45437</v>
      </c>
      <c r="P21" s="1034">
        <f t="shared" si="8"/>
        <v>45445</v>
      </c>
      <c r="Q21" s="1034">
        <f t="shared" si="9"/>
        <v>45439</v>
      </c>
      <c r="R21" s="1034">
        <f t="shared" si="10"/>
        <v>45439</v>
      </c>
      <c r="S21" s="1034" t="e">
        <f>G21+13</f>
        <v>#VALUE!</v>
      </c>
    </row>
    <row r="22" spans="1:19" ht="17.25" hidden="1" customHeight="1" x14ac:dyDescent="0.2">
      <c r="B22" s="968" t="s">
        <v>495</v>
      </c>
      <c r="C22" s="989" t="s">
        <v>4337</v>
      </c>
      <c r="D22" s="817">
        <v>45439</v>
      </c>
      <c r="E22" s="817">
        <f t="shared" si="33"/>
        <v>45444</v>
      </c>
      <c r="F22" s="817">
        <f t="shared" si="37"/>
        <v>45450</v>
      </c>
      <c r="G22" s="817">
        <f t="shared" si="34"/>
        <v>45454</v>
      </c>
      <c r="H22" s="817">
        <f t="shared" si="35"/>
        <v>45457</v>
      </c>
      <c r="I22" s="769"/>
      <c r="J22" s="775" t="e">
        <f t="shared" si="38"/>
        <v>#REF!</v>
      </c>
      <c r="K22" s="786"/>
      <c r="L22" s="775">
        <f t="shared" si="4"/>
        <v>45459</v>
      </c>
      <c r="M22" s="775">
        <f t="shared" si="5"/>
        <v>45452</v>
      </c>
      <c r="N22" s="1033">
        <f>G22+14</f>
        <v>45468</v>
      </c>
      <c r="O22" s="1034">
        <f t="shared" si="7"/>
        <v>45452</v>
      </c>
      <c r="P22" s="1034">
        <f t="shared" si="8"/>
        <v>45460</v>
      </c>
      <c r="Q22" s="1034">
        <f t="shared" si="9"/>
        <v>45454</v>
      </c>
      <c r="R22" s="1034">
        <f t="shared" si="10"/>
        <v>45454</v>
      </c>
      <c r="S22" s="1034">
        <f>G22+13</f>
        <v>45467</v>
      </c>
    </row>
    <row r="23" spans="1:19" ht="17.25" hidden="1" customHeight="1" x14ac:dyDescent="0.2">
      <c r="B23" s="1010" t="s">
        <v>3040</v>
      </c>
      <c r="C23" s="989" t="s">
        <v>4338</v>
      </c>
      <c r="D23" s="989">
        <v>45434</v>
      </c>
      <c r="E23" s="775">
        <f t="shared" ref="E23:E24" si="39">D23+5</f>
        <v>45439</v>
      </c>
      <c r="F23" s="775">
        <f t="shared" ref="F23:F24" si="40">D23+11</f>
        <v>45445</v>
      </c>
      <c r="G23" s="775">
        <f t="shared" ref="G23:G24" si="41">D23+15</f>
        <v>45449</v>
      </c>
      <c r="H23" s="775">
        <f t="shared" ref="H23:H24" si="42">D23+18</f>
        <v>45452</v>
      </c>
      <c r="I23" s="769"/>
      <c r="J23" s="775" t="e">
        <f t="shared" si="38"/>
        <v>#REF!</v>
      </c>
      <c r="K23" s="786"/>
      <c r="L23" s="775">
        <f t="shared" ref="L23:L24" si="43">D23+20</f>
        <v>45454</v>
      </c>
      <c r="M23" s="775">
        <f t="shared" ref="M23:M24" si="44">D23+13</f>
        <v>45447</v>
      </c>
      <c r="N23" s="1033">
        <f t="shared" ref="N23:N24" si="45">G23+14</f>
        <v>45463</v>
      </c>
      <c r="O23" s="1034">
        <f t="shared" ref="O23" si="46">SUM(D23+13)</f>
        <v>45447</v>
      </c>
      <c r="P23" s="1034">
        <f t="shared" ref="P23:P24" si="47">D23+21</f>
        <v>45455</v>
      </c>
      <c r="Q23" s="1034">
        <f t="shared" ref="Q23:Q24" si="48">D23+15</f>
        <v>45449</v>
      </c>
      <c r="R23" s="1034">
        <f t="shared" ref="R23:R24" si="49">D23+15</f>
        <v>45449</v>
      </c>
      <c r="S23" s="1034">
        <f t="shared" ref="S23:S24" si="50">G23+13</f>
        <v>45462</v>
      </c>
    </row>
    <row r="24" spans="1:19" ht="17.25" hidden="1" customHeight="1" x14ac:dyDescent="0.2">
      <c r="B24" s="1223" t="s">
        <v>389</v>
      </c>
      <c r="C24" s="989" t="s">
        <v>4339</v>
      </c>
      <c r="D24" s="817">
        <v>45426</v>
      </c>
      <c r="E24" s="817">
        <f t="shared" si="39"/>
        <v>45431</v>
      </c>
      <c r="F24" s="817">
        <f t="shared" si="40"/>
        <v>45437</v>
      </c>
      <c r="G24" s="817">
        <f t="shared" si="41"/>
        <v>45441</v>
      </c>
      <c r="H24" s="817">
        <f t="shared" si="42"/>
        <v>45444</v>
      </c>
      <c r="I24" s="769"/>
      <c r="J24" s="775" t="e">
        <f t="shared" si="38"/>
        <v>#REF!</v>
      </c>
      <c r="K24" s="786"/>
      <c r="L24" s="775">
        <f t="shared" si="43"/>
        <v>45446</v>
      </c>
      <c r="M24" s="775">
        <f t="shared" si="44"/>
        <v>45439</v>
      </c>
      <c r="N24" s="1033">
        <f t="shared" si="45"/>
        <v>45455</v>
      </c>
      <c r="O24" s="1034">
        <f t="shared" ref="O24" si="51">SUM(D24+13)</f>
        <v>45439</v>
      </c>
      <c r="P24" s="1034">
        <f t="shared" si="47"/>
        <v>45447</v>
      </c>
      <c r="Q24" s="1034">
        <f t="shared" si="48"/>
        <v>45441</v>
      </c>
      <c r="R24" s="1034">
        <f t="shared" si="49"/>
        <v>45441</v>
      </c>
      <c r="S24" s="1034">
        <f t="shared" si="50"/>
        <v>45454</v>
      </c>
    </row>
    <row r="25" spans="1:19" ht="17.25" hidden="1" customHeight="1" x14ac:dyDescent="0.2">
      <c r="B25" s="1224"/>
      <c r="C25" s="989" t="s">
        <v>4340</v>
      </c>
      <c r="D25" s="817">
        <v>45430</v>
      </c>
      <c r="E25" s="817">
        <f t="shared" ref="E25" si="52">D25+5</f>
        <v>45435</v>
      </c>
      <c r="F25" s="817">
        <f t="shared" ref="F25" si="53">D25+11</f>
        <v>45441</v>
      </c>
      <c r="G25" s="817">
        <f t="shared" ref="G25" si="54">D25+15</f>
        <v>45445</v>
      </c>
      <c r="H25" s="817">
        <f t="shared" ref="H25" si="55">D25+18</f>
        <v>45448</v>
      </c>
      <c r="I25" s="769"/>
      <c r="J25" s="775" t="e">
        <f t="shared" si="38"/>
        <v>#REF!</v>
      </c>
      <c r="K25" s="786"/>
      <c r="L25" s="775">
        <f t="shared" ref="L25" si="56">D25+20</f>
        <v>45450</v>
      </c>
      <c r="M25" s="775">
        <f t="shared" ref="M25" si="57">D25+13</f>
        <v>45443</v>
      </c>
      <c r="N25" s="1033">
        <f t="shared" ref="N25" si="58">G25+14</f>
        <v>45459</v>
      </c>
      <c r="O25" s="1034">
        <f t="shared" ref="O25" si="59">SUM(D25+13)</f>
        <v>45443</v>
      </c>
      <c r="P25" s="1034">
        <f t="shared" ref="P25" si="60">D25+21</f>
        <v>45451</v>
      </c>
      <c r="Q25" s="1034">
        <f t="shared" ref="Q25" si="61">D25+15</f>
        <v>45445</v>
      </c>
      <c r="R25" s="1034">
        <f t="shared" ref="R25" si="62">D25+15</f>
        <v>45445</v>
      </c>
      <c r="S25" s="1034">
        <f t="shared" ref="S25" si="63">G25+13</f>
        <v>45458</v>
      </c>
    </row>
    <row r="26" spans="1:19" ht="17.25" hidden="1" customHeight="1" x14ac:dyDescent="0.2">
      <c r="B26" s="1225"/>
      <c r="C26" s="989" t="s">
        <v>4341</v>
      </c>
      <c r="D26" s="817">
        <v>45430</v>
      </c>
      <c r="E26" s="817">
        <f t="shared" ref="E26:E28" si="64">D26+5</f>
        <v>45435</v>
      </c>
      <c r="F26" s="817">
        <f t="shared" ref="F26:F28" si="65">D26+11</f>
        <v>45441</v>
      </c>
      <c r="G26" s="817">
        <f t="shared" ref="G26:G28" si="66">D26+15</f>
        <v>45445</v>
      </c>
      <c r="H26" s="817">
        <f t="shared" ref="H26:H28" si="67">D26+18</f>
        <v>45448</v>
      </c>
      <c r="I26" s="769"/>
      <c r="J26" s="775" t="e">
        <f t="shared" si="38"/>
        <v>#REF!</v>
      </c>
      <c r="K26" s="786"/>
      <c r="L26" s="775">
        <f t="shared" ref="L26:L28" si="68">D26+20</f>
        <v>45450</v>
      </c>
      <c r="M26" s="775">
        <f t="shared" ref="M26:M28" si="69">D26+13</f>
        <v>45443</v>
      </c>
      <c r="N26" s="1033">
        <f t="shared" ref="N26:N28" si="70">G26+14</f>
        <v>45459</v>
      </c>
      <c r="O26" s="1034">
        <f t="shared" ref="O26" si="71">SUM(D26+13)</f>
        <v>45443</v>
      </c>
      <c r="P26" s="1034">
        <f t="shared" ref="P26:P28" si="72">D26+21</f>
        <v>45451</v>
      </c>
      <c r="Q26" s="1034">
        <f t="shared" ref="Q26:Q28" si="73">D26+15</f>
        <v>45445</v>
      </c>
      <c r="R26" s="1034">
        <f t="shared" ref="R26:R28" si="74">D26+15</f>
        <v>45445</v>
      </c>
      <c r="S26" s="1034">
        <f t="shared" ref="S26:S28" si="75">G26+13</f>
        <v>45458</v>
      </c>
    </row>
    <row r="27" spans="1:19" ht="17.25" hidden="1" customHeight="1" x14ac:dyDescent="0.2">
      <c r="A27" s="329" t="s">
        <v>4342</v>
      </c>
      <c r="B27" s="968" t="s">
        <v>495</v>
      </c>
      <c r="C27" s="989" t="s">
        <v>4343</v>
      </c>
      <c r="D27" s="817">
        <v>45430</v>
      </c>
      <c r="E27" s="817">
        <f t="shared" ref="E27" si="76">D27+5</f>
        <v>45435</v>
      </c>
      <c r="F27" s="817">
        <f t="shared" ref="F27" si="77">D27+11</f>
        <v>45441</v>
      </c>
      <c r="G27" s="817">
        <f t="shared" ref="G27" si="78">D27+15</f>
        <v>45445</v>
      </c>
      <c r="H27" s="817">
        <f t="shared" ref="H27" si="79">D27+18</f>
        <v>45448</v>
      </c>
      <c r="I27" s="769"/>
      <c r="J27" s="775">
        <v>45436</v>
      </c>
      <c r="K27" s="786"/>
      <c r="L27" s="775">
        <f t="shared" si="68"/>
        <v>45450</v>
      </c>
      <c r="M27" s="775">
        <f t="shared" si="69"/>
        <v>45443</v>
      </c>
      <c r="N27" s="1033">
        <f t="shared" si="70"/>
        <v>45459</v>
      </c>
      <c r="O27" s="1034">
        <f t="shared" ref="O27" si="80">SUM(D27+13)</f>
        <v>45443</v>
      </c>
      <c r="P27" s="1034">
        <f t="shared" si="72"/>
        <v>45451</v>
      </c>
      <c r="Q27" s="1034">
        <f t="shared" si="73"/>
        <v>45445</v>
      </c>
      <c r="R27" s="1034">
        <f t="shared" si="74"/>
        <v>45445</v>
      </c>
      <c r="S27" s="1034">
        <f t="shared" si="75"/>
        <v>45458</v>
      </c>
    </row>
    <row r="28" spans="1:19" ht="17.25" hidden="1" customHeight="1" x14ac:dyDescent="0.2">
      <c r="B28" s="968" t="s">
        <v>495</v>
      </c>
      <c r="C28" s="989" t="s">
        <v>4344</v>
      </c>
      <c r="D28" s="817">
        <v>45433</v>
      </c>
      <c r="E28" s="817">
        <f t="shared" si="64"/>
        <v>45438</v>
      </c>
      <c r="F28" s="817">
        <f t="shared" si="65"/>
        <v>45444</v>
      </c>
      <c r="G28" s="817">
        <f t="shared" si="66"/>
        <v>45448</v>
      </c>
      <c r="H28" s="817">
        <f t="shared" si="67"/>
        <v>45451</v>
      </c>
      <c r="I28" s="769"/>
      <c r="J28" s="775">
        <f t="shared" si="38"/>
        <v>45443</v>
      </c>
      <c r="K28" s="786"/>
      <c r="L28" s="775">
        <f t="shared" si="68"/>
        <v>45453</v>
      </c>
      <c r="M28" s="775">
        <f t="shared" si="69"/>
        <v>45446</v>
      </c>
      <c r="N28" s="1033">
        <f t="shared" si="70"/>
        <v>45462</v>
      </c>
      <c r="O28" s="1034">
        <f t="shared" ref="O28:O30" si="81">SUM(D28+13)</f>
        <v>45446</v>
      </c>
      <c r="P28" s="1034">
        <f t="shared" si="72"/>
        <v>45454</v>
      </c>
      <c r="Q28" s="1034">
        <f t="shared" si="73"/>
        <v>45448</v>
      </c>
      <c r="R28" s="1034">
        <f t="shared" si="74"/>
        <v>45448</v>
      </c>
      <c r="S28" s="1034">
        <f t="shared" si="75"/>
        <v>45461</v>
      </c>
    </row>
    <row r="29" spans="1:19" ht="17.25" hidden="1" customHeight="1" x14ac:dyDescent="0.2">
      <c r="B29" s="968" t="s">
        <v>389</v>
      </c>
      <c r="C29" s="989" t="s">
        <v>4345</v>
      </c>
      <c r="D29" s="817">
        <v>45430</v>
      </c>
      <c r="E29" s="817">
        <f t="shared" ref="E29:E31" si="82">D29+5</f>
        <v>45435</v>
      </c>
      <c r="F29" s="817">
        <f t="shared" ref="F29:F31" si="83">D29+11</f>
        <v>45441</v>
      </c>
      <c r="G29" s="817">
        <f t="shared" ref="G29:G31" si="84">D29+15</f>
        <v>45445</v>
      </c>
      <c r="H29" s="817">
        <f t="shared" ref="H29:H33" si="85">D29+18</f>
        <v>45448</v>
      </c>
      <c r="I29" s="769"/>
      <c r="J29" s="775">
        <f t="shared" si="38"/>
        <v>45450</v>
      </c>
      <c r="K29" s="786"/>
      <c r="L29" s="775">
        <f t="shared" ref="L29:L31" si="86">D29+20</f>
        <v>45450</v>
      </c>
      <c r="M29" s="775">
        <f t="shared" ref="M29:M31" si="87">D29+13</f>
        <v>45443</v>
      </c>
      <c r="N29" s="1033">
        <f t="shared" ref="N29:N31" si="88">G29+14</f>
        <v>45459</v>
      </c>
      <c r="O29" s="1034">
        <f t="shared" si="81"/>
        <v>45443</v>
      </c>
      <c r="P29" s="1034">
        <f t="shared" ref="P29:P31" si="89">D29+21</f>
        <v>45451</v>
      </c>
      <c r="Q29" s="1034">
        <f t="shared" ref="Q29:Q31" si="90">D29+15</f>
        <v>45445</v>
      </c>
      <c r="R29" s="1034">
        <f t="shared" ref="R29:R31" si="91">D29+15</f>
        <v>45445</v>
      </c>
      <c r="S29" s="1034">
        <f t="shared" ref="S29:S31" si="92">G29+13</f>
        <v>45458</v>
      </c>
    </row>
    <row r="30" spans="1:19" ht="17.25" hidden="1" customHeight="1" x14ac:dyDescent="0.2">
      <c r="B30" s="1010" t="s">
        <v>3108</v>
      </c>
      <c r="C30" s="989" t="s">
        <v>4346</v>
      </c>
      <c r="D30" s="989">
        <v>45449</v>
      </c>
      <c r="E30" s="775">
        <f t="shared" si="82"/>
        <v>45454</v>
      </c>
      <c r="F30" s="775">
        <f t="shared" si="83"/>
        <v>45460</v>
      </c>
      <c r="G30" s="775">
        <f t="shared" si="84"/>
        <v>45464</v>
      </c>
      <c r="H30" s="775">
        <f t="shared" si="85"/>
        <v>45467</v>
      </c>
      <c r="I30" s="769"/>
      <c r="J30" s="775">
        <f t="shared" si="38"/>
        <v>45457</v>
      </c>
      <c r="K30" s="786"/>
      <c r="L30" s="775">
        <f t="shared" si="86"/>
        <v>45469</v>
      </c>
      <c r="M30" s="775">
        <f t="shared" si="87"/>
        <v>45462</v>
      </c>
      <c r="N30" s="1033">
        <f t="shared" si="88"/>
        <v>45478</v>
      </c>
      <c r="O30" s="1034">
        <f t="shared" si="81"/>
        <v>45462</v>
      </c>
      <c r="P30" s="1034">
        <f t="shared" si="89"/>
        <v>45470</v>
      </c>
      <c r="Q30" s="1034">
        <f t="shared" si="90"/>
        <v>45464</v>
      </c>
      <c r="R30" s="1034">
        <f t="shared" si="91"/>
        <v>45464</v>
      </c>
      <c r="S30" s="1034">
        <f t="shared" si="92"/>
        <v>45477</v>
      </c>
    </row>
    <row r="31" spans="1:19" ht="17.25" hidden="1" customHeight="1" x14ac:dyDescent="0.2">
      <c r="B31" s="1010" t="s">
        <v>3954</v>
      </c>
      <c r="C31" s="989" t="s">
        <v>4347</v>
      </c>
      <c r="D31" s="989">
        <v>45464</v>
      </c>
      <c r="E31" s="775">
        <f t="shared" si="82"/>
        <v>45469</v>
      </c>
      <c r="F31" s="775">
        <f t="shared" si="83"/>
        <v>45475</v>
      </c>
      <c r="G31" s="775">
        <f t="shared" si="84"/>
        <v>45479</v>
      </c>
      <c r="H31" s="775">
        <f t="shared" si="85"/>
        <v>45482</v>
      </c>
      <c r="I31" s="769"/>
      <c r="J31" s="775">
        <f t="shared" si="38"/>
        <v>45464</v>
      </c>
      <c r="K31" s="786"/>
      <c r="L31" s="775">
        <f t="shared" si="86"/>
        <v>45484</v>
      </c>
      <c r="M31" s="775">
        <f t="shared" si="87"/>
        <v>45477</v>
      </c>
      <c r="N31" s="1033">
        <f t="shared" si="88"/>
        <v>45493</v>
      </c>
      <c r="O31" s="1034">
        <f t="shared" ref="O31:O32" si="93">SUM(D31+13)</f>
        <v>45477</v>
      </c>
      <c r="P31" s="1034">
        <f t="shared" si="89"/>
        <v>45485</v>
      </c>
      <c r="Q31" s="1034">
        <f t="shared" si="90"/>
        <v>45479</v>
      </c>
      <c r="R31" s="1034">
        <f t="shared" si="91"/>
        <v>45479</v>
      </c>
      <c r="S31" s="1034">
        <f t="shared" si="92"/>
        <v>45492</v>
      </c>
    </row>
    <row r="32" spans="1:19" ht="17.25" hidden="1" customHeight="1" x14ac:dyDescent="0.2">
      <c r="B32" s="1010" t="s">
        <v>4010</v>
      </c>
      <c r="C32" s="989" t="s">
        <v>4348</v>
      </c>
      <c r="D32" s="989">
        <v>45497</v>
      </c>
      <c r="E32" s="775">
        <f t="shared" ref="E32" si="94">D32+5</f>
        <v>45502</v>
      </c>
      <c r="F32" s="775">
        <f t="shared" ref="F32" si="95">D32+11</f>
        <v>45508</v>
      </c>
      <c r="G32" s="775">
        <f t="shared" ref="G32" si="96">D32+15</f>
        <v>45512</v>
      </c>
      <c r="H32" s="775">
        <f t="shared" si="85"/>
        <v>45515</v>
      </c>
      <c r="I32" s="769"/>
      <c r="J32" s="775">
        <f t="shared" si="38"/>
        <v>45471</v>
      </c>
      <c r="K32" s="786"/>
      <c r="L32" s="775">
        <f t="shared" ref="L32" si="97">D32+20</f>
        <v>45517</v>
      </c>
      <c r="M32" s="775">
        <f t="shared" ref="M32" si="98">D32+13</f>
        <v>45510</v>
      </c>
      <c r="N32" s="1033">
        <f t="shared" ref="N32" si="99">G32+14</f>
        <v>45526</v>
      </c>
      <c r="O32" s="1034">
        <f t="shared" si="93"/>
        <v>45510</v>
      </c>
      <c r="P32" s="1034">
        <f t="shared" ref="P32" si="100">D32+21</f>
        <v>45518</v>
      </c>
      <c r="Q32" s="1034">
        <f t="shared" ref="Q32" si="101">D32+15</f>
        <v>45512</v>
      </c>
      <c r="R32" s="1034">
        <f t="shared" ref="R32" si="102">D32+15</f>
        <v>45512</v>
      </c>
      <c r="S32" s="1034">
        <f t="shared" ref="S32" si="103">G32+13</f>
        <v>45525</v>
      </c>
    </row>
    <row r="33" spans="2:19" ht="17.25" hidden="1" customHeight="1" x14ac:dyDescent="0.2">
      <c r="B33" s="1010" t="s">
        <v>4349</v>
      </c>
      <c r="C33" s="989" t="s">
        <v>4350</v>
      </c>
      <c r="D33" s="989">
        <v>45477</v>
      </c>
      <c r="E33" s="775">
        <f t="shared" ref="E33" si="104">D33+5</f>
        <v>45482</v>
      </c>
      <c r="F33" s="775">
        <f t="shared" ref="F33" si="105">D33+11</f>
        <v>45488</v>
      </c>
      <c r="G33" s="775">
        <f t="shared" ref="G33" si="106">D33+15</f>
        <v>45492</v>
      </c>
      <c r="H33" s="775">
        <f t="shared" si="85"/>
        <v>45495</v>
      </c>
      <c r="I33" s="769"/>
      <c r="J33" s="775">
        <f t="shared" si="38"/>
        <v>45478</v>
      </c>
      <c r="K33" s="786"/>
      <c r="L33" s="775">
        <f t="shared" ref="L33" si="107">D33+20</f>
        <v>45497</v>
      </c>
      <c r="M33" s="775">
        <f t="shared" ref="M33" si="108">D33+13</f>
        <v>45490</v>
      </c>
      <c r="N33" s="1033">
        <f t="shared" ref="N33" si="109">G33+14</f>
        <v>45506</v>
      </c>
      <c r="O33" s="1034">
        <f t="shared" ref="O33" si="110">SUM(D33+13)</f>
        <v>45490</v>
      </c>
      <c r="P33" s="1034">
        <f t="shared" ref="P33" si="111">D33+21</f>
        <v>45498</v>
      </c>
      <c r="Q33" s="1034">
        <f t="shared" ref="Q33" si="112">D33+15</f>
        <v>45492</v>
      </c>
      <c r="R33" s="1034">
        <f t="shared" ref="R33" si="113">D33+15</f>
        <v>45492</v>
      </c>
      <c r="S33" s="1034">
        <f t="shared" ref="S33" si="114">G33+13</f>
        <v>45505</v>
      </c>
    </row>
    <row r="34" spans="2:19" ht="17.25" hidden="1" customHeight="1" x14ac:dyDescent="0.2">
      <c r="B34" s="1010" t="s">
        <v>3964</v>
      </c>
      <c r="C34" s="989" t="s">
        <v>4351</v>
      </c>
      <c r="D34" s="989">
        <v>45486</v>
      </c>
      <c r="E34" s="775">
        <f t="shared" ref="E34" si="115">D34+5</f>
        <v>45491</v>
      </c>
      <c r="F34" s="775">
        <f t="shared" ref="F34" si="116">D34+11</f>
        <v>45497</v>
      </c>
      <c r="G34" s="775">
        <f t="shared" ref="G34" si="117">D34+15</f>
        <v>45501</v>
      </c>
      <c r="H34" s="775">
        <f t="shared" ref="H34" si="118">D34+18</f>
        <v>45504</v>
      </c>
      <c r="I34" s="769"/>
      <c r="J34" s="775">
        <f t="shared" si="38"/>
        <v>45485</v>
      </c>
      <c r="K34" s="786"/>
      <c r="L34" s="775">
        <f t="shared" ref="L34" si="119">D34+20</f>
        <v>45506</v>
      </c>
      <c r="M34" s="775">
        <f t="shared" ref="M34" si="120">D34+13</f>
        <v>45499</v>
      </c>
      <c r="N34" s="1033">
        <f t="shared" ref="N34" si="121">G34+14</f>
        <v>45515</v>
      </c>
      <c r="O34" s="1034">
        <f t="shared" ref="O34" si="122">SUM(D34+13)</f>
        <v>45499</v>
      </c>
      <c r="P34" s="1034">
        <f t="shared" ref="P34" si="123">D34+21</f>
        <v>45507</v>
      </c>
      <c r="Q34" s="1034">
        <f t="shared" ref="Q34" si="124">D34+15</f>
        <v>45501</v>
      </c>
      <c r="R34" s="1034">
        <f t="shared" ref="R34" si="125">D34+15</f>
        <v>45501</v>
      </c>
      <c r="S34" s="1034">
        <f t="shared" ref="S34" si="126">G34+13</f>
        <v>45514</v>
      </c>
    </row>
    <row r="35" spans="2:19" ht="17.25" hidden="1" customHeight="1" x14ac:dyDescent="0.2">
      <c r="B35" s="1010" t="s">
        <v>4263</v>
      </c>
      <c r="C35" s="989" t="s">
        <v>4352</v>
      </c>
      <c r="D35" s="989">
        <v>45490</v>
      </c>
      <c r="E35" s="775">
        <f t="shared" ref="E35" si="127">D35+5</f>
        <v>45495</v>
      </c>
      <c r="F35" s="775">
        <f t="shared" ref="F35" si="128">D35+11</f>
        <v>45501</v>
      </c>
      <c r="G35" s="775">
        <f t="shared" ref="G35" si="129">D35+15</f>
        <v>45505</v>
      </c>
      <c r="H35" s="775">
        <f t="shared" ref="H35" si="130">D35+18</f>
        <v>45508</v>
      </c>
      <c r="I35" s="769"/>
      <c r="J35" s="775">
        <f t="shared" si="38"/>
        <v>45492</v>
      </c>
      <c r="K35" s="786"/>
      <c r="L35" s="775">
        <f t="shared" ref="L35" si="131">D35+20</f>
        <v>45510</v>
      </c>
      <c r="M35" s="775">
        <f t="shared" ref="M35" si="132">D35+13</f>
        <v>45503</v>
      </c>
      <c r="N35" s="1033">
        <f t="shared" ref="N35" si="133">G35+14</f>
        <v>45519</v>
      </c>
      <c r="O35" s="1034">
        <f t="shared" ref="O35" si="134">SUM(D35+13)</f>
        <v>45503</v>
      </c>
      <c r="P35" s="1034">
        <f t="shared" ref="P35" si="135">D35+21</f>
        <v>45511</v>
      </c>
      <c r="Q35" s="1034">
        <f t="shared" ref="Q35" si="136">D35+15</f>
        <v>45505</v>
      </c>
      <c r="R35" s="1034">
        <f t="shared" ref="R35" si="137">D35+15</f>
        <v>45505</v>
      </c>
      <c r="S35" s="1034">
        <f t="shared" ref="S35" si="138">G35+13</f>
        <v>45518</v>
      </c>
    </row>
    <row r="36" spans="2:19" ht="17.25" hidden="1" customHeight="1" x14ac:dyDescent="0.2">
      <c r="B36" s="1010" t="s">
        <v>3061</v>
      </c>
      <c r="C36" s="989" t="s">
        <v>4353</v>
      </c>
      <c r="D36" s="989">
        <v>45494</v>
      </c>
      <c r="E36" s="775">
        <f t="shared" ref="E36" si="139">D36+5</f>
        <v>45499</v>
      </c>
      <c r="F36" s="775">
        <f t="shared" ref="F36" si="140">D36+11</f>
        <v>45505</v>
      </c>
      <c r="G36" s="775">
        <f t="shared" ref="G36" si="141">D36+15</f>
        <v>45509</v>
      </c>
      <c r="H36" s="775">
        <f t="shared" ref="H36" si="142">D36+18</f>
        <v>45512</v>
      </c>
      <c r="I36" s="769"/>
      <c r="J36" s="775">
        <f t="shared" si="38"/>
        <v>45499</v>
      </c>
      <c r="K36" s="786"/>
      <c r="L36" s="775">
        <f t="shared" ref="L36" si="143">D36+20</f>
        <v>45514</v>
      </c>
      <c r="M36" s="775">
        <f t="shared" ref="M36" si="144">D36+13</f>
        <v>45507</v>
      </c>
      <c r="N36" s="1033">
        <f t="shared" ref="N36" si="145">G36+14</f>
        <v>45523</v>
      </c>
      <c r="O36" s="1034">
        <f t="shared" ref="O36" si="146">SUM(D36+13)</f>
        <v>45507</v>
      </c>
      <c r="P36" s="1034">
        <f t="shared" ref="P36" si="147">D36+21</f>
        <v>45515</v>
      </c>
      <c r="Q36" s="1034">
        <f t="shared" ref="Q36" si="148">D36+15</f>
        <v>45509</v>
      </c>
      <c r="R36" s="1034">
        <f t="shared" ref="R36" si="149">D36+15</f>
        <v>45509</v>
      </c>
      <c r="S36" s="1034">
        <f t="shared" ref="S36" si="150">G36+13</f>
        <v>45522</v>
      </c>
    </row>
    <row r="37" spans="2:19" ht="17.25" hidden="1" customHeight="1" x14ac:dyDescent="0.2">
      <c r="B37" s="1010" t="s">
        <v>3960</v>
      </c>
      <c r="C37" s="989" t="s">
        <v>4354</v>
      </c>
      <c r="D37" s="989">
        <v>45511</v>
      </c>
      <c r="E37" s="775">
        <f t="shared" ref="E37" si="151">D37+5</f>
        <v>45516</v>
      </c>
      <c r="F37" s="775">
        <f t="shared" ref="F37" si="152">D37+11</f>
        <v>45522</v>
      </c>
      <c r="G37" s="775">
        <f t="shared" ref="G37" si="153">D37+15</f>
        <v>45526</v>
      </c>
      <c r="H37" s="775">
        <f t="shared" ref="H37" si="154">D37+18</f>
        <v>45529</v>
      </c>
      <c r="I37" s="769"/>
      <c r="J37" s="775">
        <f t="shared" si="38"/>
        <v>45506</v>
      </c>
      <c r="K37" s="786"/>
      <c r="L37" s="775">
        <f t="shared" ref="L37" si="155">D37+20</f>
        <v>45531</v>
      </c>
      <c r="M37" s="775">
        <f t="shared" ref="M37" si="156">D37+13</f>
        <v>45524</v>
      </c>
      <c r="N37" s="1033">
        <f t="shared" ref="N37" si="157">G37+14</f>
        <v>45540</v>
      </c>
      <c r="O37" s="1034">
        <f t="shared" ref="O37" si="158">SUM(D37+13)</f>
        <v>45524</v>
      </c>
      <c r="P37" s="1034">
        <f t="shared" ref="P37" si="159">D37+21</f>
        <v>45532</v>
      </c>
      <c r="Q37" s="1034">
        <f t="shared" ref="Q37" si="160">D37+15</f>
        <v>45526</v>
      </c>
      <c r="R37" s="1034">
        <f t="shared" ref="R37" si="161">D37+15</f>
        <v>45526</v>
      </c>
      <c r="S37" s="1034">
        <f t="shared" ref="S37" si="162">G37+13</f>
        <v>45539</v>
      </c>
    </row>
    <row r="38" spans="2:19" ht="17.25" hidden="1" customHeight="1" x14ac:dyDescent="0.2">
      <c r="B38" s="1010" t="s">
        <v>4007</v>
      </c>
      <c r="C38" s="989" t="s">
        <v>4355</v>
      </c>
      <c r="D38" s="989">
        <v>45517</v>
      </c>
      <c r="E38" s="775">
        <f t="shared" ref="E38" si="163">D38+5</f>
        <v>45522</v>
      </c>
      <c r="F38" s="775">
        <f t="shared" ref="F38" si="164">D38+11</f>
        <v>45528</v>
      </c>
      <c r="G38" s="775">
        <f t="shared" ref="G38" si="165">D38+15</f>
        <v>45532</v>
      </c>
      <c r="H38" s="775">
        <f t="shared" ref="H38" si="166">D38+18</f>
        <v>45535</v>
      </c>
      <c r="I38" s="769"/>
      <c r="J38" s="775">
        <f t="shared" si="38"/>
        <v>45513</v>
      </c>
      <c r="K38" s="786"/>
      <c r="L38" s="775">
        <f t="shared" ref="L38" si="167">D38+20</f>
        <v>45537</v>
      </c>
      <c r="M38" s="775">
        <f t="shared" ref="M38" si="168">D38+13</f>
        <v>45530</v>
      </c>
      <c r="N38" s="1033">
        <f t="shared" ref="N38" si="169">G38+14</f>
        <v>45546</v>
      </c>
      <c r="O38" s="1034">
        <f t="shared" ref="O38" si="170">SUM(D38+13)</f>
        <v>45530</v>
      </c>
      <c r="P38" s="1034">
        <f t="shared" ref="P38" si="171">D38+21</f>
        <v>45538</v>
      </c>
      <c r="Q38" s="1034">
        <f t="shared" ref="Q38" si="172">D38+15</f>
        <v>45532</v>
      </c>
      <c r="R38" s="1034">
        <f t="shared" ref="R38" si="173">D38+15</f>
        <v>45532</v>
      </c>
      <c r="S38" s="1034">
        <f t="shared" ref="S38" si="174">G38+13</f>
        <v>45545</v>
      </c>
    </row>
    <row r="39" spans="2:19" ht="17.25" hidden="1" customHeight="1" x14ac:dyDescent="0.2">
      <c r="B39" s="1010" t="s">
        <v>3083</v>
      </c>
      <c r="C39" s="989" t="s">
        <v>4356</v>
      </c>
      <c r="D39" s="989">
        <v>45518</v>
      </c>
      <c r="E39" s="775">
        <f t="shared" ref="E39" si="175">D39+5</f>
        <v>45523</v>
      </c>
      <c r="F39" s="775">
        <f t="shared" ref="F39" si="176">D39+11</f>
        <v>45529</v>
      </c>
      <c r="G39" s="775">
        <f t="shared" ref="G39" si="177">D39+15</f>
        <v>45533</v>
      </c>
      <c r="H39" s="775">
        <f t="shared" ref="H39" si="178">D39+18</f>
        <v>45536</v>
      </c>
      <c r="I39" s="769"/>
      <c r="J39" s="775">
        <f t="shared" si="38"/>
        <v>45520</v>
      </c>
      <c r="K39" s="786"/>
      <c r="L39" s="775">
        <f t="shared" ref="L39" si="179">D39+20</f>
        <v>45538</v>
      </c>
      <c r="M39" s="775">
        <f t="shared" ref="M39" si="180">D39+13</f>
        <v>45531</v>
      </c>
      <c r="N39" s="1033">
        <f t="shared" ref="N39" si="181">G39+14</f>
        <v>45547</v>
      </c>
      <c r="O39" s="1034">
        <f t="shared" ref="O39" si="182">SUM(D39+13)</f>
        <v>45531</v>
      </c>
      <c r="P39" s="1034">
        <f t="shared" ref="P39" si="183">D39+21</f>
        <v>45539</v>
      </c>
      <c r="Q39" s="1034">
        <f t="shared" ref="Q39" si="184">D39+15</f>
        <v>45533</v>
      </c>
      <c r="R39" s="1034">
        <f t="shared" ref="R39" si="185">D39+15</f>
        <v>45533</v>
      </c>
      <c r="S39" s="1034">
        <f t="shared" ref="S39" si="186">G39+13</f>
        <v>45546</v>
      </c>
    </row>
    <row r="40" spans="2:19" ht="17.25" hidden="1" customHeight="1" x14ac:dyDescent="0.2">
      <c r="B40" s="1010" t="s">
        <v>3967</v>
      </c>
      <c r="C40" s="989" t="s">
        <v>4357</v>
      </c>
      <c r="D40" s="989">
        <v>45533</v>
      </c>
      <c r="E40" s="775">
        <f t="shared" ref="E40" si="187">D40+5</f>
        <v>45538</v>
      </c>
      <c r="F40" s="775">
        <f t="shared" ref="F40" si="188">D40+11</f>
        <v>45544</v>
      </c>
      <c r="G40" s="775">
        <f t="shared" ref="G40" si="189">D40+15</f>
        <v>45548</v>
      </c>
      <c r="H40" s="775">
        <f t="shared" ref="H40" si="190">D40+18</f>
        <v>45551</v>
      </c>
      <c r="I40" s="769"/>
      <c r="J40" s="775">
        <v>45512</v>
      </c>
      <c r="K40" s="786"/>
      <c r="L40" s="775">
        <f t="shared" ref="L40" si="191">D40+20</f>
        <v>45553</v>
      </c>
      <c r="M40" s="775">
        <f t="shared" ref="M40" si="192">D40+13</f>
        <v>45546</v>
      </c>
      <c r="N40" s="1033">
        <f t="shared" ref="N40" si="193">G40+14</f>
        <v>45562</v>
      </c>
      <c r="O40" s="1034">
        <f t="shared" ref="O40" si="194">SUM(D40+13)</f>
        <v>45546</v>
      </c>
      <c r="P40" s="1034">
        <f t="shared" ref="P40" si="195">D40+21</f>
        <v>45554</v>
      </c>
      <c r="Q40" s="1034">
        <f t="shared" ref="Q40" si="196">D40+15</f>
        <v>45548</v>
      </c>
      <c r="R40" s="1034">
        <f t="shared" ref="R40" si="197">D40+15</f>
        <v>45548</v>
      </c>
      <c r="S40" s="1034">
        <f t="shared" ref="S40" si="198">G40+13</f>
        <v>45561</v>
      </c>
    </row>
    <row r="41" spans="2:19" ht="17.25" hidden="1" customHeight="1" x14ac:dyDescent="0.2">
      <c r="B41" s="1010" t="s">
        <v>3980</v>
      </c>
      <c r="C41" s="989" t="s">
        <v>4358</v>
      </c>
      <c r="D41" s="989">
        <v>45538</v>
      </c>
      <c r="E41" s="775">
        <f t="shared" ref="E41:E42" si="199">D41+5</f>
        <v>45543</v>
      </c>
      <c r="F41" s="775">
        <f t="shared" ref="F41:F42" si="200">D41+11</f>
        <v>45549</v>
      </c>
      <c r="G41" s="775">
        <f t="shared" ref="G41:G42" si="201">D41+15</f>
        <v>45553</v>
      </c>
      <c r="H41" s="775">
        <f t="shared" ref="H41:H42" si="202">D41+18</f>
        <v>45556</v>
      </c>
      <c r="I41" s="769"/>
      <c r="J41" s="775">
        <f>J40+7</f>
        <v>45519</v>
      </c>
      <c r="K41" s="786"/>
      <c r="L41" s="775">
        <f t="shared" ref="L41:L42" si="203">D41+20</f>
        <v>45558</v>
      </c>
      <c r="M41" s="775">
        <f t="shared" ref="M41:M42" si="204">D41+13</f>
        <v>45551</v>
      </c>
      <c r="N41" s="1033">
        <f t="shared" ref="N41:N42" si="205">G41+14</f>
        <v>45567</v>
      </c>
      <c r="O41" s="1034">
        <f t="shared" ref="O41:O42" si="206">SUM(D41+13)</f>
        <v>45551</v>
      </c>
      <c r="P41" s="1034">
        <f t="shared" ref="P41:P42" si="207">D41+21</f>
        <v>45559</v>
      </c>
      <c r="Q41" s="1034">
        <f t="shared" ref="Q41:Q42" si="208">D41+15</f>
        <v>45553</v>
      </c>
      <c r="R41" s="1034">
        <f t="shared" ref="R41:R42" si="209">D41+15</f>
        <v>45553</v>
      </c>
      <c r="S41" s="1034">
        <f t="shared" ref="S41:S42" si="210">G41+13</f>
        <v>45566</v>
      </c>
    </row>
    <row r="42" spans="2:19" ht="17.25" hidden="1" customHeight="1" x14ac:dyDescent="0.2">
      <c r="B42" s="1010" t="s">
        <v>4342</v>
      </c>
      <c r="C42" s="989" t="s">
        <v>4359</v>
      </c>
      <c r="D42" s="989">
        <v>45542</v>
      </c>
      <c r="E42" s="775">
        <f t="shared" si="199"/>
        <v>45547</v>
      </c>
      <c r="F42" s="775">
        <f t="shared" si="200"/>
        <v>45553</v>
      </c>
      <c r="G42" s="775">
        <f t="shared" si="201"/>
        <v>45557</v>
      </c>
      <c r="H42" s="775">
        <f t="shared" si="202"/>
        <v>45560</v>
      </c>
      <c r="I42" s="769"/>
      <c r="J42" s="775">
        <f t="shared" ref="J42:J47" si="211">J41+7</f>
        <v>45526</v>
      </c>
      <c r="K42" s="786"/>
      <c r="L42" s="775">
        <f t="shared" si="203"/>
        <v>45562</v>
      </c>
      <c r="M42" s="775">
        <f t="shared" si="204"/>
        <v>45555</v>
      </c>
      <c r="N42" s="1033">
        <f t="shared" si="205"/>
        <v>45571</v>
      </c>
      <c r="O42" s="1034">
        <f t="shared" si="206"/>
        <v>45555</v>
      </c>
      <c r="P42" s="1034">
        <f t="shared" si="207"/>
        <v>45563</v>
      </c>
      <c r="Q42" s="1034">
        <f t="shared" si="208"/>
        <v>45557</v>
      </c>
      <c r="R42" s="1034">
        <f t="shared" si="209"/>
        <v>45557</v>
      </c>
      <c r="S42" s="1034">
        <f t="shared" si="210"/>
        <v>45570</v>
      </c>
    </row>
    <row r="43" spans="2:19" ht="17.25" hidden="1" customHeight="1" x14ac:dyDescent="0.2">
      <c r="B43" s="1010" t="s">
        <v>3074</v>
      </c>
      <c r="C43" s="989" t="s">
        <v>4360</v>
      </c>
      <c r="D43" s="989">
        <v>45549</v>
      </c>
      <c r="E43" s="775">
        <f t="shared" ref="E43:E47" si="212">D43+5</f>
        <v>45554</v>
      </c>
      <c r="F43" s="775">
        <f t="shared" ref="F43:F46" si="213">D43+11</f>
        <v>45560</v>
      </c>
      <c r="G43" s="775">
        <f t="shared" ref="G43:G46" si="214">D43+15</f>
        <v>45564</v>
      </c>
      <c r="H43" s="775">
        <f t="shared" ref="H43:H46" si="215">D43+18</f>
        <v>45567</v>
      </c>
      <c r="I43" s="769"/>
      <c r="J43" s="775">
        <f t="shared" si="211"/>
        <v>45533</v>
      </c>
      <c r="K43" s="786"/>
      <c r="L43" s="775">
        <f t="shared" ref="L43:L46" si="216">D43+20</f>
        <v>45569</v>
      </c>
      <c r="M43" s="775">
        <f t="shared" ref="M43:M46" si="217">D43+13</f>
        <v>45562</v>
      </c>
      <c r="N43" s="1033">
        <f t="shared" ref="N43:N46" si="218">G43+14</f>
        <v>45578</v>
      </c>
      <c r="O43" s="1034">
        <f t="shared" ref="O43:O46" si="219">SUM(D43+13)</f>
        <v>45562</v>
      </c>
      <c r="P43" s="1034">
        <f t="shared" ref="P43:P46" si="220">D43+21</f>
        <v>45570</v>
      </c>
      <c r="Q43" s="1034">
        <f t="shared" ref="Q43:Q46" si="221">D43+15</f>
        <v>45564</v>
      </c>
      <c r="R43" s="1034">
        <f t="shared" ref="R43:R46" si="222">D43+15</f>
        <v>45564</v>
      </c>
      <c r="S43" s="1034">
        <f t="shared" ref="S43:S46" si="223">G43+13</f>
        <v>45577</v>
      </c>
    </row>
    <row r="44" spans="2:19" ht="17.25" hidden="1" customHeight="1" x14ac:dyDescent="0.2">
      <c r="B44" s="1010" t="s">
        <v>3040</v>
      </c>
      <c r="C44" s="989" t="s">
        <v>4361</v>
      </c>
      <c r="D44" s="989">
        <v>45552</v>
      </c>
      <c r="E44" s="775">
        <f t="shared" si="212"/>
        <v>45557</v>
      </c>
      <c r="F44" s="775">
        <f t="shared" si="213"/>
        <v>45563</v>
      </c>
      <c r="G44" s="775">
        <f t="shared" si="214"/>
        <v>45567</v>
      </c>
      <c r="H44" s="775">
        <f t="shared" si="215"/>
        <v>45570</v>
      </c>
      <c r="I44" s="769"/>
      <c r="J44" s="775">
        <f t="shared" si="211"/>
        <v>45540</v>
      </c>
      <c r="K44" s="786"/>
      <c r="L44" s="775">
        <f t="shared" si="216"/>
        <v>45572</v>
      </c>
      <c r="M44" s="775">
        <f t="shared" si="217"/>
        <v>45565</v>
      </c>
      <c r="N44" s="1033">
        <f t="shared" si="218"/>
        <v>45581</v>
      </c>
      <c r="O44" s="1034">
        <f t="shared" si="219"/>
        <v>45565</v>
      </c>
      <c r="P44" s="1034">
        <f t="shared" si="220"/>
        <v>45573</v>
      </c>
      <c r="Q44" s="1034">
        <f t="shared" si="221"/>
        <v>45567</v>
      </c>
      <c r="R44" s="1034">
        <f t="shared" si="222"/>
        <v>45567</v>
      </c>
      <c r="S44" s="1034">
        <f t="shared" si="223"/>
        <v>45580</v>
      </c>
    </row>
    <row r="45" spans="2:19" ht="17.25" hidden="1" customHeight="1" x14ac:dyDescent="0.2">
      <c r="B45" s="1010" t="s">
        <v>3108</v>
      </c>
      <c r="C45" s="989" t="s">
        <v>4362</v>
      </c>
      <c r="D45" s="989">
        <v>45562</v>
      </c>
      <c r="E45" s="775">
        <f t="shared" si="212"/>
        <v>45567</v>
      </c>
      <c r="F45" s="775">
        <f t="shared" si="213"/>
        <v>45573</v>
      </c>
      <c r="G45" s="775">
        <f t="shared" si="214"/>
        <v>45577</v>
      </c>
      <c r="H45" s="775">
        <f t="shared" si="215"/>
        <v>45580</v>
      </c>
      <c r="I45" s="769"/>
      <c r="J45" s="775">
        <f t="shared" si="211"/>
        <v>45547</v>
      </c>
      <c r="K45" s="786"/>
      <c r="L45" s="775">
        <f t="shared" si="216"/>
        <v>45582</v>
      </c>
      <c r="M45" s="775">
        <f>D45+13</f>
        <v>45575</v>
      </c>
      <c r="N45" s="1033">
        <f t="shared" si="218"/>
        <v>45591</v>
      </c>
      <c r="O45" s="1034">
        <f t="shared" si="219"/>
        <v>45575</v>
      </c>
      <c r="P45" s="1034">
        <f t="shared" si="220"/>
        <v>45583</v>
      </c>
      <c r="Q45" s="1034">
        <f t="shared" si="221"/>
        <v>45577</v>
      </c>
      <c r="R45" s="1034">
        <f t="shared" si="222"/>
        <v>45577</v>
      </c>
      <c r="S45" s="1034">
        <f t="shared" si="223"/>
        <v>45590</v>
      </c>
    </row>
    <row r="46" spans="2:19" ht="17.25" hidden="1" customHeight="1" x14ac:dyDescent="0.2">
      <c r="B46" s="1010" t="s">
        <v>4010</v>
      </c>
      <c r="C46" s="989" t="s">
        <v>4363</v>
      </c>
      <c r="D46" s="989">
        <v>45572</v>
      </c>
      <c r="E46" s="775">
        <f t="shared" si="212"/>
        <v>45577</v>
      </c>
      <c r="F46" s="775">
        <f t="shared" si="213"/>
        <v>45583</v>
      </c>
      <c r="G46" s="775">
        <f t="shared" si="214"/>
        <v>45587</v>
      </c>
      <c r="H46" s="775">
        <f t="shared" si="215"/>
        <v>45590</v>
      </c>
      <c r="I46" s="769"/>
      <c r="J46" s="775">
        <f t="shared" si="211"/>
        <v>45554</v>
      </c>
      <c r="K46" s="786"/>
      <c r="L46" s="775">
        <f t="shared" si="216"/>
        <v>45592</v>
      </c>
      <c r="M46" s="775">
        <f t="shared" si="217"/>
        <v>45585</v>
      </c>
      <c r="N46" s="1033">
        <f t="shared" si="218"/>
        <v>45601</v>
      </c>
      <c r="O46" s="1034">
        <f t="shared" si="219"/>
        <v>45585</v>
      </c>
      <c r="P46" s="1034">
        <f t="shared" si="220"/>
        <v>45593</v>
      </c>
      <c r="Q46" s="1034">
        <f t="shared" si="221"/>
        <v>45587</v>
      </c>
      <c r="R46" s="1034">
        <f t="shared" si="222"/>
        <v>45587</v>
      </c>
      <c r="S46" s="1034">
        <f t="shared" si="223"/>
        <v>45600</v>
      </c>
    </row>
    <row r="47" spans="2:19" ht="17.25" hidden="1" customHeight="1" x14ac:dyDescent="0.2">
      <c r="B47" s="1108" t="s">
        <v>389</v>
      </c>
      <c r="C47" s="989" t="s">
        <v>4364</v>
      </c>
      <c r="D47" s="817" t="e">
        <f t="shared" ref="D47:F49" si="224">B47+11</f>
        <v>#VALUE!</v>
      </c>
      <c r="E47" s="817" t="e">
        <f t="shared" si="212"/>
        <v>#VALUE!</v>
      </c>
      <c r="F47" s="817" t="e">
        <f t="shared" si="224"/>
        <v>#VALUE!</v>
      </c>
      <c r="G47" s="817" t="e">
        <f t="shared" ref="G47:G49" si="225">D47+15</f>
        <v>#VALUE!</v>
      </c>
      <c r="H47" s="817" t="e">
        <f t="shared" ref="H47:H49" si="226">D47+18</f>
        <v>#VALUE!</v>
      </c>
      <c r="I47" s="769"/>
      <c r="J47" s="817">
        <f t="shared" si="211"/>
        <v>45561</v>
      </c>
      <c r="K47" s="786"/>
      <c r="L47" s="817" t="e">
        <f t="shared" ref="L47:L50" si="227">D47+20</f>
        <v>#VALUE!</v>
      </c>
      <c r="M47" s="817" t="e">
        <f t="shared" ref="M47:M50" si="228">D47+13</f>
        <v>#VALUE!</v>
      </c>
      <c r="N47" s="1114" t="e">
        <f t="shared" ref="N47:N50" si="229">G47+14</f>
        <v>#VALUE!</v>
      </c>
      <c r="O47" s="1115" t="e">
        <f t="shared" ref="O47:O50" si="230">SUM(D47+13)</f>
        <v>#VALUE!</v>
      </c>
      <c r="P47" s="1115" t="e">
        <f t="shared" ref="P47:P50" si="231">D47+21</f>
        <v>#VALUE!</v>
      </c>
      <c r="Q47" s="1115" t="e">
        <f t="shared" ref="Q47:Q50" si="232">D47+15</f>
        <v>#VALUE!</v>
      </c>
      <c r="R47" s="1115" t="e">
        <f t="shared" ref="R47:R50" si="233">D47+15</f>
        <v>#VALUE!</v>
      </c>
      <c r="S47" s="1115" t="e">
        <f t="shared" ref="S47:S50" si="234">G47+13</f>
        <v>#VALUE!</v>
      </c>
    </row>
    <row r="48" spans="2:19" ht="17.25" hidden="1" customHeight="1" x14ac:dyDescent="0.2">
      <c r="B48" s="1010" t="s">
        <v>3954</v>
      </c>
      <c r="C48" s="989" t="s">
        <v>4365</v>
      </c>
      <c r="D48" s="989">
        <v>45584</v>
      </c>
      <c r="E48" s="775">
        <f t="shared" ref="E48:E50" si="235">D48+5</f>
        <v>45589</v>
      </c>
      <c r="F48" s="775">
        <f t="shared" si="224"/>
        <v>45595</v>
      </c>
      <c r="G48" s="775">
        <f t="shared" si="225"/>
        <v>45599</v>
      </c>
      <c r="H48" s="775">
        <f t="shared" si="226"/>
        <v>45602</v>
      </c>
      <c r="I48" s="769"/>
      <c r="J48" s="775">
        <f t="shared" ref="J48:J65" si="236">J47+7</f>
        <v>45568</v>
      </c>
      <c r="K48" s="786"/>
      <c r="L48" s="775">
        <f t="shared" si="227"/>
        <v>45604</v>
      </c>
      <c r="M48" s="775">
        <f t="shared" si="228"/>
        <v>45597</v>
      </c>
      <c r="N48" s="1033">
        <f t="shared" si="229"/>
        <v>45613</v>
      </c>
      <c r="O48" s="1034">
        <f t="shared" si="230"/>
        <v>45597</v>
      </c>
      <c r="P48" s="1034">
        <f t="shared" si="231"/>
        <v>45605</v>
      </c>
      <c r="Q48" s="1034">
        <f t="shared" si="232"/>
        <v>45599</v>
      </c>
      <c r="R48" s="1034">
        <f t="shared" si="233"/>
        <v>45599</v>
      </c>
      <c r="S48" s="1034">
        <f t="shared" si="234"/>
        <v>45612</v>
      </c>
    </row>
    <row r="49" spans="2:19" ht="17.25" hidden="1" customHeight="1" x14ac:dyDescent="0.2">
      <c r="B49" s="1010" t="s">
        <v>3059</v>
      </c>
      <c r="C49" s="989" t="s">
        <v>4366</v>
      </c>
      <c r="D49" s="989">
        <v>45588</v>
      </c>
      <c r="E49" s="775">
        <f t="shared" si="235"/>
        <v>45593</v>
      </c>
      <c r="F49" s="775">
        <f t="shared" si="224"/>
        <v>45599</v>
      </c>
      <c r="G49" s="775">
        <f t="shared" si="225"/>
        <v>45603</v>
      </c>
      <c r="H49" s="775">
        <f t="shared" si="226"/>
        <v>45606</v>
      </c>
      <c r="I49" s="769"/>
      <c r="J49" s="775">
        <f t="shared" si="236"/>
        <v>45575</v>
      </c>
      <c r="K49" s="786"/>
      <c r="L49" s="775">
        <f t="shared" si="227"/>
        <v>45608</v>
      </c>
      <c r="M49" s="775">
        <f t="shared" si="228"/>
        <v>45601</v>
      </c>
      <c r="N49" s="1033">
        <f t="shared" si="229"/>
        <v>45617</v>
      </c>
      <c r="O49" s="1034">
        <f t="shared" si="230"/>
        <v>45601</v>
      </c>
      <c r="P49" s="1034">
        <f t="shared" si="231"/>
        <v>45609</v>
      </c>
      <c r="Q49" s="1034">
        <f t="shared" si="232"/>
        <v>45603</v>
      </c>
      <c r="R49" s="1034">
        <f t="shared" si="233"/>
        <v>45603</v>
      </c>
      <c r="S49" s="1034">
        <f t="shared" si="234"/>
        <v>45616</v>
      </c>
    </row>
    <row r="50" spans="2:19" ht="17.25" hidden="1" customHeight="1" x14ac:dyDescent="0.2">
      <c r="B50" s="1010" t="s">
        <v>3964</v>
      </c>
      <c r="C50" s="989" t="s">
        <v>4367</v>
      </c>
      <c r="D50" s="989">
        <v>45605</v>
      </c>
      <c r="E50" s="775">
        <f t="shared" si="235"/>
        <v>45610</v>
      </c>
      <c r="F50" s="901" t="s">
        <v>495</v>
      </c>
      <c r="G50" s="775">
        <v>45614</v>
      </c>
      <c r="H50" s="775">
        <v>45616</v>
      </c>
      <c r="I50" s="769"/>
      <c r="J50" s="775">
        <f t="shared" si="236"/>
        <v>45582</v>
      </c>
      <c r="K50" s="786"/>
      <c r="L50" s="775">
        <f t="shared" si="227"/>
        <v>45625</v>
      </c>
      <c r="M50" s="775">
        <f t="shared" si="228"/>
        <v>45618</v>
      </c>
      <c r="N50" s="1033">
        <f t="shared" si="229"/>
        <v>45628</v>
      </c>
      <c r="O50" s="1034">
        <f t="shared" si="230"/>
        <v>45618</v>
      </c>
      <c r="P50" s="1034">
        <f t="shared" si="231"/>
        <v>45626</v>
      </c>
      <c r="Q50" s="1034">
        <f t="shared" si="232"/>
        <v>45620</v>
      </c>
      <c r="R50" s="1034">
        <f t="shared" si="233"/>
        <v>45620</v>
      </c>
      <c r="S50" s="1034">
        <f t="shared" si="234"/>
        <v>45627</v>
      </c>
    </row>
    <row r="51" spans="2:19" ht="17.25" hidden="1" customHeight="1" x14ac:dyDescent="0.2">
      <c r="B51" s="1010" t="s">
        <v>4263</v>
      </c>
      <c r="C51" s="989" t="s">
        <v>4368</v>
      </c>
      <c r="D51" s="989">
        <v>45611</v>
      </c>
      <c r="E51" s="901" t="s">
        <v>495</v>
      </c>
      <c r="F51" s="775">
        <f t="shared" ref="F51:F53" si="237">D51+11</f>
        <v>45622</v>
      </c>
      <c r="G51" s="775">
        <f t="shared" ref="G51:G52" si="238">D51+15</f>
        <v>45626</v>
      </c>
      <c r="H51" s="775">
        <f t="shared" ref="H51:H52" si="239">D51+18</f>
        <v>45629</v>
      </c>
      <c r="I51" s="769"/>
      <c r="J51" s="775">
        <f t="shared" si="236"/>
        <v>45589</v>
      </c>
      <c r="K51" s="786"/>
      <c r="L51" s="775">
        <f t="shared" ref="L51:L53" si="240">D51+20</f>
        <v>45631</v>
      </c>
      <c r="M51" s="775">
        <f t="shared" ref="M51:M53" si="241">D51+13</f>
        <v>45624</v>
      </c>
      <c r="N51" s="1033">
        <f t="shared" ref="N51:N53" si="242">G51+14</f>
        <v>45640</v>
      </c>
      <c r="O51" s="1034">
        <f t="shared" ref="O51:O53" si="243">SUM(D51+13)</f>
        <v>45624</v>
      </c>
      <c r="P51" s="1034">
        <f t="shared" ref="P51:P53" si="244">D51+21</f>
        <v>45632</v>
      </c>
      <c r="Q51" s="1034">
        <f t="shared" ref="Q51:Q53" si="245">D51+15</f>
        <v>45626</v>
      </c>
      <c r="R51" s="1034">
        <f t="shared" ref="R51:R53" si="246">D51+15</f>
        <v>45626</v>
      </c>
      <c r="S51" s="1034">
        <f t="shared" ref="S51:S53" si="247">G51+13</f>
        <v>45639</v>
      </c>
    </row>
    <row r="52" spans="2:19" ht="17.25" hidden="1" customHeight="1" x14ac:dyDescent="0.2">
      <c r="B52" s="1010" t="s">
        <v>3061</v>
      </c>
      <c r="C52" s="989" t="s">
        <v>4369</v>
      </c>
      <c r="D52" s="989">
        <v>45614</v>
      </c>
      <c r="E52" s="775">
        <f t="shared" ref="E52:E53" si="248">D52+5</f>
        <v>45619</v>
      </c>
      <c r="F52" s="775">
        <f t="shared" si="237"/>
        <v>45625</v>
      </c>
      <c r="G52" s="775">
        <f t="shared" si="238"/>
        <v>45629</v>
      </c>
      <c r="H52" s="775">
        <f t="shared" si="239"/>
        <v>45632</v>
      </c>
      <c r="I52" s="769"/>
      <c r="J52" s="775">
        <f t="shared" si="236"/>
        <v>45596</v>
      </c>
      <c r="K52" s="786"/>
      <c r="L52" s="775">
        <f t="shared" si="240"/>
        <v>45634</v>
      </c>
      <c r="M52" s="775">
        <f t="shared" si="241"/>
        <v>45627</v>
      </c>
      <c r="N52" s="1033">
        <f t="shared" si="242"/>
        <v>45643</v>
      </c>
      <c r="O52" s="1034">
        <f t="shared" si="243"/>
        <v>45627</v>
      </c>
      <c r="P52" s="1034">
        <f t="shared" si="244"/>
        <v>45635</v>
      </c>
      <c r="Q52" s="1034">
        <f t="shared" si="245"/>
        <v>45629</v>
      </c>
      <c r="R52" s="1034">
        <f t="shared" si="246"/>
        <v>45629</v>
      </c>
      <c r="S52" s="1034">
        <f t="shared" si="247"/>
        <v>45642</v>
      </c>
    </row>
    <row r="53" spans="2:19" ht="17.25" hidden="1" customHeight="1" x14ac:dyDescent="0.2">
      <c r="B53" s="1010" t="s">
        <v>3960</v>
      </c>
      <c r="C53" s="989" t="s">
        <v>4370</v>
      </c>
      <c r="D53" s="989">
        <v>45631</v>
      </c>
      <c r="E53" s="775">
        <f t="shared" si="248"/>
        <v>45636</v>
      </c>
      <c r="F53" s="775">
        <f t="shared" si="237"/>
        <v>45642</v>
      </c>
      <c r="G53" s="901" t="s">
        <v>495</v>
      </c>
      <c r="H53" s="901" t="s">
        <v>495</v>
      </c>
      <c r="I53" s="769"/>
      <c r="J53" s="775">
        <f t="shared" si="236"/>
        <v>45603</v>
      </c>
      <c r="K53" s="786"/>
      <c r="L53" s="775">
        <f t="shared" si="240"/>
        <v>45651</v>
      </c>
      <c r="M53" s="775">
        <f t="shared" si="241"/>
        <v>45644</v>
      </c>
      <c r="N53" s="1033" t="e">
        <f t="shared" si="242"/>
        <v>#VALUE!</v>
      </c>
      <c r="O53" s="1034">
        <f t="shared" si="243"/>
        <v>45644</v>
      </c>
      <c r="P53" s="1034">
        <f t="shared" si="244"/>
        <v>45652</v>
      </c>
      <c r="Q53" s="1034">
        <f t="shared" si="245"/>
        <v>45646</v>
      </c>
      <c r="R53" s="1034">
        <f t="shared" si="246"/>
        <v>45646</v>
      </c>
      <c r="S53" s="1034" t="e">
        <f t="shared" si="247"/>
        <v>#VALUE!</v>
      </c>
    </row>
    <row r="54" spans="2:19" ht="17.25" hidden="1" customHeight="1" x14ac:dyDescent="0.2">
      <c r="B54" s="1010" t="s">
        <v>4007</v>
      </c>
      <c r="C54" s="989" t="s">
        <v>4371</v>
      </c>
      <c r="D54" s="989">
        <v>45622</v>
      </c>
      <c r="E54" s="775">
        <f t="shared" ref="E54:E55" si="249">D54+5</f>
        <v>45627</v>
      </c>
      <c r="F54" s="775">
        <f t="shared" ref="F54" si="250">D54+11</f>
        <v>45633</v>
      </c>
      <c r="G54" s="775">
        <f t="shared" ref="G54" si="251">D54+15</f>
        <v>45637</v>
      </c>
      <c r="H54" s="775">
        <f t="shared" ref="H54" si="252">D54+18</f>
        <v>45640</v>
      </c>
      <c r="I54" s="769"/>
      <c r="J54" s="775">
        <f t="shared" si="236"/>
        <v>45610</v>
      </c>
      <c r="K54" s="786"/>
      <c r="L54" s="775">
        <f t="shared" ref="L54:L55" si="253">D54+20</f>
        <v>45642</v>
      </c>
      <c r="M54" s="775">
        <f t="shared" ref="M54:M55" si="254">D54+13</f>
        <v>45635</v>
      </c>
      <c r="N54" s="1033">
        <f t="shared" ref="N54:N55" si="255">G54+14</f>
        <v>45651</v>
      </c>
      <c r="O54" s="1034">
        <f t="shared" ref="O54:O55" si="256">SUM(D54+13)</f>
        <v>45635</v>
      </c>
      <c r="P54" s="1034">
        <f t="shared" ref="P54:P55" si="257">D54+21</f>
        <v>45643</v>
      </c>
      <c r="Q54" s="1034">
        <f t="shared" ref="Q54:Q55" si="258">D54+15</f>
        <v>45637</v>
      </c>
      <c r="R54" s="1034">
        <f t="shared" ref="R54:R55" si="259">D54+15</f>
        <v>45637</v>
      </c>
      <c r="S54" s="1034">
        <f t="shared" ref="S54:S55" si="260">G54+13</f>
        <v>45650</v>
      </c>
    </row>
    <row r="55" spans="2:19" ht="17.25" hidden="1" customHeight="1" x14ac:dyDescent="0.2">
      <c r="B55" s="1010" t="s">
        <v>3083</v>
      </c>
      <c r="C55" s="989" t="s">
        <v>4372</v>
      </c>
      <c r="D55" s="989">
        <v>45641</v>
      </c>
      <c r="E55" s="775">
        <f t="shared" si="249"/>
        <v>45646</v>
      </c>
      <c r="F55" s="901" t="s">
        <v>495</v>
      </c>
      <c r="G55" s="775">
        <v>45649</v>
      </c>
      <c r="H55" s="775">
        <v>45652</v>
      </c>
      <c r="I55" s="769"/>
      <c r="J55" s="775">
        <f t="shared" si="236"/>
        <v>45617</v>
      </c>
      <c r="K55" s="786"/>
      <c r="L55" s="775">
        <f t="shared" si="253"/>
        <v>45661</v>
      </c>
      <c r="M55" s="775">
        <f t="shared" si="254"/>
        <v>45654</v>
      </c>
      <c r="N55" s="1033">
        <f t="shared" si="255"/>
        <v>45663</v>
      </c>
      <c r="O55" s="1034">
        <f t="shared" si="256"/>
        <v>45654</v>
      </c>
      <c r="P55" s="1034">
        <f t="shared" si="257"/>
        <v>45662</v>
      </c>
      <c r="Q55" s="1034">
        <f t="shared" si="258"/>
        <v>45656</v>
      </c>
      <c r="R55" s="1034">
        <f t="shared" si="259"/>
        <v>45656</v>
      </c>
      <c r="S55" s="1034">
        <f t="shared" si="260"/>
        <v>45662</v>
      </c>
    </row>
    <row r="56" spans="2:19" ht="17.25" customHeight="1" x14ac:dyDescent="0.2">
      <c r="B56" s="1010" t="s">
        <v>3967</v>
      </c>
      <c r="C56" s="989" t="s">
        <v>4373</v>
      </c>
      <c r="D56" s="989">
        <v>45647</v>
      </c>
      <c r="E56" s="775">
        <f t="shared" ref="E56:E57" si="261">D56+5</f>
        <v>45652</v>
      </c>
      <c r="F56" s="775">
        <f t="shared" ref="F56:F57" si="262">D56+11</f>
        <v>45658</v>
      </c>
      <c r="G56" s="901" t="s">
        <v>495</v>
      </c>
      <c r="H56" s="775">
        <v>45293</v>
      </c>
      <c r="I56" s="769"/>
      <c r="J56" s="775">
        <f t="shared" si="236"/>
        <v>45624</v>
      </c>
      <c r="K56" s="786"/>
      <c r="L56" s="775">
        <f t="shared" ref="L56:L57" si="263">D56+20</f>
        <v>45667</v>
      </c>
      <c r="M56" s="775">
        <f t="shared" ref="M56:M57" si="264">D56+13</f>
        <v>45660</v>
      </c>
      <c r="N56" s="1033" t="e">
        <f t="shared" ref="N56:N57" si="265">G56+14</f>
        <v>#VALUE!</v>
      </c>
      <c r="O56" s="1034">
        <f t="shared" ref="O56:O57" si="266">SUM(D56+13)</f>
        <v>45660</v>
      </c>
      <c r="P56" s="1034">
        <f t="shared" ref="P56:P57" si="267">D56+21</f>
        <v>45668</v>
      </c>
      <c r="Q56" s="1034">
        <f t="shared" ref="Q56:Q57" si="268">D56+15</f>
        <v>45662</v>
      </c>
      <c r="R56" s="1034">
        <f t="shared" ref="R56:R57" si="269">D56+15</f>
        <v>45662</v>
      </c>
      <c r="S56" s="1034" t="e">
        <f t="shared" ref="S56:S57" si="270">G56+13</f>
        <v>#VALUE!</v>
      </c>
    </row>
    <row r="57" spans="2:19" ht="17.25" customHeight="1" x14ac:dyDescent="0.2">
      <c r="B57" s="1010" t="s">
        <v>3980</v>
      </c>
      <c r="C57" s="989" t="s">
        <v>4374</v>
      </c>
      <c r="D57" s="989">
        <v>45651</v>
      </c>
      <c r="E57" s="775">
        <f t="shared" si="261"/>
        <v>45656</v>
      </c>
      <c r="F57" s="775">
        <f t="shared" si="262"/>
        <v>45662</v>
      </c>
      <c r="G57" s="775">
        <f t="shared" ref="G57" si="271">D57+15</f>
        <v>45666</v>
      </c>
      <c r="H57" s="775">
        <f t="shared" ref="H57" si="272">D57+18</f>
        <v>45669</v>
      </c>
      <c r="I57" s="769"/>
      <c r="J57" s="775">
        <f t="shared" si="236"/>
        <v>45631</v>
      </c>
      <c r="K57" s="786"/>
      <c r="L57" s="775">
        <f t="shared" si="263"/>
        <v>45671</v>
      </c>
      <c r="M57" s="775">
        <f t="shared" si="264"/>
        <v>45664</v>
      </c>
      <c r="N57" s="1033">
        <f t="shared" si="265"/>
        <v>45680</v>
      </c>
      <c r="O57" s="1034">
        <f t="shared" si="266"/>
        <v>45664</v>
      </c>
      <c r="P57" s="1034">
        <f t="shared" si="267"/>
        <v>45672</v>
      </c>
      <c r="Q57" s="1034">
        <f t="shared" si="268"/>
        <v>45666</v>
      </c>
      <c r="R57" s="1034">
        <f t="shared" si="269"/>
        <v>45666</v>
      </c>
      <c r="S57" s="1034">
        <f t="shared" si="270"/>
        <v>45679</v>
      </c>
    </row>
    <row r="58" spans="2:19" ht="17.25" customHeight="1" x14ac:dyDescent="0.2">
      <c r="B58" s="1010" t="s">
        <v>4342</v>
      </c>
      <c r="C58" s="989" t="s">
        <v>4375</v>
      </c>
      <c r="D58" s="989">
        <v>45655</v>
      </c>
      <c r="E58" s="775">
        <f t="shared" ref="E58:E63" si="273">D58+5</f>
        <v>45660</v>
      </c>
      <c r="F58" s="775">
        <f t="shared" ref="F58:F63" si="274">D58+11</f>
        <v>45666</v>
      </c>
      <c r="G58" s="775">
        <f t="shared" ref="G58:G63" si="275">D58+15</f>
        <v>45670</v>
      </c>
      <c r="H58" s="775">
        <f t="shared" ref="H58:H63" si="276">D58+18</f>
        <v>45673</v>
      </c>
      <c r="I58" s="769"/>
      <c r="J58" s="775">
        <f t="shared" si="236"/>
        <v>45638</v>
      </c>
      <c r="K58" s="786"/>
      <c r="L58" s="775">
        <f t="shared" ref="L58:L63" si="277">D58+20</f>
        <v>45675</v>
      </c>
      <c r="M58" s="775">
        <f t="shared" ref="M58:M63" si="278">D58+13</f>
        <v>45668</v>
      </c>
      <c r="N58" s="1033">
        <f t="shared" ref="N58:N63" si="279">G58+14</f>
        <v>45684</v>
      </c>
      <c r="O58" s="1034">
        <f t="shared" ref="O58:O63" si="280">SUM(D58+13)</f>
        <v>45668</v>
      </c>
      <c r="P58" s="1034">
        <f t="shared" ref="P58:P63" si="281">D58+21</f>
        <v>45676</v>
      </c>
      <c r="Q58" s="1034">
        <f t="shared" ref="Q58:Q63" si="282">D58+15</f>
        <v>45670</v>
      </c>
      <c r="R58" s="1034">
        <f t="shared" ref="R58:R63" si="283">D58+15</f>
        <v>45670</v>
      </c>
      <c r="S58" s="1034">
        <f t="shared" ref="S58:S63" si="284">G58+13</f>
        <v>45683</v>
      </c>
    </row>
    <row r="59" spans="2:19" ht="17.25" customHeight="1" x14ac:dyDescent="0.2">
      <c r="B59" s="1010" t="s">
        <v>3074</v>
      </c>
      <c r="C59" s="989" t="s">
        <v>4376</v>
      </c>
      <c r="D59" s="989">
        <v>45296</v>
      </c>
      <c r="E59" s="775">
        <f t="shared" si="273"/>
        <v>45301</v>
      </c>
      <c r="F59" s="775">
        <f t="shared" si="274"/>
        <v>45307</v>
      </c>
      <c r="G59" s="775">
        <f t="shared" si="275"/>
        <v>45311</v>
      </c>
      <c r="H59" s="775">
        <f t="shared" si="276"/>
        <v>45314</v>
      </c>
      <c r="I59" s="769"/>
      <c r="J59" s="775">
        <f t="shared" si="236"/>
        <v>45645</v>
      </c>
      <c r="K59" s="786"/>
      <c r="L59" s="775">
        <f t="shared" si="277"/>
        <v>45316</v>
      </c>
      <c r="M59" s="775">
        <f t="shared" si="278"/>
        <v>45309</v>
      </c>
      <c r="N59" s="1033">
        <f t="shared" si="279"/>
        <v>45325</v>
      </c>
      <c r="O59" s="1034">
        <f t="shared" si="280"/>
        <v>45309</v>
      </c>
      <c r="P59" s="1034">
        <f t="shared" si="281"/>
        <v>45317</v>
      </c>
      <c r="Q59" s="1034">
        <f t="shared" si="282"/>
        <v>45311</v>
      </c>
      <c r="R59" s="1034">
        <f t="shared" si="283"/>
        <v>45311</v>
      </c>
      <c r="S59" s="1034">
        <f t="shared" si="284"/>
        <v>45324</v>
      </c>
    </row>
    <row r="60" spans="2:19" ht="17.25" customHeight="1" x14ac:dyDescent="0.2">
      <c r="B60" s="1108" t="s">
        <v>389</v>
      </c>
      <c r="C60" s="989" t="s">
        <v>4377</v>
      </c>
      <c r="D60" s="817"/>
      <c r="E60" s="817"/>
      <c r="F60" s="817"/>
      <c r="G60" s="817"/>
      <c r="H60" s="817"/>
      <c r="I60" s="769"/>
      <c r="J60" s="775">
        <f t="shared" si="236"/>
        <v>45652</v>
      </c>
      <c r="K60" s="786"/>
      <c r="L60" s="775">
        <f t="shared" si="277"/>
        <v>20</v>
      </c>
      <c r="M60" s="775">
        <f t="shared" si="278"/>
        <v>13</v>
      </c>
      <c r="N60" s="1033">
        <f t="shared" si="279"/>
        <v>14</v>
      </c>
      <c r="O60" s="1034">
        <f t="shared" si="280"/>
        <v>13</v>
      </c>
      <c r="P60" s="1034">
        <f t="shared" si="281"/>
        <v>21</v>
      </c>
      <c r="Q60" s="1034">
        <f t="shared" si="282"/>
        <v>15</v>
      </c>
      <c r="R60" s="1034">
        <f t="shared" si="283"/>
        <v>15</v>
      </c>
      <c r="S60" s="1034">
        <f t="shared" si="284"/>
        <v>13</v>
      </c>
    </row>
    <row r="61" spans="2:19" ht="17.25" customHeight="1" x14ac:dyDescent="0.2">
      <c r="B61" s="1010" t="s">
        <v>3040</v>
      </c>
      <c r="C61" s="989" t="s">
        <v>4378</v>
      </c>
      <c r="D61" s="989">
        <v>45301</v>
      </c>
      <c r="E61" s="775">
        <f t="shared" si="273"/>
        <v>45306</v>
      </c>
      <c r="F61" s="775">
        <f t="shared" si="274"/>
        <v>45312</v>
      </c>
      <c r="G61" s="775">
        <f t="shared" si="275"/>
        <v>45316</v>
      </c>
      <c r="H61" s="775">
        <f t="shared" si="276"/>
        <v>45319</v>
      </c>
      <c r="I61" s="769"/>
      <c r="J61" s="775">
        <f t="shared" si="236"/>
        <v>45659</v>
      </c>
      <c r="K61" s="786"/>
      <c r="L61" s="775">
        <f t="shared" si="277"/>
        <v>45321</v>
      </c>
      <c r="M61" s="775">
        <f t="shared" si="278"/>
        <v>45314</v>
      </c>
      <c r="N61" s="1033">
        <f t="shared" si="279"/>
        <v>45330</v>
      </c>
      <c r="O61" s="1034">
        <f t="shared" si="280"/>
        <v>45314</v>
      </c>
      <c r="P61" s="1034">
        <f t="shared" si="281"/>
        <v>45322</v>
      </c>
      <c r="Q61" s="1034">
        <f t="shared" si="282"/>
        <v>45316</v>
      </c>
      <c r="R61" s="1034">
        <f t="shared" si="283"/>
        <v>45316</v>
      </c>
      <c r="S61" s="1034">
        <f t="shared" si="284"/>
        <v>45329</v>
      </c>
    </row>
    <row r="62" spans="2:19" ht="17.25" customHeight="1" x14ac:dyDescent="0.2">
      <c r="B62" s="1108" t="s">
        <v>389</v>
      </c>
      <c r="C62" s="989" t="s">
        <v>4379</v>
      </c>
      <c r="D62" s="817"/>
      <c r="E62" s="817"/>
      <c r="F62" s="817"/>
      <c r="G62" s="817"/>
      <c r="H62" s="817"/>
      <c r="I62" s="769"/>
      <c r="J62" s="775">
        <f t="shared" si="236"/>
        <v>45666</v>
      </c>
      <c r="K62" s="786"/>
      <c r="L62" s="775">
        <f t="shared" si="277"/>
        <v>20</v>
      </c>
      <c r="M62" s="775">
        <f t="shared" si="278"/>
        <v>13</v>
      </c>
      <c r="N62" s="1033">
        <f t="shared" si="279"/>
        <v>14</v>
      </c>
      <c r="O62" s="1034">
        <f t="shared" si="280"/>
        <v>13</v>
      </c>
      <c r="P62" s="1034">
        <f t="shared" si="281"/>
        <v>21</v>
      </c>
      <c r="Q62" s="1034">
        <f t="shared" si="282"/>
        <v>15</v>
      </c>
      <c r="R62" s="1034">
        <f t="shared" si="283"/>
        <v>15</v>
      </c>
      <c r="S62" s="1034">
        <f t="shared" si="284"/>
        <v>13</v>
      </c>
    </row>
    <row r="63" spans="2:19" ht="17.25" customHeight="1" x14ac:dyDescent="0.2">
      <c r="B63" s="1010" t="s">
        <v>3108</v>
      </c>
      <c r="C63" s="989" t="s">
        <v>4380</v>
      </c>
      <c r="D63" s="989">
        <v>45310</v>
      </c>
      <c r="E63" s="775">
        <f t="shared" si="273"/>
        <v>45315</v>
      </c>
      <c r="F63" s="775">
        <f t="shared" si="274"/>
        <v>45321</v>
      </c>
      <c r="G63" s="775">
        <f t="shared" si="275"/>
        <v>45325</v>
      </c>
      <c r="H63" s="775">
        <f t="shared" si="276"/>
        <v>45328</v>
      </c>
      <c r="I63" s="769"/>
      <c r="J63" s="775">
        <f t="shared" si="236"/>
        <v>45673</v>
      </c>
      <c r="K63" s="786"/>
      <c r="L63" s="775">
        <f t="shared" si="277"/>
        <v>45330</v>
      </c>
      <c r="M63" s="775">
        <f t="shared" si="278"/>
        <v>45323</v>
      </c>
      <c r="N63" s="1033">
        <f t="shared" si="279"/>
        <v>45339</v>
      </c>
      <c r="O63" s="1034">
        <f t="shared" si="280"/>
        <v>45323</v>
      </c>
      <c r="P63" s="1034">
        <f t="shared" si="281"/>
        <v>45331</v>
      </c>
      <c r="Q63" s="1034">
        <f t="shared" si="282"/>
        <v>45325</v>
      </c>
      <c r="R63" s="1034">
        <f t="shared" si="283"/>
        <v>45325</v>
      </c>
      <c r="S63" s="1034">
        <f t="shared" si="284"/>
        <v>45338</v>
      </c>
    </row>
    <row r="64" spans="2:19" ht="17.25" customHeight="1" x14ac:dyDescent="0.2">
      <c r="B64" s="1010" t="s">
        <v>4010</v>
      </c>
      <c r="C64" s="989" t="s">
        <v>4381</v>
      </c>
      <c r="D64" s="989">
        <v>45314</v>
      </c>
      <c r="E64" s="775">
        <f t="shared" ref="E64" si="285">D64+5</f>
        <v>45319</v>
      </c>
      <c r="F64" s="775">
        <f t="shared" ref="F64" si="286">D64+11</f>
        <v>45325</v>
      </c>
      <c r="G64" s="775">
        <f t="shared" ref="G64" si="287">D64+15</f>
        <v>45329</v>
      </c>
      <c r="H64" s="775">
        <f t="shared" ref="H64" si="288">D64+18</f>
        <v>45332</v>
      </c>
      <c r="I64" s="769"/>
      <c r="J64" s="775">
        <f t="shared" si="236"/>
        <v>45680</v>
      </c>
      <c r="K64" s="786"/>
      <c r="L64" s="775">
        <f t="shared" ref="L64" si="289">D64+20</f>
        <v>45334</v>
      </c>
      <c r="M64" s="775">
        <f t="shared" ref="M64" si="290">D64+13</f>
        <v>45327</v>
      </c>
      <c r="N64" s="1033">
        <f t="shared" ref="N64" si="291">G64+14</f>
        <v>45343</v>
      </c>
      <c r="O64" s="1034">
        <f t="shared" ref="O64" si="292">SUM(D64+13)</f>
        <v>45327</v>
      </c>
      <c r="P64" s="1034">
        <f t="shared" ref="P64" si="293">D64+21</f>
        <v>45335</v>
      </c>
      <c r="Q64" s="1034">
        <f t="shared" ref="Q64" si="294">D64+15</f>
        <v>45329</v>
      </c>
      <c r="R64" s="1034">
        <f t="shared" ref="R64" si="295">D64+15</f>
        <v>45329</v>
      </c>
      <c r="S64" s="1034">
        <f t="shared" ref="S64" si="296">G64+13</f>
        <v>45342</v>
      </c>
    </row>
    <row r="65" spans="1:19" ht="17.25" customHeight="1" x14ac:dyDescent="0.2">
      <c r="B65" s="1010" t="s">
        <v>3954</v>
      </c>
      <c r="C65" s="989" t="s">
        <v>4382</v>
      </c>
      <c r="D65" s="989">
        <v>45326</v>
      </c>
      <c r="E65" s="775">
        <f t="shared" ref="E65" si="297">D65+5</f>
        <v>45331</v>
      </c>
      <c r="F65" s="775">
        <f t="shared" ref="F65" si="298">D65+11</f>
        <v>45337</v>
      </c>
      <c r="G65" s="775">
        <f t="shared" ref="G65" si="299">D65+15</f>
        <v>45341</v>
      </c>
      <c r="H65" s="775">
        <f t="shared" ref="H65" si="300">D65+18</f>
        <v>45344</v>
      </c>
      <c r="I65" s="769"/>
      <c r="J65" s="775">
        <f t="shared" si="236"/>
        <v>45687</v>
      </c>
      <c r="K65" s="786"/>
      <c r="L65" s="775">
        <f t="shared" ref="L65" si="301">D65+20</f>
        <v>45346</v>
      </c>
      <c r="M65" s="775">
        <f t="shared" ref="M65" si="302">D65+13</f>
        <v>45339</v>
      </c>
      <c r="N65" s="1033">
        <f t="shared" ref="N65" si="303">G65+14</f>
        <v>45355</v>
      </c>
      <c r="O65" s="1034">
        <f t="shared" ref="O65" si="304">SUM(D65+13)</f>
        <v>45339</v>
      </c>
      <c r="P65" s="1034">
        <f t="shared" ref="P65" si="305">D65+21</f>
        <v>45347</v>
      </c>
      <c r="Q65" s="1034">
        <f t="shared" ref="Q65" si="306">D65+15</f>
        <v>45341</v>
      </c>
      <c r="R65" s="1034">
        <f t="shared" ref="R65" si="307">D65+15</f>
        <v>45341</v>
      </c>
      <c r="S65" s="1034">
        <f t="shared" ref="S65" si="308">G65+13</f>
        <v>45354</v>
      </c>
    </row>
    <row r="66" spans="1:19" ht="17.25" customHeight="1" x14ac:dyDescent="0.2">
      <c r="B66" s="331"/>
      <c r="C66" s="155"/>
      <c r="D66" s="162"/>
      <c r="E66" s="162"/>
      <c r="F66" s="162"/>
      <c r="G66" s="162"/>
      <c r="H66" s="162"/>
      <c r="I66" s="442"/>
      <c r="J66" s="442"/>
      <c r="K66" s="468"/>
      <c r="L66" s="468"/>
      <c r="M66" s="162"/>
      <c r="N66" s="162"/>
      <c r="O66" s="609"/>
      <c r="P66" s="609"/>
      <c r="Q66" s="609"/>
      <c r="R66" s="609"/>
      <c r="S66" s="609"/>
    </row>
    <row r="67" spans="1:19" ht="17.25" customHeight="1" x14ac:dyDescent="0.2">
      <c r="B67" s="147" t="s">
        <v>1244</v>
      </c>
      <c r="C67" s="155"/>
      <c r="D67" s="155"/>
      <c r="E67" s="155"/>
      <c r="F67" s="155"/>
      <c r="G67" s="155"/>
      <c r="H67" s="155"/>
      <c r="I67" s="428"/>
      <c r="J67" s="428"/>
      <c r="K67" s="428"/>
      <c r="L67" s="428"/>
      <c r="M67" s="155"/>
      <c r="N67" s="155"/>
      <c r="O67" s="440"/>
      <c r="P67" s="180"/>
      <c r="Q67" s="147"/>
      <c r="R67" s="147"/>
      <c r="S67" s="147"/>
    </row>
    <row r="68" spans="1:19" ht="17.25" customHeight="1" x14ac:dyDescent="0.2">
      <c r="A68" s="310"/>
      <c r="C68" s="155"/>
      <c r="D68" s="155"/>
      <c r="E68" s="155"/>
      <c r="F68" s="147"/>
      <c r="G68" s="147"/>
      <c r="H68" s="147"/>
      <c r="I68" s="147"/>
      <c r="J68" s="147"/>
      <c r="K68" s="147"/>
      <c r="L68" s="147"/>
      <c r="M68" s="180"/>
      <c r="O68" s="180"/>
      <c r="P68" s="147"/>
      <c r="Q68" s="147"/>
      <c r="R68" s="147"/>
      <c r="S68" s="147"/>
    </row>
    <row r="69" spans="1:19" ht="17.25" customHeight="1" thickBot="1" x14ac:dyDescent="0.25">
      <c r="A69" s="310"/>
      <c r="B69" s="157"/>
      <c r="M69" s="180"/>
    </row>
    <row r="70" spans="1:19" s="147" customFormat="1" ht="18.75" customHeight="1" x14ac:dyDescent="0.2">
      <c r="A70" s="884"/>
      <c r="B70" s="788"/>
      <c r="C70" s="789"/>
      <c r="D70" s="790"/>
      <c r="E70" s="791"/>
      <c r="F70" s="792"/>
      <c r="G70" s="793"/>
      <c r="H70" s="794"/>
      <c r="I70" s="769"/>
      <c r="J70" s="145"/>
      <c r="K70" s="145"/>
      <c r="L70" s="145"/>
      <c r="M70" s="145"/>
      <c r="N70" s="145"/>
      <c r="O70" s="145"/>
    </row>
    <row r="71" spans="1:19" s="147" customFormat="1" ht="18.75" customHeight="1" x14ac:dyDescent="0.2">
      <c r="A71" s="884"/>
      <c r="B71" s="795" t="s">
        <v>555</v>
      </c>
      <c r="C71" s="145"/>
      <c r="D71" s="147" t="s">
        <v>556</v>
      </c>
      <c r="G71" s="147" t="s">
        <v>557</v>
      </c>
      <c r="H71" s="796"/>
      <c r="J71" s="145"/>
      <c r="K71" s="145"/>
      <c r="L71" s="145"/>
      <c r="M71" s="145"/>
    </row>
    <row r="72" spans="1:19" s="147" customFormat="1" ht="18.75" customHeight="1" x14ac:dyDescent="0.2">
      <c r="A72" s="884"/>
      <c r="B72" s="797" t="s">
        <v>558</v>
      </c>
      <c r="C72" s="798" t="s">
        <v>559</v>
      </c>
      <c r="D72" s="133" t="s">
        <v>560</v>
      </c>
      <c r="F72" s="798" t="s">
        <v>561</v>
      </c>
      <c r="G72" s="145" t="s">
        <v>562</v>
      </c>
      <c r="H72" s="799" t="s">
        <v>563</v>
      </c>
      <c r="J72" s="145"/>
      <c r="K72" s="145"/>
      <c r="L72" s="145"/>
      <c r="M72" s="145"/>
    </row>
    <row r="73" spans="1:19" s="147" customFormat="1" ht="18.75" customHeight="1" x14ac:dyDescent="0.2">
      <c r="A73" s="884"/>
      <c r="B73" s="797" t="s">
        <v>564</v>
      </c>
      <c r="C73" s="798" t="s">
        <v>565</v>
      </c>
      <c r="D73" s="133" t="s">
        <v>566</v>
      </c>
      <c r="E73" s="148" t="s">
        <v>567</v>
      </c>
      <c r="F73" s="802" t="s">
        <v>568</v>
      </c>
      <c r="G73" s="145" t="s">
        <v>569</v>
      </c>
      <c r="H73" s="799" t="s">
        <v>570</v>
      </c>
      <c r="J73" s="145"/>
      <c r="K73" s="145"/>
      <c r="L73" s="145"/>
      <c r="M73" s="145"/>
    </row>
    <row r="74" spans="1:19" s="147" customFormat="1" ht="18.75" customHeight="1" x14ac:dyDescent="0.2">
      <c r="A74" s="884"/>
      <c r="B74" s="800" t="s">
        <v>571</v>
      </c>
      <c r="C74" s="801" t="s">
        <v>572</v>
      </c>
      <c r="D74" s="133" t="s">
        <v>573</v>
      </c>
      <c r="E74" s="148" t="s">
        <v>574</v>
      </c>
      <c r="F74" s="802" t="s">
        <v>575</v>
      </c>
      <c r="G74" s="602" t="s">
        <v>576</v>
      </c>
      <c r="H74" s="803" t="s">
        <v>577</v>
      </c>
      <c r="J74" s="145"/>
      <c r="K74" s="145"/>
      <c r="L74" s="145"/>
      <c r="M74" s="145"/>
    </row>
    <row r="75" spans="1:19" s="147" customFormat="1" ht="18.75" customHeight="1" x14ac:dyDescent="0.2">
      <c r="A75" s="884"/>
      <c r="B75" s="800" t="s">
        <v>578</v>
      </c>
      <c r="C75" s="801" t="s">
        <v>579</v>
      </c>
      <c r="D75" s="133" t="s">
        <v>580</v>
      </c>
      <c r="E75" s="148" t="s">
        <v>581</v>
      </c>
      <c r="F75" s="802" t="s">
        <v>582</v>
      </c>
      <c r="G75" s="602" t="s">
        <v>583</v>
      </c>
      <c r="H75" s="803" t="s">
        <v>584</v>
      </c>
      <c r="J75" s="145"/>
      <c r="K75" s="145"/>
      <c r="L75" s="145"/>
      <c r="M75" s="145"/>
    </row>
    <row r="76" spans="1:19" s="147" customFormat="1" ht="18.75" customHeight="1" x14ac:dyDescent="0.2">
      <c r="A76" s="884"/>
      <c r="B76" s="800" t="s">
        <v>585</v>
      </c>
      <c r="C76" s="801" t="s">
        <v>586</v>
      </c>
      <c r="D76" s="133" t="s">
        <v>587</v>
      </c>
      <c r="E76" s="148" t="s">
        <v>588</v>
      </c>
      <c r="F76" s="802" t="s">
        <v>589</v>
      </c>
      <c r="G76" s="602" t="s">
        <v>590</v>
      </c>
      <c r="H76" s="803" t="s">
        <v>591</v>
      </c>
      <c r="J76" s="145"/>
      <c r="K76" s="145"/>
      <c r="L76" s="145"/>
      <c r="M76" s="145"/>
    </row>
    <row r="77" spans="1:19" s="147" customFormat="1" ht="18.75" customHeight="1" x14ac:dyDescent="0.2">
      <c r="A77" s="884"/>
      <c r="B77" s="800" t="s">
        <v>592</v>
      </c>
      <c r="C77" s="801" t="s">
        <v>593</v>
      </c>
      <c r="D77" s="133" t="s">
        <v>594</v>
      </c>
      <c r="E77" s="148" t="s">
        <v>595</v>
      </c>
      <c r="F77" s="802" t="s">
        <v>596</v>
      </c>
      <c r="G77" s="602" t="s">
        <v>597</v>
      </c>
      <c r="H77" s="803" t="s">
        <v>598</v>
      </c>
      <c r="J77" s="145"/>
      <c r="K77" s="145"/>
      <c r="L77" s="145"/>
      <c r="M77" s="145"/>
    </row>
    <row r="78" spans="1:19" s="147" customFormat="1" ht="18.75" customHeight="1" x14ac:dyDescent="0.2">
      <c r="B78" s="800" t="s">
        <v>599</v>
      </c>
      <c r="C78" s="801" t="s">
        <v>600</v>
      </c>
      <c r="D78" s="133" t="s">
        <v>601</v>
      </c>
      <c r="E78" s="148" t="s">
        <v>602</v>
      </c>
      <c r="F78" s="756" t="s">
        <v>603</v>
      </c>
      <c r="G78" s="602" t="s">
        <v>604</v>
      </c>
      <c r="H78" s="804" t="s">
        <v>605</v>
      </c>
    </row>
    <row r="79" spans="1:19" s="147" customFormat="1" ht="18.75" customHeight="1" x14ac:dyDescent="0.2">
      <c r="B79" s="800" t="s">
        <v>606</v>
      </c>
      <c r="C79" s="801" t="s">
        <v>607</v>
      </c>
      <c r="D79" s="133"/>
      <c r="E79" s="145"/>
      <c r="F79" s="602"/>
      <c r="H79" s="80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5">
    <mergeCell ref="B2:H2"/>
    <mergeCell ref="B4:H4"/>
    <mergeCell ref="B24:B26"/>
    <mergeCell ref="D7:D8"/>
    <mergeCell ref="B7:C7"/>
  </mergeCells>
  <hyperlinks>
    <hyperlink ref="J2" location="HOME!Print_Area" display="HOME" xr:uid="{634AD75F-CD2A-41AE-96DE-EDB558C8D1A5}"/>
    <hyperlink ref="H72" r:id="rId14" xr:uid="{E2FDE150-7721-4743-BB9D-7F562E3AD2FE}"/>
    <hyperlink ref="C72" r:id="rId15" xr:uid="{B3970E45-DD22-4BD4-8DD9-BBA13E52C515}"/>
    <hyperlink ref="H77" r:id="rId16" xr:uid="{D4CCA9E6-4168-48E6-94A4-49FD42435504}"/>
    <hyperlink ref="H76" r:id="rId17" xr:uid="{EEEC8395-0534-4956-B3D1-E25B2FB0EEBF}"/>
    <hyperlink ref="C76" r:id="rId18" xr:uid="{30D96D62-C42A-4812-BD62-3EE9592BB9E0}"/>
    <hyperlink ref="C77" r:id="rId19" xr:uid="{D964D4F0-0957-4F04-B60C-15F6C90CCB26}"/>
    <hyperlink ref="C74" r:id="rId20" xr:uid="{0CF36F1B-DCC4-4D56-9A88-8ECD88DA0694}"/>
    <hyperlink ref="C73" r:id="rId21" xr:uid="{00CBF0A5-D396-42C2-B9FE-95B5F3A34C3C}"/>
    <hyperlink ref="C79" r:id="rId22" xr:uid="{EF0EC896-A4BE-4665-896B-A8B5A84572E7}"/>
    <hyperlink ref="H75" r:id="rId23" xr:uid="{70874D34-A6C4-4056-A4B2-57FAA087440B}"/>
    <hyperlink ref="H78" r:id="rId24" xr:uid="{EB37EBB9-3829-49E9-B775-BB0A665461A3}"/>
    <hyperlink ref="C75" r:id="rId25" xr:uid="{F37CDAB5-280F-49FB-A7C6-31978FFBFB81}"/>
    <hyperlink ref="F72" r:id="rId26" xr:uid="{FA642F0D-A98B-452E-BF4A-FDB49303E5E3}"/>
    <hyperlink ref="F77" r:id="rId27" xr:uid="{5E775CD9-BAEC-4DB8-88DD-F4FE95D0A31D}"/>
    <hyperlink ref="F73" r:id="rId28" xr:uid="{7F7F68FC-5905-490C-9822-9FAAA1813384}"/>
    <hyperlink ref="F74" r:id="rId29" xr:uid="{25120151-33F3-4890-BBF3-C4CDDBA4BCAD}"/>
    <hyperlink ref="F75" r:id="rId30" xr:uid="{A40C4C77-777A-44C5-8B3D-9E71E080A492}"/>
    <hyperlink ref="F76" r:id="rId31" xr:uid="{3B4EEBB2-BC10-470E-AD22-95DB3FFB87B3}"/>
    <hyperlink ref="H73" r:id="rId32" xr:uid="{6F32845A-DBB0-48F8-BF18-2E4327D4F0A5}"/>
    <hyperlink ref="H74" r:id="rId33" xr:uid="{A53FC639-FAB5-4D0A-8686-7B6CA922D1A8}"/>
    <hyperlink ref="F78" r:id="rId34" xr:uid="{27753267-A70E-49AE-ADFD-CD1CD25EBCE7}"/>
  </hyperlinks>
  <pageMargins left="0.7" right="0.7" top="0.75" bottom="0.75" header="0.3" footer="0.3"/>
  <pageSetup paperSize="9" scale="44" orientation="landscape" r:id="rId35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6" t="s">
        <v>116</v>
      </c>
      <c r="C2" s="1146"/>
      <c r="D2" s="1146"/>
      <c r="E2" s="1146"/>
      <c r="F2" s="1146"/>
      <c r="G2" s="1146"/>
      <c r="H2" s="1146"/>
      <c r="I2" s="1027"/>
      <c r="J2" s="990" t="s">
        <v>378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47" t="s">
        <v>4308</v>
      </c>
      <c r="C4" s="1148"/>
      <c r="D4" s="1148"/>
      <c r="E4" s="1148"/>
      <c r="F4" s="1148"/>
      <c r="G4" s="1148"/>
      <c r="H4" s="1149"/>
      <c r="I4" s="147"/>
      <c r="K4" s="1025"/>
      <c r="L4" s="1025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52"/>
      <c r="C7" s="1153"/>
      <c r="D7" s="1188" t="s">
        <v>379</v>
      </c>
      <c r="E7" s="977" t="s">
        <v>4383</v>
      </c>
    </row>
    <row r="8" spans="1:12" ht="20.100000000000001" customHeight="1" x14ac:dyDescent="0.2">
      <c r="A8" s="310"/>
      <c r="B8" s="977" t="s">
        <v>381</v>
      </c>
      <c r="C8" s="977" t="s">
        <v>382</v>
      </c>
      <c r="D8" s="1189"/>
      <c r="E8" s="973" t="s">
        <v>313</v>
      </c>
    </row>
    <row r="9" spans="1:12" ht="17.25" hidden="1" customHeight="1" x14ac:dyDescent="0.2">
      <c r="B9" s="735" t="s">
        <v>3980</v>
      </c>
      <c r="C9" s="775" t="s">
        <v>4323</v>
      </c>
      <c r="D9" s="634">
        <v>44930</v>
      </c>
      <c r="E9" s="634">
        <f t="shared" ref="E9:E49" si="0">D9+5</f>
        <v>44935</v>
      </c>
    </row>
    <row r="10" spans="1:12" ht="17.25" hidden="1" customHeight="1" x14ac:dyDescent="0.2">
      <c r="B10" s="735" t="s">
        <v>3074</v>
      </c>
      <c r="C10" s="775" t="s">
        <v>4324</v>
      </c>
      <c r="D10" s="634">
        <f t="shared" ref="D10" si="1">D9+7</f>
        <v>44937</v>
      </c>
      <c r="E10" s="634">
        <f t="shared" si="0"/>
        <v>44942</v>
      </c>
    </row>
    <row r="11" spans="1:12" ht="17.25" hidden="1" customHeight="1" x14ac:dyDescent="0.2">
      <c r="A11" s="329" t="s">
        <v>4325</v>
      </c>
      <c r="B11" s="735" t="s">
        <v>3954</v>
      </c>
      <c r="C11" s="775" t="s">
        <v>4326</v>
      </c>
      <c r="D11" s="634">
        <v>45347</v>
      </c>
      <c r="E11" s="634">
        <f t="shared" si="0"/>
        <v>45352</v>
      </c>
    </row>
    <row r="12" spans="1:12" ht="17.25" hidden="1" customHeight="1" x14ac:dyDescent="0.2">
      <c r="B12" s="735" t="s">
        <v>4010</v>
      </c>
      <c r="C12" s="775" t="s">
        <v>4327</v>
      </c>
      <c r="D12" s="634">
        <v>45354</v>
      </c>
      <c r="E12" s="634">
        <f t="shared" si="0"/>
        <v>45359</v>
      </c>
    </row>
    <row r="13" spans="1:12" ht="17.25" hidden="1" customHeight="1" x14ac:dyDescent="0.2">
      <c r="B13" s="735" t="s">
        <v>3059</v>
      </c>
      <c r="C13" s="775" t="s">
        <v>4328</v>
      </c>
      <c r="D13" s="634">
        <v>45363</v>
      </c>
      <c r="E13" s="634">
        <f t="shared" si="0"/>
        <v>45368</v>
      </c>
    </row>
    <row r="14" spans="1:12" ht="17.25" hidden="1" customHeight="1" x14ac:dyDescent="0.2">
      <c r="B14" s="735" t="s">
        <v>3964</v>
      </c>
      <c r="C14" s="775" t="s">
        <v>4329</v>
      </c>
      <c r="D14" s="634">
        <v>45367</v>
      </c>
      <c r="E14" s="634">
        <f t="shared" si="0"/>
        <v>45372</v>
      </c>
    </row>
    <row r="15" spans="1:12" ht="17.25" hidden="1" customHeight="1" x14ac:dyDescent="0.2">
      <c r="B15" s="1026" t="s">
        <v>4263</v>
      </c>
      <c r="C15" s="1029" t="s">
        <v>4330</v>
      </c>
      <c r="D15" s="1030">
        <v>45374</v>
      </c>
      <c r="E15" s="1030">
        <f t="shared" si="0"/>
        <v>45379</v>
      </c>
    </row>
    <row r="16" spans="1:12" ht="17.25" hidden="1" customHeight="1" x14ac:dyDescent="0.2">
      <c r="B16" s="735" t="s">
        <v>3976</v>
      </c>
      <c r="C16" s="775" t="s">
        <v>4331</v>
      </c>
      <c r="D16" s="634">
        <v>45386</v>
      </c>
      <c r="E16" s="634">
        <f t="shared" si="0"/>
        <v>45391</v>
      </c>
    </row>
    <row r="17" spans="1:5" ht="17.25" hidden="1" customHeight="1" x14ac:dyDescent="0.2">
      <c r="B17" s="1035" t="s">
        <v>3960</v>
      </c>
      <c r="C17" s="989" t="s">
        <v>4332</v>
      </c>
      <c r="D17" s="989">
        <v>45390</v>
      </c>
      <c r="E17" s="775">
        <f t="shared" si="0"/>
        <v>45395</v>
      </c>
    </row>
    <row r="18" spans="1:5" ht="17.25" hidden="1" customHeight="1" x14ac:dyDescent="0.2">
      <c r="B18" s="1035" t="s">
        <v>4007</v>
      </c>
      <c r="C18" s="989" t="s">
        <v>4333</v>
      </c>
      <c r="D18" s="989">
        <v>45402</v>
      </c>
      <c r="E18" s="775">
        <f t="shared" si="0"/>
        <v>45407</v>
      </c>
    </row>
    <row r="19" spans="1:5" ht="17.25" hidden="1" customHeight="1" x14ac:dyDescent="0.2">
      <c r="B19" s="1035" t="s">
        <v>3983</v>
      </c>
      <c r="C19" s="989" t="s">
        <v>4334</v>
      </c>
      <c r="D19" s="989">
        <v>45411</v>
      </c>
      <c r="E19" s="775">
        <f t="shared" si="0"/>
        <v>45416</v>
      </c>
    </row>
    <row r="20" spans="1:5" ht="17.25" hidden="1" customHeight="1" x14ac:dyDescent="0.2">
      <c r="B20" s="1010" t="s">
        <v>3967</v>
      </c>
      <c r="C20" s="989" t="s">
        <v>4335</v>
      </c>
      <c r="D20" s="989">
        <v>45421</v>
      </c>
      <c r="E20" s="775">
        <f t="shared" si="0"/>
        <v>45426</v>
      </c>
    </row>
    <row r="21" spans="1:5" ht="17.25" hidden="1" customHeight="1" x14ac:dyDescent="0.2">
      <c r="B21" s="1010" t="s">
        <v>3980</v>
      </c>
      <c r="C21" s="989" t="s">
        <v>4336</v>
      </c>
      <c r="D21" s="989">
        <v>45424</v>
      </c>
      <c r="E21" s="775">
        <f t="shared" si="0"/>
        <v>45429</v>
      </c>
    </row>
    <row r="22" spans="1:5" ht="17.25" hidden="1" customHeight="1" x14ac:dyDescent="0.2">
      <c r="B22" s="968" t="s">
        <v>495</v>
      </c>
      <c r="C22" s="989" t="s">
        <v>4337</v>
      </c>
      <c r="D22" s="817">
        <v>45439</v>
      </c>
      <c r="E22" s="817">
        <f t="shared" si="0"/>
        <v>45444</v>
      </c>
    </row>
    <row r="23" spans="1:5" ht="17.25" hidden="1" customHeight="1" x14ac:dyDescent="0.2">
      <c r="B23" s="1010" t="s">
        <v>3040</v>
      </c>
      <c r="C23" s="989" t="s">
        <v>4338</v>
      </c>
      <c r="D23" s="989">
        <v>45434</v>
      </c>
      <c r="E23" s="775">
        <f t="shared" si="0"/>
        <v>45439</v>
      </c>
    </row>
    <row r="24" spans="1:5" ht="17.25" hidden="1" customHeight="1" x14ac:dyDescent="0.2">
      <c r="B24" s="1223" t="s">
        <v>389</v>
      </c>
      <c r="C24" s="989" t="s">
        <v>4339</v>
      </c>
      <c r="D24" s="817">
        <v>45426</v>
      </c>
      <c r="E24" s="817">
        <f t="shared" si="0"/>
        <v>45431</v>
      </c>
    </row>
    <row r="25" spans="1:5" ht="17.25" hidden="1" customHeight="1" x14ac:dyDescent="0.2">
      <c r="B25" s="1224"/>
      <c r="C25" s="989" t="s">
        <v>4340</v>
      </c>
      <c r="D25" s="817">
        <v>45430</v>
      </c>
      <c r="E25" s="817">
        <f t="shared" si="0"/>
        <v>45435</v>
      </c>
    </row>
    <row r="26" spans="1:5" ht="17.25" hidden="1" customHeight="1" x14ac:dyDescent="0.2">
      <c r="B26" s="1225"/>
      <c r="C26" s="989" t="s">
        <v>4341</v>
      </c>
      <c r="D26" s="817">
        <v>45430</v>
      </c>
      <c r="E26" s="817">
        <f t="shared" si="0"/>
        <v>45435</v>
      </c>
    </row>
    <row r="27" spans="1:5" ht="17.25" hidden="1" customHeight="1" x14ac:dyDescent="0.2">
      <c r="A27" s="329" t="s">
        <v>4342</v>
      </c>
      <c r="B27" s="968" t="s">
        <v>495</v>
      </c>
      <c r="C27" s="989" t="s">
        <v>4343</v>
      </c>
      <c r="D27" s="817">
        <v>45430</v>
      </c>
      <c r="E27" s="817">
        <f t="shared" si="0"/>
        <v>45435</v>
      </c>
    </row>
    <row r="28" spans="1:5" ht="17.25" hidden="1" customHeight="1" x14ac:dyDescent="0.2">
      <c r="B28" s="968" t="s">
        <v>495</v>
      </c>
      <c r="C28" s="989" t="s">
        <v>4344</v>
      </c>
      <c r="D28" s="817">
        <v>45433</v>
      </c>
      <c r="E28" s="817">
        <f t="shared" si="0"/>
        <v>45438</v>
      </c>
    </row>
    <row r="29" spans="1:5" ht="17.25" hidden="1" customHeight="1" x14ac:dyDescent="0.2">
      <c r="B29" s="968" t="s">
        <v>389</v>
      </c>
      <c r="C29" s="989" t="s">
        <v>4345</v>
      </c>
      <c r="D29" s="817">
        <v>45430</v>
      </c>
      <c r="E29" s="817">
        <f t="shared" si="0"/>
        <v>45435</v>
      </c>
    </row>
    <row r="30" spans="1:5" ht="17.25" hidden="1" customHeight="1" x14ac:dyDescent="0.2">
      <c r="B30" s="1010" t="s">
        <v>3108</v>
      </c>
      <c r="C30" s="989" t="s">
        <v>4346</v>
      </c>
      <c r="D30" s="989">
        <v>45449</v>
      </c>
      <c r="E30" s="775">
        <f t="shared" si="0"/>
        <v>45454</v>
      </c>
    </row>
    <row r="31" spans="1:5" ht="17.25" hidden="1" customHeight="1" x14ac:dyDescent="0.2">
      <c r="B31" s="1010" t="s">
        <v>3954</v>
      </c>
      <c r="C31" s="989" t="s">
        <v>4347</v>
      </c>
      <c r="D31" s="989">
        <v>45464</v>
      </c>
      <c r="E31" s="775">
        <f t="shared" si="0"/>
        <v>45469</v>
      </c>
    </row>
    <row r="32" spans="1:5" ht="17.25" hidden="1" customHeight="1" x14ac:dyDescent="0.2">
      <c r="B32" s="1010" t="s">
        <v>4010</v>
      </c>
      <c r="C32" s="989" t="s">
        <v>4348</v>
      </c>
      <c r="D32" s="989">
        <v>45497</v>
      </c>
      <c r="E32" s="775">
        <f t="shared" si="0"/>
        <v>45502</v>
      </c>
    </row>
    <row r="33" spans="2:5" ht="17.25" hidden="1" customHeight="1" x14ac:dyDescent="0.2">
      <c r="B33" s="1010" t="s">
        <v>4349</v>
      </c>
      <c r="C33" s="989" t="s">
        <v>4350</v>
      </c>
      <c r="D33" s="989">
        <v>45477</v>
      </c>
      <c r="E33" s="775">
        <f t="shared" si="0"/>
        <v>45482</v>
      </c>
    </row>
    <row r="34" spans="2:5" ht="17.25" hidden="1" customHeight="1" x14ac:dyDescent="0.2">
      <c r="B34" s="1010" t="s">
        <v>3964</v>
      </c>
      <c r="C34" s="989" t="s">
        <v>4351</v>
      </c>
      <c r="D34" s="989">
        <v>45486</v>
      </c>
      <c r="E34" s="775">
        <f t="shared" si="0"/>
        <v>45491</v>
      </c>
    </row>
    <row r="35" spans="2:5" ht="17.25" hidden="1" customHeight="1" x14ac:dyDescent="0.2">
      <c r="B35" s="1010" t="s">
        <v>4263</v>
      </c>
      <c r="C35" s="989" t="s">
        <v>4352</v>
      </c>
      <c r="D35" s="989">
        <v>45490</v>
      </c>
      <c r="E35" s="775">
        <f t="shared" si="0"/>
        <v>45495</v>
      </c>
    </row>
    <row r="36" spans="2:5" ht="17.25" hidden="1" customHeight="1" x14ac:dyDescent="0.2">
      <c r="B36" s="1010" t="s">
        <v>3061</v>
      </c>
      <c r="C36" s="989" t="s">
        <v>4353</v>
      </c>
      <c r="D36" s="989">
        <v>45494</v>
      </c>
      <c r="E36" s="775">
        <f t="shared" si="0"/>
        <v>45499</v>
      </c>
    </row>
    <row r="37" spans="2:5" ht="17.25" hidden="1" customHeight="1" x14ac:dyDescent="0.2">
      <c r="B37" s="1010" t="s">
        <v>3960</v>
      </c>
      <c r="C37" s="989" t="s">
        <v>4354</v>
      </c>
      <c r="D37" s="989">
        <v>45511</v>
      </c>
      <c r="E37" s="775">
        <f t="shared" si="0"/>
        <v>45516</v>
      </c>
    </row>
    <row r="38" spans="2:5" ht="17.25" hidden="1" customHeight="1" x14ac:dyDescent="0.2">
      <c r="B38" s="1010" t="s">
        <v>4007</v>
      </c>
      <c r="C38" s="989" t="s">
        <v>4355</v>
      </c>
      <c r="D38" s="989">
        <v>45517</v>
      </c>
      <c r="E38" s="775">
        <f t="shared" si="0"/>
        <v>45522</v>
      </c>
    </row>
    <row r="39" spans="2:5" ht="17.25" hidden="1" customHeight="1" x14ac:dyDescent="0.2">
      <c r="B39" s="1010" t="s">
        <v>3083</v>
      </c>
      <c r="C39" s="989" t="s">
        <v>4356</v>
      </c>
      <c r="D39" s="989">
        <v>45518</v>
      </c>
      <c r="E39" s="775">
        <f t="shared" si="0"/>
        <v>45523</v>
      </c>
    </row>
    <row r="40" spans="2:5" ht="17.25" hidden="1" customHeight="1" x14ac:dyDescent="0.2">
      <c r="B40" s="1010" t="s">
        <v>3967</v>
      </c>
      <c r="C40" s="989" t="s">
        <v>4357</v>
      </c>
      <c r="D40" s="989">
        <v>45533</v>
      </c>
      <c r="E40" s="775">
        <f t="shared" si="0"/>
        <v>45538</v>
      </c>
    </row>
    <row r="41" spans="2:5" ht="17.25" hidden="1" customHeight="1" x14ac:dyDescent="0.2">
      <c r="B41" s="1010" t="s">
        <v>3980</v>
      </c>
      <c r="C41" s="989" t="s">
        <v>4358</v>
      </c>
      <c r="D41" s="989">
        <v>45538</v>
      </c>
      <c r="E41" s="775">
        <f t="shared" si="0"/>
        <v>45543</v>
      </c>
    </row>
    <row r="42" spans="2:5" ht="17.25" hidden="1" customHeight="1" x14ac:dyDescent="0.2">
      <c r="B42" s="1010" t="s">
        <v>4342</v>
      </c>
      <c r="C42" s="989" t="s">
        <v>4359</v>
      </c>
      <c r="D42" s="989">
        <v>45542</v>
      </c>
      <c r="E42" s="775">
        <f t="shared" si="0"/>
        <v>45547</v>
      </c>
    </row>
    <row r="43" spans="2:5" ht="17.25" hidden="1" customHeight="1" x14ac:dyDescent="0.2">
      <c r="B43" s="1010" t="s">
        <v>3074</v>
      </c>
      <c r="C43" s="989" t="s">
        <v>4360</v>
      </c>
      <c r="D43" s="989">
        <v>45549</v>
      </c>
      <c r="E43" s="775">
        <f t="shared" si="0"/>
        <v>45554</v>
      </c>
    </row>
    <row r="44" spans="2:5" ht="17.25" hidden="1" customHeight="1" x14ac:dyDescent="0.2">
      <c r="B44" s="1010" t="s">
        <v>3040</v>
      </c>
      <c r="C44" s="989" t="s">
        <v>4361</v>
      </c>
      <c r="D44" s="989">
        <v>45552</v>
      </c>
      <c r="E44" s="775">
        <f t="shared" si="0"/>
        <v>45557</v>
      </c>
    </row>
    <row r="45" spans="2:5" ht="17.25" hidden="1" customHeight="1" x14ac:dyDescent="0.2">
      <c r="B45" s="1010" t="s">
        <v>3108</v>
      </c>
      <c r="C45" s="989" t="s">
        <v>4362</v>
      </c>
      <c r="D45" s="989">
        <v>45562</v>
      </c>
      <c r="E45" s="775">
        <f t="shared" si="0"/>
        <v>45567</v>
      </c>
    </row>
    <row r="46" spans="2:5" ht="17.25" hidden="1" customHeight="1" x14ac:dyDescent="0.2">
      <c r="B46" s="1010" t="s">
        <v>4010</v>
      </c>
      <c r="C46" s="989" t="s">
        <v>4363</v>
      </c>
      <c r="D46" s="989">
        <v>45572</v>
      </c>
      <c r="E46" s="775">
        <f t="shared" si="0"/>
        <v>45577</v>
      </c>
    </row>
    <row r="47" spans="2:5" ht="17.25" hidden="1" customHeight="1" x14ac:dyDescent="0.2">
      <c r="B47" s="1108" t="s">
        <v>389</v>
      </c>
      <c r="C47" s="989" t="s">
        <v>4364</v>
      </c>
      <c r="D47" s="817" t="e">
        <f t="shared" ref="D47" si="2">B47+11</f>
        <v>#VALUE!</v>
      </c>
      <c r="E47" s="817" t="e">
        <f t="shared" si="0"/>
        <v>#VALUE!</v>
      </c>
    </row>
    <row r="48" spans="2:5" ht="17.25" hidden="1" customHeight="1" x14ac:dyDescent="0.2">
      <c r="B48" s="1010" t="s">
        <v>3954</v>
      </c>
      <c r="C48" s="989" t="s">
        <v>4365</v>
      </c>
      <c r="D48" s="989">
        <v>45583</v>
      </c>
      <c r="E48" s="775">
        <f t="shared" si="0"/>
        <v>45588</v>
      </c>
    </row>
    <row r="49" spans="1:19" ht="17.25" hidden="1" customHeight="1" x14ac:dyDescent="0.2">
      <c r="B49" s="1010" t="s">
        <v>3059</v>
      </c>
      <c r="C49" s="989" t="s">
        <v>4366</v>
      </c>
      <c r="D49" s="989">
        <v>45588</v>
      </c>
      <c r="E49" s="775">
        <f t="shared" si="0"/>
        <v>45593</v>
      </c>
    </row>
    <row r="50" spans="1:19" ht="17.25" hidden="1" customHeight="1" x14ac:dyDescent="0.2">
      <c r="B50" s="1010" t="s">
        <v>4384</v>
      </c>
      <c r="C50" s="989" t="s">
        <v>4385</v>
      </c>
      <c r="D50" s="989">
        <v>45580</v>
      </c>
      <c r="E50" s="775">
        <f>D50+4</f>
        <v>45584</v>
      </c>
    </row>
    <row r="51" spans="1:19" ht="17.25" customHeight="1" x14ac:dyDescent="0.2">
      <c r="B51" s="1010" t="s">
        <v>4384</v>
      </c>
      <c r="C51" s="989" t="s">
        <v>4386</v>
      </c>
      <c r="D51" s="989">
        <v>45587</v>
      </c>
      <c r="E51" s="775">
        <f t="shared" ref="E51:E56" si="3">D51+4</f>
        <v>45591</v>
      </c>
    </row>
    <row r="52" spans="1:19" ht="17.25" customHeight="1" x14ac:dyDescent="0.2">
      <c r="B52" s="1010" t="s">
        <v>4384</v>
      </c>
      <c r="C52" s="989" t="s">
        <v>4387</v>
      </c>
      <c r="D52" s="989">
        <v>45594</v>
      </c>
      <c r="E52" s="775">
        <f t="shared" si="3"/>
        <v>45598</v>
      </c>
    </row>
    <row r="53" spans="1:19" ht="17.25" customHeight="1" x14ac:dyDescent="0.2">
      <c r="B53" s="1010" t="s">
        <v>4384</v>
      </c>
      <c r="C53" s="989" t="s">
        <v>4388</v>
      </c>
      <c r="D53" s="989">
        <v>45601</v>
      </c>
      <c r="E53" s="775">
        <f t="shared" si="3"/>
        <v>45605</v>
      </c>
    </row>
    <row r="54" spans="1:19" ht="17.25" customHeight="1" x14ac:dyDescent="0.2">
      <c r="B54" s="1010" t="s">
        <v>4384</v>
      </c>
      <c r="C54" s="989" t="s">
        <v>4389</v>
      </c>
      <c r="D54" s="989">
        <v>45608</v>
      </c>
      <c r="E54" s="775">
        <f t="shared" si="3"/>
        <v>45612</v>
      </c>
    </row>
    <row r="55" spans="1:19" ht="17.25" customHeight="1" x14ac:dyDescent="0.2">
      <c r="B55" s="1010" t="s">
        <v>4384</v>
      </c>
      <c r="C55" s="989" t="s">
        <v>4390</v>
      </c>
      <c r="D55" s="989">
        <v>45615</v>
      </c>
      <c r="E55" s="775">
        <f t="shared" si="3"/>
        <v>45619</v>
      </c>
    </row>
    <row r="56" spans="1:19" ht="17.25" customHeight="1" x14ac:dyDescent="0.2">
      <c r="B56" s="1010" t="s">
        <v>4384</v>
      </c>
      <c r="C56" s="989" t="s">
        <v>4391</v>
      </c>
      <c r="D56" s="989">
        <v>45622</v>
      </c>
      <c r="E56" s="775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1244</v>
      </c>
      <c r="C58" s="155"/>
      <c r="D58" s="155"/>
      <c r="E58" s="155"/>
      <c r="F58" s="155"/>
      <c r="G58" s="155"/>
      <c r="H58" s="155"/>
      <c r="I58" s="428"/>
      <c r="J58" s="428"/>
      <c r="K58" s="428"/>
      <c r="L58" s="428"/>
      <c r="M58" s="155"/>
      <c r="N58" s="155"/>
      <c r="O58" s="440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84"/>
      <c r="B61" s="788"/>
      <c r="C61" s="789"/>
      <c r="D61" s="790"/>
      <c r="E61" s="791"/>
      <c r="F61" s="792"/>
      <c r="G61" s="793"/>
      <c r="H61" s="794"/>
      <c r="I61" s="769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84"/>
      <c r="B62" s="795" t="s">
        <v>555</v>
      </c>
      <c r="C62" s="145"/>
      <c r="D62" s="147" t="s">
        <v>556</v>
      </c>
      <c r="G62" s="147" t="s">
        <v>557</v>
      </c>
      <c r="H62" s="796"/>
      <c r="J62" s="145"/>
      <c r="K62" s="145"/>
      <c r="L62" s="145"/>
      <c r="M62" s="145"/>
    </row>
    <row r="63" spans="1:19" s="147" customFormat="1" ht="18.75" customHeight="1" x14ac:dyDescent="0.2">
      <c r="A63" s="884"/>
      <c r="B63" s="797" t="s">
        <v>558</v>
      </c>
      <c r="C63" s="798" t="s">
        <v>559</v>
      </c>
      <c r="D63" s="133" t="s">
        <v>560</v>
      </c>
      <c r="F63" s="798" t="s">
        <v>561</v>
      </c>
      <c r="G63" s="145" t="s">
        <v>562</v>
      </c>
      <c r="H63" s="799" t="s">
        <v>563</v>
      </c>
      <c r="J63" s="145"/>
      <c r="K63" s="145"/>
      <c r="L63" s="145"/>
      <c r="M63" s="145"/>
    </row>
    <row r="64" spans="1:19" s="147" customFormat="1" ht="18.75" customHeight="1" x14ac:dyDescent="0.2">
      <c r="A64" s="884"/>
      <c r="B64" s="797" t="s">
        <v>564</v>
      </c>
      <c r="C64" s="798" t="s">
        <v>565</v>
      </c>
      <c r="D64" s="133" t="s">
        <v>566</v>
      </c>
      <c r="E64" s="148" t="s">
        <v>567</v>
      </c>
      <c r="F64" s="802" t="s">
        <v>568</v>
      </c>
      <c r="G64" s="145" t="s">
        <v>569</v>
      </c>
      <c r="H64" s="799" t="s">
        <v>570</v>
      </c>
      <c r="J64" s="145"/>
      <c r="K64" s="145"/>
      <c r="L64" s="145"/>
      <c r="M64" s="145"/>
    </row>
    <row r="65" spans="1:13" s="147" customFormat="1" ht="18.75" customHeight="1" x14ac:dyDescent="0.2">
      <c r="A65" s="884"/>
      <c r="B65" s="800" t="s">
        <v>571</v>
      </c>
      <c r="C65" s="801" t="s">
        <v>572</v>
      </c>
      <c r="D65" s="133" t="s">
        <v>573</v>
      </c>
      <c r="E65" s="148" t="s">
        <v>574</v>
      </c>
      <c r="F65" s="802" t="s">
        <v>575</v>
      </c>
      <c r="G65" s="602" t="s">
        <v>576</v>
      </c>
      <c r="H65" s="803" t="s">
        <v>577</v>
      </c>
      <c r="J65" s="145"/>
      <c r="K65" s="145"/>
      <c r="L65" s="145"/>
      <c r="M65" s="145"/>
    </row>
    <row r="66" spans="1:13" s="147" customFormat="1" ht="18.75" customHeight="1" x14ac:dyDescent="0.2">
      <c r="A66" s="884"/>
      <c r="B66" s="800" t="s">
        <v>578</v>
      </c>
      <c r="C66" s="801" t="s">
        <v>579</v>
      </c>
      <c r="D66" s="133" t="s">
        <v>580</v>
      </c>
      <c r="E66" s="148" t="s">
        <v>581</v>
      </c>
      <c r="F66" s="802" t="s">
        <v>582</v>
      </c>
      <c r="G66" s="602" t="s">
        <v>583</v>
      </c>
      <c r="H66" s="803" t="s">
        <v>584</v>
      </c>
      <c r="J66" s="145"/>
      <c r="K66" s="145"/>
      <c r="L66" s="145"/>
      <c r="M66" s="145"/>
    </row>
    <row r="67" spans="1:13" s="147" customFormat="1" ht="18.75" customHeight="1" x14ac:dyDescent="0.2">
      <c r="A67" s="884"/>
      <c r="B67" s="800" t="s">
        <v>585</v>
      </c>
      <c r="C67" s="801" t="s">
        <v>586</v>
      </c>
      <c r="D67" s="133" t="s">
        <v>587</v>
      </c>
      <c r="E67" s="148" t="s">
        <v>588</v>
      </c>
      <c r="F67" s="802" t="s">
        <v>589</v>
      </c>
      <c r="G67" s="602" t="s">
        <v>590</v>
      </c>
      <c r="H67" s="803" t="s">
        <v>591</v>
      </c>
      <c r="J67" s="145"/>
      <c r="K67" s="145"/>
      <c r="L67" s="145"/>
      <c r="M67" s="145"/>
    </row>
    <row r="68" spans="1:13" s="147" customFormat="1" ht="18.75" customHeight="1" x14ac:dyDescent="0.2">
      <c r="A68" s="884"/>
      <c r="B68" s="800" t="s">
        <v>592</v>
      </c>
      <c r="C68" s="801" t="s">
        <v>593</v>
      </c>
      <c r="D68" s="133" t="s">
        <v>594</v>
      </c>
      <c r="E68" s="148" t="s">
        <v>595</v>
      </c>
      <c r="F68" s="802" t="s">
        <v>596</v>
      </c>
      <c r="G68" s="602" t="s">
        <v>597</v>
      </c>
      <c r="H68" s="803" t="s">
        <v>598</v>
      </c>
      <c r="J68" s="145"/>
      <c r="K68" s="145"/>
      <c r="L68" s="145"/>
      <c r="M68" s="145"/>
    </row>
    <row r="69" spans="1:13" s="147" customFormat="1" ht="18.75" customHeight="1" x14ac:dyDescent="0.2">
      <c r="B69" s="800" t="s">
        <v>599</v>
      </c>
      <c r="C69" s="801" t="s">
        <v>600</v>
      </c>
      <c r="D69" s="133" t="s">
        <v>601</v>
      </c>
      <c r="E69" s="148" t="s">
        <v>602</v>
      </c>
      <c r="F69" s="756" t="s">
        <v>603</v>
      </c>
      <c r="G69" s="602" t="s">
        <v>604</v>
      </c>
      <c r="H69" s="804" t="s">
        <v>605</v>
      </c>
    </row>
    <row r="70" spans="1:13" s="147" customFormat="1" ht="18.75" customHeight="1" x14ac:dyDescent="0.2">
      <c r="B70" s="800" t="s">
        <v>606</v>
      </c>
      <c r="C70" s="801" t="s">
        <v>607</v>
      </c>
      <c r="D70" s="133"/>
      <c r="E70" s="145"/>
      <c r="F70" s="602"/>
      <c r="H70" s="805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44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535b0945-f78d-45f4-960f-e8ba22bdeae1"/>
    <ds:schemaRef ds:uri="http://purl.org/dc/dcmitype/"/>
    <ds:schemaRef ds:uri="dc967d59-c0d0-4bb8-a8eb-088d0cd25af8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11</vt:i4>
      </vt:variant>
    </vt:vector>
  </HeadingPairs>
  <TitlesOfParts>
    <vt:vector size="63" baseType="lpstr">
      <vt:lpstr>ROUTING</vt:lpstr>
      <vt:lpstr>HOME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ORCHID</vt:lpstr>
      <vt:lpstr> ORIGAMI</vt:lpstr>
      <vt:lpstr>PERTIWI</vt:lpstr>
      <vt:lpstr>SEAGULL</vt:lpstr>
      <vt:lpstr>NEW JAVA EX 1 &amp; 3</vt:lpstr>
      <vt:lpstr>SEAHORSE</vt:lpstr>
      <vt:lpstr>SHAPLA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NEW MALACCA EX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MALYNDO!Print_Area</vt:lpstr>
      <vt:lpstr>'NEW JAVA EX 1 &amp; 3'!Print_Area</vt:lpstr>
      <vt:lpstr>'NEW MALACCA EX'!Print_Area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2024-12-17T03:06:32Z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