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7016" documentId="8_{151B4468-43AB-4E30-9942-C477987364E3}" xr6:coauthVersionLast="47" xr6:coauthVersionMax="47" xr10:uidLastSave="{6F6E773F-99E4-4755-8939-6F017BDBFD7F}"/>
  <bookViews>
    <workbookView xWindow="-120" yWindow="16080" windowWidth="29040" windowHeight="15720" tabRatio="867" firstSheet="1" activeTab="20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HOME!$A$18:$H$99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BENGAL!$A$1:$L$312</definedName>
    <definedName name="_xlnm.Print_Area" localSheetId="4">BURMA!$A$1:$L$99</definedName>
    <definedName name="_xlnm.Print_Area" localSheetId="12">DOLPHIN!$A$1:$L$202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PERTIWI!$A$1:$K$248</definedName>
    <definedName name="_xlnm.Print_Area" localSheetId="21">SHAPLA!$A$1:$L$219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BENGAL!$A$1:$L$312</definedName>
    <definedName name="Z_03DD319B_D6A9_4830_871F_6D56EEAA4879_.wvu.PrintArea" localSheetId="4" hidden="1">BURMA!$A$1:$L$99</definedName>
    <definedName name="Z_03DD319B_D6A9_4830_871F_6D56EEAA4879_.wvu.PrintArea" localSheetId="12" hidden="1">DOLPHIN!$A$1:$L$202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PERTIWI!$A$1:$K$248</definedName>
    <definedName name="Z_03DD319B_D6A9_4830_871F_6D56EEAA4879_.wvu.PrintArea" localSheetId="21" hidden="1">SHAPLA!$A$1:$L$219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BENGAL!$A$1:$L$312</definedName>
    <definedName name="Z_081BDD81_EE06_4095_AD37_7E4189D26072_.wvu.PrintArea" localSheetId="4" hidden="1">BURMA!$A$1:$L$99</definedName>
    <definedName name="Z_081BDD81_EE06_4095_AD37_7E4189D26072_.wvu.PrintArea" localSheetId="12" hidden="1">DOLPHIN!$A$1:$L$202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PERTIWI!$A$1:$K$248</definedName>
    <definedName name="Z_081BDD81_EE06_4095_AD37_7E4189D26072_.wvu.PrintArea" localSheetId="21" hidden="1">SHAPLA!$A$1:$L$219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BENGAL!$A$1:$L$312</definedName>
    <definedName name="Z_1BFD2ADD_60C4_4334_9BDE_E3C6DD17BEED_.wvu.PrintArea" localSheetId="4" hidden="1">BURMA!$A$1:$L$99</definedName>
    <definedName name="Z_1BFD2ADD_60C4_4334_9BDE_E3C6DD17BEED_.wvu.PrintArea" localSheetId="12" hidden="1">DOLPHIN!$A$1:$L$202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PERTIWI!$A$1:$K$248</definedName>
    <definedName name="Z_1BFD2ADD_60C4_4334_9BDE_E3C6DD17BEED_.wvu.PrintArea" localSheetId="21" hidden="1">SHAPLA!$A$1:$L$219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SEAGULL!#REF!,SEAGULL!#REF!,SEAGULL!$358:$358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EXPRESS'!$94:$94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BENGAL!$A$1:$L$312</definedName>
    <definedName name="Z_1ECD3B71_3848_4973_92B4_4B4B149BC657_.wvu.PrintArea" localSheetId="4" hidden="1">BURMA!$A$1:$L$99</definedName>
    <definedName name="Z_1ECD3B71_3848_4973_92B4_4B4B149BC657_.wvu.PrintArea" localSheetId="12" hidden="1">DOLPHIN!$A$1:$L$202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PERTIWI!$A$1:$K$248</definedName>
    <definedName name="Z_1ECD3B71_3848_4973_92B4_4B4B149BC657_.wvu.PrintArea" localSheetId="21" hidden="1">SHAPLA!$A$1:$L$219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BENGAL!$A$1:$L$312</definedName>
    <definedName name="Z_2EFCC4AA_DFFF_400E_B34F_BF7B9FA2A1FF_.wvu.PrintArea" localSheetId="4" hidden="1">BURMA!$A$1:$L$99</definedName>
    <definedName name="Z_2EFCC4AA_DFFF_400E_B34F_BF7B9FA2A1FF_.wvu.PrintArea" localSheetId="12" hidden="1">DOLPHIN!$A$1:$L$202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PERTIWI!$A$1:$K$248</definedName>
    <definedName name="Z_2EFCC4AA_DFFF_400E_B34F_BF7B9FA2A1FF_.wvu.PrintArea" localSheetId="21" hidden="1">SHAPLA!$A$1:$L$219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BENGAL!$A$1:$L$312</definedName>
    <definedName name="Z_32E39B74_69D7_45CD_A7D0_50BEA0378E58_.wvu.PrintArea" localSheetId="4" hidden="1">BURMA!$A$1:$L$99</definedName>
    <definedName name="Z_32E39B74_69D7_45CD_A7D0_50BEA0378E58_.wvu.PrintArea" localSheetId="12" hidden="1">DOLPHIN!$A$1:$L$202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PERTIWI!$A$1:$K$248</definedName>
    <definedName name="Z_32E39B74_69D7_45CD_A7D0_50BEA0378E58_.wvu.PrintArea" localSheetId="21" hidden="1">SHAPLA!$A$1:$L$219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BENGAL!$A$1:$L$312</definedName>
    <definedName name="Z_3485952D_0C31_4884_9EDF_552F3D1B124B_.wvu.PrintArea" localSheetId="4" hidden="1">BURMA!$A$1:$L$99</definedName>
    <definedName name="Z_3485952D_0C31_4884_9EDF_552F3D1B124B_.wvu.PrintArea" localSheetId="12" hidden="1">DOLPHIN!$A$1:$L$202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PERTIWI!$A$1:$K$248</definedName>
    <definedName name="Z_3485952D_0C31_4884_9EDF_552F3D1B124B_.wvu.PrintArea" localSheetId="21" hidden="1">SHAPLA!$A$1:$L$219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BENGAL!$A$1:$L$312</definedName>
    <definedName name="Z_353A8EAC_2D07_4AFC_B91B_ACF6B1ABF55E_.wvu.PrintArea" localSheetId="4" hidden="1">BURMA!$A$1:$L$99</definedName>
    <definedName name="Z_353A8EAC_2D07_4AFC_B91B_ACF6B1ABF55E_.wvu.PrintArea" localSheetId="12" hidden="1">DOLPHIN!$A$1:$L$202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PERTIWI!$A$1:$K$248</definedName>
    <definedName name="Z_353A8EAC_2D07_4AFC_B91B_ACF6B1ABF55E_.wvu.PrintArea" localSheetId="21" hidden="1">SHAPLA!$A$1:$L$219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BENGAL!$A$1:$L$312</definedName>
    <definedName name="Z_3FEF6608_25EF_43D8_8468_19FFFC3BCE74_.wvu.PrintArea" localSheetId="4" hidden="1">BURMA!$A$1:$L$99</definedName>
    <definedName name="Z_3FEF6608_25EF_43D8_8468_19FFFC3BCE74_.wvu.PrintArea" localSheetId="12" hidden="1">DOLPHIN!$A$1:$L$202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PERTIWI!$A$1:$K$248</definedName>
    <definedName name="Z_3FEF6608_25EF_43D8_8468_19FFFC3BCE74_.wvu.PrintArea" localSheetId="21" hidden="1">SHAPLA!$A$1:$L$219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BENGAL!$A$1:$L$312</definedName>
    <definedName name="Z_613E785B_CD51_494D_B041_E8D30BF6F1EC_.wvu.PrintArea" localSheetId="4" hidden="1">BURMA!$A$1:$L$99</definedName>
    <definedName name="Z_613E785B_CD51_494D_B041_E8D30BF6F1EC_.wvu.PrintArea" localSheetId="12" hidden="1">DOLPHIN!$A$1:$L$202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PERTIWI!$A$1:$K$248</definedName>
    <definedName name="Z_613E785B_CD51_494D_B041_E8D30BF6F1EC_.wvu.PrintArea" localSheetId="21" hidden="1">SHAPLA!$A$1:$L$219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SEAGULL!#REF!,SEAGULL!#REF!,SEAGULL!$358:$358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EXPRESS'!$94:$94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BENGAL!$A$1:$L$312</definedName>
    <definedName name="Z_6B324A58_5A89_471C_AD21_0822EB95E67E_.wvu.PrintArea" localSheetId="4" hidden="1">BURMA!$A$1:$L$99</definedName>
    <definedName name="Z_6B324A58_5A89_471C_AD21_0822EB95E67E_.wvu.PrintArea" localSheetId="12" hidden="1">DOLPHIN!$A$1:$L$202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PERTIWI!$A$1:$K$248</definedName>
    <definedName name="Z_6B324A58_5A89_471C_AD21_0822EB95E67E_.wvu.PrintArea" localSheetId="21" hidden="1">SHAPLA!$A$1:$L$219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SEAGULL!#REF!,SEAGULL!#REF!,SEAGULL!$358:$358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EXPRESS'!$94:$94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BENGAL!$A$1:$L$312</definedName>
    <definedName name="Z_7D3CEC1C_CCEC_4C4E_963E_DDD8383A68C1_.wvu.PrintArea" localSheetId="4" hidden="1">BURMA!$A$1:$L$99</definedName>
    <definedName name="Z_7D3CEC1C_CCEC_4C4E_963E_DDD8383A68C1_.wvu.PrintArea" localSheetId="12" hidden="1">DOLPHIN!$A$1:$L$202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PERTIWI!$A$1:$K$248</definedName>
    <definedName name="Z_7D3CEC1C_CCEC_4C4E_963E_DDD8383A68C1_.wvu.PrintArea" localSheetId="21" hidden="1">SHAPLA!$A$1:$L$219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BENGAL!$A$1:$L$312</definedName>
    <definedName name="Z_8773B614_CBE7_474E_B57F_0A27A3791CF3_.wvu.PrintArea" localSheetId="4" hidden="1">BURMA!$A$1:$L$99</definedName>
    <definedName name="Z_8773B614_CBE7_474E_B57F_0A27A3791CF3_.wvu.PrintArea" localSheetId="12" hidden="1">DOLPHIN!$A$1:$L$202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PERTIWI!$A$1:$K$248</definedName>
    <definedName name="Z_8773B614_CBE7_474E_B57F_0A27A3791CF3_.wvu.PrintArea" localSheetId="21" hidden="1">SHAPLA!$A$1:$L$219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BENGAL!$A$1:$L$312</definedName>
    <definedName name="Z_9278F756_A3B4_47A1_8EDD_64A01BF7A423_.wvu.PrintArea" localSheetId="4" hidden="1">BURMA!$A$1:$L$99</definedName>
    <definedName name="Z_9278F756_A3B4_47A1_8EDD_64A01BF7A423_.wvu.PrintArea" localSheetId="12" hidden="1">DOLPHIN!$A$1:$L$202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PERTIWI!$A$1:$K$248</definedName>
    <definedName name="Z_9278F756_A3B4_47A1_8EDD_64A01BF7A423_.wvu.PrintArea" localSheetId="21" hidden="1">SHAPLA!$A$1:$L$219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BENGAL!$A$1:$L$312</definedName>
    <definedName name="Z_9E7EEAA3_A5FB_49FD_8C3A_1AF14EAE95FB_.wvu.PrintArea" localSheetId="4" hidden="1">BURMA!$A$1:$L$99</definedName>
    <definedName name="Z_9E7EEAA3_A5FB_49FD_8C3A_1AF14EAE95FB_.wvu.PrintArea" localSheetId="12" hidden="1">DOLPHIN!$A$1:$L$202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PERTIWI!$A$1:$K$248</definedName>
    <definedName name="Z_9E7EEAA3_A5FB_49FD_8C3A_1AF14EAE95FB_.wvu.PrintArea" localSheetId="21" hidden="1">SHAPLA!$A$1:$L$219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BENGAL!$A$1:$L$312</definedName>
    <definedName name="Z_BA712AC7_4015_4F77_9461_7852ED983D52_.wvu.PrintArea" localSheetId="4" hidden="1">BURMA!$A$1:$L$99</definedName>
    <definedName name="Z_BA712AC7_4015_4F77_9461_7852ED983D52_.wvu.PrintArea" localSheetId="12" hidden="1">DOLPHIN!$A$1:$L$202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PERTIWI!$A$1:$K$248</definedName>
    <definedName name="Z_BA712AC7_4015_4F77_9461_7852ED983D52_.wvu.PrintArea" localSheetId="21" hidden="1">SHAPLA!$A$1:$L$219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5" i="57" l="1"/>
  <c r="E104" i="5"/>
  <c r="F104" i="5"/>
  <c r="E105" i="5"/>
  <c r="F105" i="5"/>
  <c r="E54" i="57" l="1"/>
  <c r="E73" i="7"/>
  <c r="F73" i="7" s="1"/>
  <c r="G73" i="7" s="1"/>
  <c r="H73" i="7" s="1"/>
  <c r="I73" i="7" s="1"/>
  <c r="J73" i="7" s="1"/>
  <c r="E94" i="61"/>
  <c r="E93" i="47"/>
  <c r="E63" i="59"/>
  <c r="F112" i="5"/>
  <c r="E112" i="5"/>
  <c r="E224" i="44"/>
  <c r="L75" i="11"/>
  <c r="L76" i="11"/>
  <c r="L77" i="11"/>
  <c r="L78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E70" i="59" l="1"/>
  <c r="E93" i="61"/>
  <c r="F73" i="48"/>
  <c r="E73" i="48"/>
  <c r="S78" i="11" l="1"/>
  <c r="R78" i="11"/>
  <c r="Q78" i="11"/>
  <c r="P78" i="11"/>
  <c r="N78" i="11"/>
  <c r="M78" i="11"/>
  <c r="T78" i="11"/>
  <c r="F86" i="10"/>
  <c r="E86" i="10"/>
  <c r="I80" i="45"/>
  <c r="I79" i="45"/>
  <c r="E83" i="45"/>
  <c r="E82" i="45"/>
  <c r="E81" i="45"/>
  <c r="E80" i="45"/>
  <c r="E69" i="59"/>
  <c r="E68" i="59"/>
  <c r="E149" i="32"/>
  <c r="F149" i="32" s="1"/>
  <c r="G149" i="32" s="1"/>
  <c r="H149" i="32" s="1"/>
  <c r="I149" i="32" s="1"/>
  <c r="E148" i="32"/>
  <c r="F148" i="32" s="1"/>
  <c r="G148" i="32" s="1"/>
  <c r="H148" i="32" s="1"/>
  <c r="I148" i="32" s="1"/>
  <c r="E147" i="32"/>
  <c r="F147" i="32" s="1"/>
  <c r="G147" i="32" s="1"/>
  <c r="H147" i="32" s="1"/>
  <c r="I147" i="32" s="1"/>
  <c r="F146" i="32"/>
  <c r="G146" i="32" s="1"/>
  <c r="H146" i="32" s="1"/>
  <c r="I146" i="32" s="1"/>
  <c r="E91" i="32"/>
  <c r="F91" i="32" s="1"/>
  <c r="E95" i="32"/>
  <c r="F95" i="32" s="1"/>
  <c r="E94" i="32"/>
  <c r="F94" i="32" s="1"/>
  <c r="E93" i="32"/>
  <c r="F93" i="32" s="1"/>
  <c r="E92" i="32"/>
  <c r="F92" i="32" s="1"/>
  <c r="E92" i="47"/>
  <c r="E91" i="47"/>
  <c r="E90" i="47"/>
  <c r="O78" i="11" l="1"/>
  <c r="E101" i="57"/>
  <c r="F101" i="57" s="1"/>
  <c r="E100" i="57"/>
  <c r="F100" i="57" s="1"/>
  <c r="E99" i="57"/>
  <c r="F99" i="57" s="1"/>
  <c r="E51" i="57"/>
  <c r="E53" i="57"/>
  <c r="E52" i="57"/>
  <c r="E334" i="8"/>
  <c r="F334" i="8" s="1"/>
  <c r="G334" i="8" s="1"/>
  <c r="E333" i="8"/>
  <c r="F333" i="8" s="1"/>
  <c r="G333" i="8" s="1"/>
  <c r="E332" i="8"/>
  <c r="F332" i="8" s="1"/>
  <c r="G332" i="8" s="1"/>
  <c r="E331" i="8"/>
  <c r="F331" i="8" s="1"/>
  <c r="G331" i="8" s="1"/>
  <c r="E109" i="8"/>
  <c r="E110" i="8"/>
  <c r="E112" i="8"/>
  <c r="E111" i="8"/>
  <c r="E108" i="8"/>
  <c r="H231" i="44"/>
  <c r="I231" i="44" s="1"/>
  <c r="J231" i="44" s="1"/>
  <c r="K231" i="44" s="1"/>
  <c r="L231" i="44" s="1"/>
  <c r="F231" i="44"/>
  <c r="E234" i="44"/>
  <c r="F234" i="44" s="1"/>
  <c r="G234" i="44" s="1"/>
  <c r="H234" i="44" s="1"/>
  <c r="I234" i="44" s="1"/>
  <c r="J234" i="44" s="1"/>
  <c r="K234" i="44" s="1"/>
  <c r="L234" i="44" s="1"/>
  <c r="E233" i="44"/>
  <c r="F233" i="44" s="1"/>
  <c r="G233" i="44" s="1"/>
  <c r="H233" i="44" s="1"/>
  <c r="I233" i="44" s="1"/>
  <c r="J233" i="44" s="1"/>
  <c r="K233" i="44" s="1"/>
  <c r="L233" i="44" s="1"/>
  <c r="E232" i="44"/>
  <c r="F232" i="44" s="1"/>
  <c r="G232" i="44" s="1"/>
  <c r="E231" i="44"/>
  <c r="E173" i="44"/>
  <c r="F173" i="44" s="1"/>
  <c r="E172" i="44"/>
  <c r="F172" i="44" s="1"/>
  <c r="E171" i="44"/>
  <c r="F171" i="44" s="1"/>
  <c r="E170" i="44"/>
  <c r="F170" i="44" s="1"/>
  <c r="H224" i="5"/>
  <c r="I224" i="5" s="1"/>
  <c r="J224" i="5" s="1"/>
  <c r="K224" i="5" s="1"/>
  <c r="H223" i="5"/>
  <c r="I223" i="5" s="1"/>
  <c r="J223" i="5" s="1"/>
  <c r="K223" i="5" s="1"/>
  <c r="H222" i="5"/>
  <c r="I222" i="5" s="1"/>
  <c r="J222" i="5" s="1"/>
  <c r="K222" i="5" s="1"/>
  <c r="H221" i="5"/>
  <c r="I221" i="5" s="1"/>
  <c r="J221" i="5" s="1"/>
  <c r="K221" i="5" s="1"/>
  <c r="H220" i="5"/>
  <c r="I220" i="5" s="1"/>
  <c r="J220" i="5" s="1"/>
  <c r="K220" i="5" s="1"/>
  <c r="F111" i="5"/>
  <c r="E111" i="5"/>
  <c r="F110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G186" i="48"/>
  <c r="F186" i="48"/>
  <c r="E186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F72" i="48"/>
  <c r="E72" i="48"/>
  <c r="F71" i="48"/>
  <c r="E71" i="48"/>
  <c r="F70" i="48"/>
  <c r="E70" i="48"/>
  <c r="E192" i="43"/>
  <c r="F192" i="43"/>
  <c r="G192" i="43"/>
  <c r="H192" i="43"/>
  <c r="H195" i="43"/>
  <c r="G195" i="43"/>
  <c r="F195" i="43"/>
  <c r="E195" i="43"/>
  <c r="H194" i="43"/>
  <c r="G194" i="43"/>
  <c r="F194" i="43"/>
  <c r="E194" i="43"/>
  <c r="H193" i="43"/>
  <c r="G193" i="43"/>
  <c r="F193" i="43"/>
  <c r="E193" i="43"/>
  <c r="E174" i="60"/>
  <c r="F174" i="60" s="1"/>
  <c r="G174" i="60" s="1"/>
  <c r="H174" i="60" s="1"/>
  <c r="I174" i="60" s="1"/>
  <c r="J174" i="60" s="1"/>
  <c r="K174" i="60" s="1"/>
  <c r="L174" i="60" s="1"/>
  <c r="E173" i="60"/>
  <c r="F173" i="60" s="1"/>
  <c r="G173" i="60" s="1"/>
  <c r="H173" i="60" s="1"/>
  <c r="I173" i="60" s="1"/>
  <c r="J173" i="60" s="1"/>
  <c r="K173" i="60" s="1"/>
  <c r="L173" i="60" s="1"/>
  <c r="E172" i="60"/>
  <c r="F172" i="60" s="1"/>
  <c r="G172" i="60" s="1"/>
  <c r="H172" i="60" s="1"/>
  <c r="I172" i="60" s="1"/>
  <c r="J172" i="60" s="1"/>
  <c r="K172" i="60" s="1"/>
  <c r="L172" i="60" s="1"/>
  <c r="E171" i="60"/>
  <c r="F171" i="60" s="1"/>
  <c r="G171" i="60" s="1"/>
  <c r="H171" i="60" s="1"/>
  <c r="I171" i="60" s="1"/>
  <c r="J171" i="60" s="1"/>
  <c r="K171" i="60" s="1"/>
  <c r="L171" i="60" s="1"/>
  <c r="E170" i="60"/>
  <c r="F170" i="60" s="1"/>
  <c r="G170" i="60" s="1"/>
  <c r="H170" i="60" s="1"/>
  <c r="I170" i="60" s="1"/>
  <c r="J170" i="60" s="1"/>
  <c r="K170" i="60" s="1"/>
  <c r="L170" i="60" s="1"/>
  <c r="E144" i="32"/>
  <c r="F144" i="32" s="1"/>
  <c r="G144" i="32" s="1"/>
  <c r="H144" i="32" s="1"/>
  <c r="I144" i="32" s="1"/>
  <c r="I136" i="32"/>
  <c r="F94" i="57" l="1"/>
  <c r="I72" i="45" l="1"/>
  <c r="I70" i="45"/>
  <c r="K70" i="45"/>
  <c r="K71" i="45" s="1"/>
  <c r="K72" i="45"/>
  <c r="I75" i="45"/>
  <c r="I76" i="45"/>
  <c r="I77" i="45"/>
  <c r="I78" i="45"/>
  <c r="E73" i="45"/>
  <c r="E74" i="45"/>
  <c r="E75" i="45"/>
  <c r="E76" i="45"/>
  <c r="E77" i="45"/>
  <c r="E78" i="45"/>
  <c r="E79" i="45"/>
  <c r="E72" i="45"/>
  <c r="E69" i="45"/>
  <c r="E70" i="45"/>
  <c r="E71" i="45"/>
  <c r="E67" i="59"/>
  <c r="E65" i="59"/>
  <c r="E66" i="59"/>
  <c r="E108" i="5"/>
  <c r="F108" i="5"/>
  <c r="E90" i="61"/>
  <c r="E89" i="47"/>
  <c r="E96" i="57"/>
  <c r="F96" i="57" s="1"/>
  <c r="E97" i="57"/>
  <c r="F97" i="57" s="1"/>
  <c r="E98" i="57"/>
  <c r="F98" i="57" s="1"/>
  <c r="E95" i="57"/>
  <c r="F95" i="57" s="1"/>
  <c r="E62" i="57"/>
  <c r="F62" i="57" s="1"/>
  <c r="I62" i="57"/>
  <c r="E63" i="57"/>
  <c r="F63" i="57" s="1"/>
  <c r="H63" i="57"/>
  <c r="I63" i="57" s="1"/>
  <c r="E64" i="57"/>
  <c r="F64" i="57" s="1"/>
  <c r="E65" i="57"/>
  <c r="F65" i="57" s="1"/>
  <c r="E66" i="57"/>
  <c r="F66" i="57" s="1"/>
  <c r="E67" i="57"/>
  <c r="F67" i="57" s="1"/>
  <c r="E68" i="57"/>
  <c r="F68" i="57" s="1"/>
  <c r="E69" i="57"/>
  <c r="F69" i="57" s="1"/>
  <c r="E70" i="57"/>
  <c r="F70" i="57" s="1"/>
  <c r="E71" i="57"/>
  <c r="F71" i="57" s="1"/>
  <c r="E72" i="57"/>
  <c r="F72" i="57" s="1"/>
  <c r="E74" i="57"/>
  <c r="F74" i="57" s="1"/>
  <c r="E75" i="57"/>
  <c r="F75" i="57" s="1"/>
  <c r="E76" i="57"/>
  <c r="F76" i="57" s="1"/>
  <c r="E77" i="57"/>
  <c r="F77" i="57" s="1"/>
  <c r="I77" i="57"/>
  <c r="E78" i="57"/>
  <c r="F78" i="57" s="1"/>
  <c r="H78" i="57"/>
  <c r="I78" i="57" s="1"/>
  <c r="E79" i="57"/>
  <c r="F79" i="57" s="1"/>
  <c r="E80" i="57"/>
  <c r="F80" i="57" s="1"/>
  <c r="E81" i="57"/>
  <c r="F81" i="57" s="1"/>
  <c r="E83" i="57"/>
  <c r="F83" i="57" s="1"/>
  <c r="E84" i="57"/>
  <c r="F84" i="57" s="1"/>
  <c r="E85" i="57"/>
  <c r="F85" i="57" s="1"/>
  <c r="E87" i="57"/>
  <c r="F87" i="57" s="1"/>
  <c r="E91" i="57"/>
  <c r="F91" i="57" s="1"/>
  <c r="I92" i="57"/>
  <c r="H93" i="57"/>
  <c r="E223" i="44"/>
  <c r="F223" i="44" s="1"/>
  <c r="G223" i="44" s="1"/>
  <c r="H223" i="44" s="1"/>
  <c r="H56" i="7"/>
  <c r="H95" i="57" l="1"/>
  <c r="I94" i="57"/>
  <c r="H64" i="57"/>
  <c r="I93" i="57"/>
  <c r="H79" i="57"/>
  <c r="H191" i="43"/>
  <c r="G191" i="43"/>
  <c r="F191" i="43"/>
  <c r="E191" i="43"/>
  <c r="H190" i="43"/>
  <c r="G190" i="43"/>
  <c r="F190" i="43"/>
  <c r="E190" i="43"/>
  <c r="H189" i="43"/>
  <c r="G189" i="43"/>
  <c r="F189" i="43"/>
  <c r="E189" i="43"/>
  <c r="H188" i="43"/>
  <c r="G188" i="43"/>
  <c r="F188" i="43"/>
  <c r="E188" i="43"/>
  <c r="H187" i="43"/>
  <c r="G187" i="43"/>
  <c r="F187" i="43"/>
  <c r="E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15" i="44"/>
  <c r="H65" i="57" l="1"/>
  <c r="I64" i="57"/>
  <c r="H96" i="57"/>
  <c r="H97" i="57" s="1"/>
  <c r="H98" i="57" s="1"/>
  <c r="H99" i="57" s="1"/>
  <c r="I95" i="57"/>
  <c r="H150" i="43"/>
  <c r="F150" i="43"/>
  <c r="H80" i="57"/>
  <c r="I79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9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6" i="47"/>
  <c r="E87" i="47"/>
  <c r="E88" i="47"/>
  <c r="E80" i="47"/>
  <c r="H100" i="57" l="1"/>
  <c r="I99" i="57"/>
  <c r="I96" i="57"/>
  <c r="I65" i="57"/>
  <c r="H66" i="57"/>
  <c r="I97" i="57"/>
  <c r="I98" i="57"/>
  <c r="K157" i="43"/>
  <c r="I80" i="57"/>
  <c r="H81" i="57"/>
  <c r="K158" i="43"/>
  <c r="K159" i="43"/>
  <c r="J160" i="43"/>
  <c r="E134" i="43"/>
  <c r="G134" i="43"/>
  <c r="F134" i="43"/>
  <c r="H134" i="43"/>
  <c r="D17" i="61"/>
  <c r="E16" i="61"/>
  <c r="E35" i="61"/>
  <c r="E15" i="61"/>
  <c r="I100" i="57" l="1"/>
  <c r="H101" i="57"/>
  <c r="I101" i="57" s="1"/>
  <c r="H67" i="57"/>
  <c r="I66" i="57"/>
  <c r="I81" i="57"/>
  <c r="H82" i="57"/>
  <c r="K160" i="43"/>
  <c r="J161" i="43"/>
  <c r="D18" i="61"/>
  <c r="E17" i="61"/>
  <c r="I67" i="57" l="1"/>
  <c r="H68" i="57"/>
  <c r="I82" i="57"/>
  <c r="H83" i="57"/>
  <c r="K161" i="43"/>
  <c r="J162" i="43"/>
  <c r="E18" i="61"/>
  <c r="D19" i="61"/>
  <c r="H69" i="57" l="1"/>
  <c r="I68" i="57"/>
  <c r="I83" i="57"/>
  <c r="H84" i="57"/>
  <c r="K162" i="43"/>
  <c r="J163" i="43"/>
  <c r="E19" i="61"/>
  <c r="D20" i="61"/>
  <c r="H70" i="57" l="1"/>
  <c r="I69" i="57"/>
  <c r="I84" i="57"/>
  <c r="H85" i="57"/>
  <c r="K163" i="43"/>
  <c r="J164" i="43"/>
  <c r="D21" i="61"/>
  <c r="E20" i="61"/>
  <c r="I70" i="57" l="1"/>
  <c r="H71" i="57"/>
  <c r="I85" i="57"/>
  <c r="H86" i="57"/>
  <c r="J165" i="43"/>
  <c r="K164" i="43"/>
  <c r="D22" i="61"/>
  <c r="E21" i="61"/>
  <c r="I71" i="57" l="1"/>
  <c r="H72" i="57"/>
  <c r="H87" i="57"/>
  <c r="I86" i="57"/>
  <c r="J166" i="43"/>
  <c r="K165" i="43"/>
  <c r="E22" i="61"/>
  <c r="D23" i="61"/>
  <c r="I72" i="57" l="1"/>
  <c r="H73" i="57"/>
  <c r="I87" i="57"/>
  <c r="H88" i="57"/>
  <c r="K166" i="43"/>
  <c r="J167" i="43"/>
  <c r="D24" i="61"/>
  <c r="E23" i="61"/>
  <c r="H74" i="57" l="1"/>
  <c r="I73" i="57"/>
  <c r="I88" i="57"/>
  <c r="H89" i="57"/>
  <c r="K167" i="43"/>
  <c r="J168" i="43"/>
  <c r="D25" i="61"/>
  <c r="E24" i="61"/>
  <c r="I74" i="57" l="1"/>
  <c r="H75" i="57"/>
  <c r="I89" i="57"/>
  <c r="H90" i="57"/>
  <c r="K168" i="43"/>
  <c r="J169" i="43"/>
  <c r="D26" i="61"/>
  <c r="E25" i="61"/>
  <c r="H76" i="57" l="1"/>
  <c r="I76" i="57" s="1"/>
  <c r="I75" i="57"/>
  <c r="H91" i="57"/>
  <c r="I91" i="57" s="1"/>
  <c r="I90" i="57"/>
  <c r="J170" i="43"/>
  <c r="K169" i="43"/>
  <c r="D27" i="61"/>
  <c r="E26" i="61"/>
  <c r="F140" i="32"/>
  <c r="G140" i="32" s="1"/>
  <c r="H140" i="32" s="1"/>
  <c r="I140" i="32" s="1"/>
  <c r="E141" i="32"/>
  <c r="F141" i="32" s="1"/>
  <c r="G141" i="32" s="1"/>
  <c r="H141" i="32" s="1"/>
  <c r="I141" i="32" s="1"/>
  <c r="E142" i="32"/>
  <c r="I142" i="32" s="1"/>
  <c r="E143" i="32"/>
  <c r="F143" i="32" s="1"/>
  <c r="G143" i="32" s="1"/>
  <c r="H143" i="32" s="1"/>
  <c r="I143" i="32" s="1"/>
  <c r="E145" i="32"/>
  <c r="F145" i="32" s="1"/>
  <c r="G145" i="32" s="1"/>
  <c r="H145" i="32" s="1"/>
  <c r="I145" i="32" s="1"/>
  <c r="E139" i="32"/>
  <c r="F139" i="32" s="1"/>
  <c r="G139" i="32" s="1"/>
  <c r="H139" i="32" s="1"/>
  <c r="I139" i="32" s="1"/>
  <c r="E86" i="32"/>
  <c r="E87" i="32"/>
  <c r="F87" i="32" s="1"/>
  <c r="E89" i="32"/>
  <c r="F89" i="32" s="1"/>
  <c r="E90" i="32"/>
  <c r="F90" i="32" s="1"/>
  <c r="E83" i="32"/>
  <c r="F83" i="32" s="1"/>
  <c r="H84" i="32"/>
  <c r="H86" i="32" s="1"/>
  <c r="H87" i="32" s="1"/>
  <c r="H88" i="32" s="1"/>
  <c r="H89" i="32" s="1"/>
  <c r="H90" i="32" s="1"/>
  <c r="H91" i="32" s="1"/>
  <c r="H92" i="32" s="1"/>
  <c r="H93" i="32" s="1"/>
  <c r="H94" i="32" s="1"/>
  <c r="H95" i="32" s="1"/>
  <c r="E81" i="32"/>
  <c r="F81" i="32"/>
  <c r="G63" i="7"/>
  <c r="H63" i="7" s="1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E66" i="7"/>
  <c r="F66" i="7" s="1"/>
  <c r="G66" i="7" s="1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24" i="44"/>
  <c r="E230" i="44"/>
  <c r="F230" i="44" s="1"/>
  <c r="G230" i="44" s="1"/>
  <c r="H230" i="44" s="1"/>
  <c r="I230" i="44" s="1"/>
  <c r="J230" i="44" s="1"/>
  <c r="K230" i="44" s="1"/>
  <c r="L230" i="44" s="1"/>
  <c r="E229" i="44"/>
  <c r="F229" i="44" s="1"/>
  <c r="G229" i="44" s="1"/>
  <c r="H229" i="44" s="1"/>
  <c r="I229" i="44" s="1"/>
  <c r="J229" i="44" s="1"/>
  <c r="K229" i="44" s="1"/>
  <c r="L229" i="44" s="1"/>
  <c r="E228" i="44"/>
  <c r="F228" i="44" s="1"/>
  <c r="G228" i="44" s="1"/>
  <c r="E227" i="44"/>
  <c r="F227" i="44" s="1"/>
  <c r="G227" i="44" s="1"/>
  <c r="H227" i="44" s="1"/>
  <c r="I227" i="44" s="1"/>
  <c r="J227" i="44" s="1"/>
  <c r="K227" i="44" s="1"/>
  <c r="L227" i="44" s="1"/>
  <c r="E225" i="44"/>
  <c r="F225" i="44" s="1"/>
  <c r="G225" i="44" s="1"/>
  <c r="E226" i="44"/>
  <c r="F226" i="44" s="1"/>
  <c r="G226" i="44" s="1"/>
  <c r="H226" i="44" s="1"/>
  <c r="I226" i="44" s="1"/>
  <c r="J226" i="44" s="1"/>
  <c r="K226" i="44" s="1"/>
  <c r="L226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I324" i="8"/>
  <c r="I325" i="8" s="1"/>
  <c r="I326" i="8" s="1"/>
  <c r="E330" i="8"/>
  <c r="F330" i="8" s="1"/>
  <c r="G330" i="8" s="1"/>
  <c r="E329" i="8"/>
  <c r="F329" i="8" s="1"/>
  <c r="G329" i="8" s="1"/>
  <c r="E328" i="8"/>
  <c r="F328" i="8" s="1"/>
  <c r="G328" i="8" s="1"/>
  <c r="E327" i="8"/>
  <c r="F327" i="8" s="1"/>
  <c r="G327" i="8" s="1"/>
  <c r="E326" i="8"/>
  <c r="F326" i="8" s="1"/>
  <c r="G326" i="8" s="1"/>
  <c r="E324" i="8"/>
  <c r="F324" i="8" s="1"/>
  <c r="G324" i="8" s="1"/>
  <c r="E325" i="8"/>
  <c r="F325" i="8" s="1"/>
  <c r="G325" i="8" s="1"/>
  <c r="E323" i="8"/>
  <c r="F323" i="8" s="1"/>
  <c r="G323" i="8" s="1"/>
  <c r="E107" i="8"/>
  <c r="E106" i="8"/>
  <c r="E105" i="8"/>
  <c r="E99" i="8"/>
  <c r="E100" i="8"/>
  <c r="E101" i="8"/>
  <c r="E102" i="8"/>
  <c r="E98" i="8"/>
  <c r="E169" i="60"/>
  <c r="F169" i="60" s="1"/>
  <c r="G169" i="60" s="1"/>
  <c r="H169" i="60" s="1"/>
  <c r="I169" i="60" s="1"/>
  <c r="J169" i="60" s="1"/>
  <c r="K169" i="60" s="1"/>
  <c r="L169" i="60" s="1"/>
  <c r="E168" i="60"/>
  <c r="F168" i="60" s="1"/>
  <c r="G168" i="60" s="1"/>
  <c r="H168" i="60" s="1"/>
  <c r="I168" i="60" s="1"/>
  <c r="J168" i="60" s="1"/>
  <c r="K168" i="60" s="1"/>
  <c r="L168" i="60" s="1"/>
  <c r="E167" i="60"/>
  <c r="F167" i="60" s="1"/>
  <c r="G167" i="60" s="1"/>
  <c r="H167" i="60" s="1"/>
  <c r="I167" i="60" s="1"/>
  <c r="J167" i="60" s="1"/>
  <c r="K167" i="60" s="1"/>
  <c r="L167" i="60" s="1"/>
  <c r="E166" i="60"/>
  <c r="F166" i="60" s="1"/>
  <c r="G166" i="60" s="1"/>
  <c r="H166" i="60" s="1"/>
  <c r="I166" i="60" s="1"/>
  <c r="J166" i="60" s="1"/>
  <c r="K166" i="60" s="1"/>
  <c r="L166" i="60" s="1"/>
  <c r="E165" i="60"/>
  <c r="F165" i="60" s="1"/>
  <c r="G165" i="60" s="1"/>
  <c r="H165" i="60" s="1"/>
  <c r="I165" i="60" s="1"/>
  <c r="J165" i="60" s="1"/>
  <c r="K165" i="60" s="1"/>
  <c r="L165" i="60" s="1"/>
  <c r="E164" i="60"/>
  <c r="F164" i="60" s="1"/>
  <c r="G164" i="60" s="1"/>
  <c r="H164" i="60" s="1"/>
  <c r="I164" i="60" s="1"/>
  <c r="J164" i="60" s="1"/>
  <c r="K164" i="60" s="1"/>
  <c r="L164" i="60" s="1"/>
  <c r="E163" i="60"/>
  <c r="F163" i="60" s="1"/>
  <c r="G163" i="60" s="1"/>
  <c r="H163" i="60" s="1"/>
  <c r="I163" i="60" s="1"/>
  <c r="J163" i="60" s="1"/>
  <c r="K163" i="60" s="1"/>
  <c r="L163" i="60" s="1"/>
  <c r="E162" i="60"/>
  <c r="F162" i="60" s="1"/>
  <c r="G162" i="60" s="1"/>
  <c r="H162" i="60" s="1"/>
  <c r="I162" i="60" s="1"/>
  <c r="J162" i="60" s="1"/>
  <c r="K162" i="60" s="1"/>
  <c r="L162" i="60" s="1"/>
  <c r="I161" i="60"/>
  <c r="J161" i="60" s="1"/>
  <c r="K161" i="60" s="1"/>
  <c r="L161" i="60" s="1"/>
  <c r="F159" i="60"/>
  <c r="G159" i="60" s="1"/>
  <c r="H159" i="60" s="1"/>
  <c r="I159" i="60" s="1"/>
  <c r="J159" i="60" s="1"/>
  <c r="K159" i="60" s="1"/>
  <c r="L159" i="60" s="1"/>
  <c r="N158" i="60"/>
  <c r="N159" i="60" s="1"/>
  <c r="O157" i="60"/>
  <c r="F157" i="60"/>
  <c r="G157" i="60" s="1"/>
  <c r="H157" i="60" s="1"/>
  <c r="I157" i="60" s="1"/>
  <c r="J157" i="60" s="1"/>
  <c r="K157" i="60" s="1"/>
  <c r="L157" i="60" s="1"/>
  <c r="K156" i="60"/>
  <c r="J156" i="60"/>
  <c r="I156" i="60"/>
  <c r="H156" i="60"/>
  <c r="G156" i="60"/>
  <c r="F156" i="60"/>
  <c r="E156" i="60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K153" i="60"/>
  <c r="J153" i="60"/>
  <c r="I153" i="60"/>
  <c r="H153" i="60"/>
  <c r="G153" i="60"/>
  <c r="F153" i="60"/>
  <c r="E153" i="60"/>
  <c r="O152" i="60"/>
  <c r="N152" i="60"/>
  <c r="K152" i="60"/>
  <c r="J152" i="60"/>
  <c r="I152" i="60"/>
  <c r="H152" i="60"/>
  <c r="G152" i="60"/>
  <c r="O151" i="60"/>
  <c r="N151" i="60"/>
  <c r="K151" i="60"/>
  <c r="J151" i="60"/>
  <c r="I151" i="60"/>
  <c r="H151" i="60"/>
  <c r="G151" i="60"/>
  <c r="F151" i="60"/>
  <c r="E151" i="60"/>
  <c r="O150" i="60"/>
  <c r="N150" i="60"/>
  <c r="K150" i="60"/>
  <c r="J150" i="60"/>
  <c r="I150" i="60"/>
  <c r="O149" i="60"/>
  <c r="N149" i="60"/>
  <c r="K149" i="60"/>
  <c r="J149" i="60"/>
  <c r="I149" i="60"/>
  <c r="H149" i="60"/>
  <c r="G149" i="60"/>
  <c r="F149" i="60"/>
  <c r="E149" i="60"/>
  <c r="O148" i="60"/>
  <c r="N148" i="60"/>
  <c r="K148" i="60"/>
  <c r="J148" i="60"/>
  <c r="I148" i="60"/>
  <c r="H148" i="60"/>
  <c r="G148" i="60"/>
  <c r="F148" i="60"/>
  <c r="E148" i="60"/>
  <c r="O147" i="60"/>
  <c r="N147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O146" i="60" s="1"/>
  <c r="F146" i="60"/>
  <c r="N146" i="60" s="1"/>
  <c r="E146" i="60"/>
  <c r="L146" i="60" s="1"/>
  <c r="O145" i="60"/>
  <c r="N145" i="60"/>
  <c r="L145" i="60"/>
  <c r="K145" i="60"/>
  <c r="J145" i="60"/>
  <c r="I145" i="60"/>
  <c r="H145" i="60"/>
  <c r="G145" i="60"/>
  <c r="F145" i="60"/>
  <c r="E145" i="60"/>
  <c r="O144" i="60"/>
  <c r="N144" i="60"/>
  <c r="L144" i="60"/>
  <c r="K144" i="60"/>
  <c r="J144" i="60"/>
  <c r="I144" i="60"/>
  <c r="H144" i="60"/>
  <c r="G144" i="60"/>
  <c r="F144" i="60"/>
  <c r="E144" i="60"/>
  <c r="O143" i="60"/>
  <c r="N143" i="60"/>
  <c r="L143" i="60"/>
  <c r="K143" i="60"/>
  <c r="J143" i="60"/>
  <c r="I143" i="60"/>
  <c r="H143" i="60"/>
  <c r="G143" i="60"/>
  <c r="F143" i="60"/>
  <c r="E143" i="60"/>
  <c r="O142" i="60"/>
  <c r="N142" i="60"/>
  <c r="O141" i="60"/>
  <c r="N141" i="60"/>
  <c r="L141" i="60"/>
  <c r="K141" i="60"/>
  <c r="J141" i="60"/>
  <c r="I141" i="60"/>
  <c r="H141" i="60"/>
  <c r="G141" i="60"/>
  <c r="F141" i="60"/>
  <c r="E141" i="60"/>
  <c r="O140" i="60"/>
  <c r="N140" i="60"/>
  <c r="L140" i="60"/>
  <c r="K140" i="60"/>
  <c r="J140" i="60"/>
  <c r="I140" i="60"/>
  <c r="H140" i="60"/>
  <c r="G140" i="60"/>
  <c r="F140" i="60"/>
  <c r="E140" i="60"/>
  <c r="O139" i="60"/>
  <c r="N139" i="60"/>
  <c r="L139" i="60"/>
  <c r="K139" i="60"/>
  <c r="J139" i="60"/>
  <c r="I139" i="60"/>
  <c r="H139" i="60"/>
  <c r="G139" i="60"/>
  <c r="F139" i="60"/>
  <c r="E139" i="60"/>
  <c r="O138" i="60"/>
  <c r="N138" i="60"/>
  <c r="L138" i="60"/>
  <c r="K138" i="60"/>
  <c r="J138" i="60"/>
  <c r="I138" i="60"/>
  <c r="H138" i="60"/>
  <c r="G138" i="60"/>
  <c r="F138" i="60"/>
  <c r="E138" i="60"/>
  <c r="O137" i="60"/>
  <c r="N137" i="60"/>
  <c r="L137" i="60"/>
  <c r="K137" i="60"/>
  <c r="J137" i="60"/>
  <c r="I137" i="60"/>
  <c r="H137" i="60"/>
  <c r="G137" i="60"/>
  <c r="F137" i="60"/>
  <c r="E137" i="60"/>
  <c r="O136" i="60"/>
  <c r="N136" i="60"/>
  <c r="L136" i="60"/>
  <c r="K136" i="60"/>
  <c r="J136" i="60"/>
  <c r="I136" i="60"/>
  <c r="H136" i="60"/>
  <c r="G136" i="60"/>
  <c r="F136" i="60"/>
  <c r="E136" i="60"/>
  <c r="N134" i="60"/>
  <c r="L134" i="60"/>
  <c r="K134" i="60"/>
  <c r="J134" i="60"/>
  <c r="I134" i="60"/>
  <c r="H134" i="60"/>
  <c r="G134" i="60"/>
  <c r="F134" i="60"/>
  <c r="E134" i="60"/>
  <c r="O134" i="60" s="1"/>
  <c r="N133" i="60"/>
  <c r="E133" i="60"/>
  <c r="O133" i="60" s="1"/>
  <c r="N132" i="60"/>
  <c r="L132" i="60"/>
  <c r="K132" i="60"/>
  <c r="J132" i="60"/>
  <c r="I132" i="60"/>
  <c r="H132" i="60"/>
  <c r="G132" i="60"/>
  <c r="F132" i="60"/>
  <c r="E132" i="60"/>
  <c r="O132" i="60" s="1"/>
  <c r="N131" i="60"/>
  <c r="L131" i="60"/>
  <c r="K131" i="60"/>
  <c r="J131" i="60"/>
  <c r="I131" i="60"/>
  <c r="H131" i="60"/>
  <c r="G131" i="60"/>
  <c r="F131" i="60"/>
  <c r="E131" i="60"/>
  <c r="O131" i="60" s="1"/>
  <c r="N130" i="60"/>
  <c r="L130" i="60"/>
  <c r="K130" i="60"/>
  <c r="J130" i="60"/>
  <c r="I130" i="60"/>
  <c r="H130" i="60"/>
  <c r="G130" i="60"/>
  <c r="F130" i="60"/>
  <c r="E130" i="60"/>
  <c r="O130" i="60" s="1"/>
  <c r="N129" i="60"/>
  <c r="L129" i="60"/>
  <c r="K129" i="60"/>
  <c r="J129" i="60"/>
  <c r="I129" i="60"/>
  <c r="H129" i="60"/>
  <c r="G129" i="60"/>
  <c r="F129" i="60"/>
  <c r="E129" i="60"/>
  <c r="O129" i="60" s="1"/>
  <c r="N128" i="60"/>
  <c r="L128" i="60"/>
  <c r="K128" i="60"/>
  <c r="J128" i="60"/>
  <c r="I128" i="60"/>
  <c r="H128" i="60"/>
  <c r="E128" i="60"/>
  <c r="O128" i="60" s="1"/>
  <c r="N127" i="60"/>
  <c r="L127" i="60"/>
  <c r="K127" i="60"/>
  <c r="J127" i="60"/>
  <c r="I127" i="60"/>
  <c r="H127" i="60"/>
  <c r="G127" i="60"/>
  <c r="F127" i="60"/>
  <c r="E127" i="60"/>
  <c r="O127" i="60" s="1"/>
  <c r="N126" i="60"/>
  <c r="L126" i="60"/>
  <c r="K126" i="60"/>
  <c r="E126" i="60"/>
  <c r="O126" i="60" s="1"/>
  <c r="N125" i="60"/>
  <c r="L125" i="60"/>
  <c r="K125" i="60"/>
  <c r="J125" i="60"/>
  <c r="I125" i="60"/>
  <c r="H125" i="60"/>
  <c r="G125" i="60"/>
  <c r="F125" i="60"/>
  <c r="E125" i="60"/>
  <c r="O125" i="60" s="1"/>
  <c r="O124" i="60"/>
  <c r="N124" i="60"/>
  <c r="L124" i="60"/>
  <c r="K124" i="60"/>
  <c r="N123" i="60"/>
  <c r="L123" i="60"/>
  <c r="K123" i="60"/>
  <c r="J123" i="60"/>
  <c r="I123" i="60"/>
  <c r="H123" i="60"/>
  <c r="G123" i="60"/>
  <c r="F123" i="60"/>
  <c r="E123" i="60"/>
  <c r="O123" i="60" s="1"/>
  <c r="N122" i="60"/>
  <c r="L122" i="60"/>
  <c r="K122" i="60"/>
  <c r="J122" i="60"/>
  <c r="I122" i="60"/>
  <c r="H122" i="60"/>
  <c r="G122" i="60"/>
  <c r="F122" i="60"/>
  <c r="E122" i="60"/>
  <c r="O122" i="60" s="1"/>
  <c r="N121" i="60"/>
  <c r="L121" i="60"/>
  <c r="K121" i="60"/>
  <c r="J121" i="60"/>
  <c r="I121" i="60"/>
  <c r="H121" i="60"/>
  <c r="G121" i="60"/>
  <c r="F121" i="60"/>
  <c r="E121" i="60"/>
  <c r="O121" i="60" s="1"/>
  <c r="Q120" i="60"/>
  <c r="Q121" i="60" s="1"/>
  <c r="Q122" i="60" s="1"/>
  <c r="Q123" i="60" s="1"/>
  <c r="Q124" i="60" s="1"/>
  <c r="Q125" i="60" s="1"/>
  <c r="Q126" i="60" s="1"/>
  <c r="Q127" i="60" s="1"/>
  <c r="Q128" i="60" s="1"/>
  <c r="Q129" i="60" s="1"/>
  <c r="N120" i="60"/>
  <c r="L120" i="60"/>
  <c r="E120" i="60"/>
  <c r="O120" i="60" s="1"/>
  <c r="O119" i="60"/>
  <c r="N119" i="60"/>
  <c r="H219" i="5"/>
  <c r="I219" i="5" s="1"/>
  <c r="J219" i="5" s="1"/>
  <c r="K219" i="5" s="1"/>
  <c r="H218" i="5"/>
  <c r="I218" i="5" s="1"/>
  <c r="J218" i="5" s="1"/>
  <c r="K218" i="5" s="1"/>
  <c r="H217" i="5"/>
  <c r="I217" i="5" s="1"/>
  <c r="J217" i="5" s="1"/>
  <c r="K217" i="5" s="1"/>
  <c r="F107" i="5"/>
  <c r="E107" i="5"/>
  <c r="F106" i="5"/>
  <c r="E106" i="5"/>
  <c r="S77" i="11"/>
  <c r="R77" i="11"/>
  <c r="Q77" i="11"/>
  <c r="P77" i="11"/>
  <c r="N77" i="11"/>
  <c r="M77" i="11"/>
  <c r="H77" i="11"/>
  <c r="G77" i="11"/>
  <c r="T77" i="11" s="1"/>
  <c r="F77" i="11"/>
  <c r="E77" i="11"/>
  <c r="S76" i="11"/>
  <c r="R76" i="11"/>
  <c r="Q76" i="11"/>
  <c r="P76" i="11"/>
  <c r="N76" i="11"/>
  <c r="M76" i="11"/>
  <c r="H76" i="11"/>
  <c r="G76" i="11"/>
  <c r="O76" i="11" s="1"/>
  <c r="F76" i="11"/>
  <c r="E76" i="11"/>
  <c r="S75" i="11"/>
  <c r="R75" i="11"/>
  <c r="Q75" i="11"/>
  <c r="P75" i="11"/>
  <c r="N75" i="11"/>
  <c r="M75" i="11"/>
  <c r="T75" i="11"/>
  <c r="S74" i="11"/>
  <c r="R74" i="11"/>
  <c r="Q74" i="11"/>
  <c r="P74" i="11"/>
  <c r="N74" i="11"/>
  <c r="M74" i="11"/>
  <c r="H74" i="11"/>
  <c r="G74" i="11"/>
  <c r="T74" i="11" s="1"/>
  <c r="F74" i="11"/>
  <c r="E74" i="11"/>
  <c r="L74" i="11" s="1"/>
  <c r="E181" i="47"/>
  <c r="E180" i="47"/>
  <c r="E179" i="47"/>
  <c r="E178" i="47"/>
  <c r="E177" i="47"/>
  <c r="F84" i="10"/>
  <c r="E84" i="10"/>
  <c r="F83" i="10"/>
  <c r="E83" i="10"/>
  <c r="F82" i="10"/>
  <c r="E82" i="10"/>
  <c r="E176" i="48"/>
  <c r="F176" i="48"/>
  <c r="G176" i="48"/>
  <c r="G181" i="48"/>
  <c r="F181" i="48"/>
  <c r="E181" i="48"/>
  <c r="G180" i="48"/>
  <c r="F180" i="48"/>
  <c r="E180" i="48"/>
  <c r="G179" i="48"/>
  <c r="F179" i="48"/>
  <c r="E179" i="48"/>
  <c r="G178" i="48"/>
  <c r="F178" i="48"/>
  <c r="E178" i="48"/>
  <c r="G177" i="48"/>
  <c r="F177" i="48"/>
  <c r="E177" i="48"/>
  <c r="G175" i="48"/>
  <c r="F175" i="48"/>
  <c r="E175" i="48"/>
  <c r="G173" i="48"/>
  <c r="F173" i="48"/>
  <c r="E173" i="48"/>
  <c r="G172" i="48"/>
  <c r="F172" i="48"/>
  <c r="E172" i="48"/>
  <c r="G170" i="48"/>
  <c r="F170" i="48"/>
  <c r="E170" i="48"/>
  <c r="G169" i="48"/>
  <c r="F169" i="48"/>
  <c r="E169" i="48"/>
  <c r="G168" i="48"/>
  <c r="F168" i="48"/>
  <c r="E168" i="48"/>
  <c r="G167" i="48"/>
  <c r="F167" i="48"/>
  <c r="E167" i="48"/>
  <c r="G166" i="48"/>
  <c r="F166" i="48"/>
  <c r="E166" i="48"/>
  <c r="G165" i="48"/>
  <c r="F165" i="48"/>
  <c r="E165" i="48"/>
  <c r="G163" i="48"/>
  <c r="F163" i="48"/>
  <c r="E163" i="48"/>
  <c r="G162" i="48"/>
  <c r="F162" i="48"/>
  <c r="E162" i="48"/>
  <c r="G161" i="48"/>
  <c r="F161" i="48"/>
  <c r="E161" i="48"/>
  <c r="G160" i="48"/>
  <c r="F160" i="48"/>
  <c r="E160" i="48"/>
  <c r="G159" i="48"/>
  <c r="F159" i="48"/>
  <c r="E159" i="48"/>
  <c r="G157" i="48"/>
  <c r="F157" i="48"/>
  <c r="E157" i="48"/>
  <c r="G155" i="48"/>
  <c r="F155" i="48"/>
  <c r="E155" i="48"/>
  <c r="G154" i="48"/>
  <c r="E154" i="48"/>
  <c r="G153" i="48"/>
  <c r="F153" i="48"/>
  <c r="E153" i="48"/>
  <c r="G152" i="48"/>
  <c r="F152" i="48"/>
  <c r="E152" i="48"/>
  <c r="G151" i="48"/>
  <c r="F151" i="48"/>
  <c r="E151" i="48"/>
  <c r="G150" i="48"/>
  <c r="F150" i="48"/>
  <c r="E150" i="48"/>
  <c r="F149" i="48"/>
  <c r="E149" i="48"/>
  <c r="G148" i="48"/>
  <c r="F148" i="48"/>
  <c r="E148" i="48"/>
  <c r="G147" i="48"/>
  <c r="F147" i="48"/>
  <c r="E147" i="48"/>
  <c r="G146" i="48"/>
  <c r="F146" i="48"/>
  <c r="E146" i="48"/>
  <c r="G145" i="48"/>
  <c r="F145" i="48"/>
  <c r="E145" i="48"/>
  <c r="G144" i="48"/>
  <c r="F144" i="48"/>
  <c r="E144" i="48"/>
  <c r="G143" i="48"/>
  <c r="F143" i="48"/>
  <c r="E143" i="48"/>
  <c r="G142" i="48"/>
  <c r="F142" i="48"/>
  <c r="E142" i="48"/>
  <c r="G141" i="48"/>
  <c r="F141" i="48"/>
  <c r="E141" i="48"/>
  <c r="G140" i="48"/>
  <c r="F140" i="48"/>
  <c r="E140" i="48"/>
  <c r="G139" i="48"/>
  <c r="F139" i="48"/>
  <c r="E139" i="48"/>
  <c r="F138" i="48"/>
  <c r="E138" i="48"/>
  <c r="G137" i="48"/>
  <c r="F137" i="48"/>
  <c r="E137" i="48"/>
  <c r="D136" i="48"/>
  <c r="F136" i="48" s="1"/>
  <c r="G135" i="48"/>
  <c r="F135" i="48"/>
  <c r="E135" i="48"/>
  <c r="G134" i="48"/>
  <c r="F134" i="48"/>
  <c r="E134" i="48"/>
  <c r="I133" i="48"/>
  <c r="I134" i="48" s="1"/>
  <c r="I135" i="48" s="1"/>
  <c r="I136" i="48" s="1"/>
  <c r="I137" i="48" s="1"/>
  <c r="I138" i="48" s="1"/>
  <c r="I139" i="48" s="1"/>
  <c r="I140" i="48" s="1"/>
  <c r="I141" i="48" s="1"/>
  <c r="I142" i="48" s="1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G133" i="48"/>
  <c r="F133" i="48"/>
  <c r="E133" i="48"/>
  <c r="G132" i="48"/>
  <c r="F132" i="48"/>
  <c r="E132" i="48"/>
  <c r="I131" i="48"/>
  <c r="G131" i="48"/>
  <c r="F131" i="48"/>
  <c r="E131" i="48"/>
  <c r="F69" i="48"/>
  <c r="E69" i="48"/>
  <c r="F68" i="48"/>
  <c r="E68" i="48"/>
  <c r="F67" i="48"/>
  <c r="E67" i="48"/>
  <c r="F66" i="48"/>
  <c r="E66" i="48"/>
  <c r="F65" i="48"/>
  <c r="E65" i="48"/>
  <c r="G133" i="32"/>
  <c r="O74" i="11" l="1"/>
  <c r="N225" i="44"/>
  <c r="K73" i="45"/>
  <c r="O77" i="11"/>
  <c r="J171" i="43"/>
  <c r="K170" i="43"/>
  <c r="D28" i="61"/>
  <c r="E27" i="61"/>
  <c r="I223" i="44"/>
  <c r="J223" i="44" s="1"/>
  <c r="K223" i="44" s="1"/>
  <c r="L223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J326" i="8"/>
  <c r="I327" i="8"/>
  <c r="R129" i="60"/>
  <c r="Q130" i="60"/>
  <c r="N160" i="60"/>
  <c r="O159" i="60"/>
  <c r="O158" i="60"/>
  <c r="O75" i="11"/>
  <c r="T76" i="11"/>
  <c r="G136" i="48"/>
  <c r="E136" i="48"/>
  <c r="N226" i="44" l="1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I328" i="8"/>
  <c r="J327" i="8"/>
  <c r="O160" i="60"/>
  <c r="Q131" i="60"/>
  <c r="R130" i="60"/>
  <c r="E45" i="57"/>
  <c r="E42" i="57"/>
  <c r="E43" i="57"/>
  <c r="I209" i="5"/>
  <c r="J209" i="5" s="1"/>
  <c r="K209" i="5" s="1"/>
  <c r="E214" i="44"/>
  <c r="F214" i="44" s="1"/>
  <c r="F215" i="44"/>
  <c r="G215" i="44" s="1"/>
  <c r="H215" i="44" s="1"/>
  <c r="I215" i="44" s="1"/>
  <c r="J215" i="44" s="1"/>
  <c r="E216" i="44"/>
  <c r="F216" i="44" s="1"/>
  <c r="N227" i="44" l="1"/>
  <c r="K75" i="45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I329" i="8"/>
  <c r="J328" i="8"/>
  <c r="J323" i="8"/>
  <c r="R131" i="60"/>
  <c r="Q132" i="60"/>
  <c r="N228" i="44" l="1"/>
  <c r="K76" i="45"/>
  <c r="J174" i="43"/>
  <c r="K173" i="43"/>
  <c r="D109" i="44"/>
  <c r="F108" i="44"/>
  <c r="E108" i="44"/>
  <c r="H108" i="44"/>
  <c r="D99" i="44"/>
  <c r="H98" i="44"/>
  <c r="F98" i="44"/>
  <c r="E98" i="44"/>
  <c r="I330" i="8"/>
  <c r="J329" i="8"/>
  <c r="J325" i="8"/>
  <c r="J324" i="8"/>
  <c r="Q133" i="60"/>
  <c r="R132" i="60"/>
  <c r="O161" i="60"/>
  <c r="N162" i="60"/>
  <c r="N163" i="60" s="1"/>
  <c r="F208" i="5"/>
  <c r="G208" i="5" s="1"/>
  <c r="H208" i="5" s="1"/>
  <c r="I208" i="5" s="1"/>
  <c r="J208" i="5" s="1"/>
  <c r="K208" i="5" s="1"/>
  <c r="N229" i="44" l="1"/>
  <c r="K77" i="45"/>
  <c r="J330" i="8"/>
  <c r="I331" i="8"/>
  <c r="K174" i="43"/>
  <c r="J175" i="43"/>
  <c r="E109" i="44"/>
  <c r="F109" i="44"/>
  <c r="D100" i="44"/>
  <c r="H99" i="44"/>
  <c r="F99" i="44"/>
  <c r="E99" i="44"/>
  <c r="O162" i="60"/>
  <c r="Q134" i="60"/>
  <c r="R133" i="60"/>
  <c r="I74" i="45"/>
  <c r="E61" i="59"/>
  <c r="N230" i="44" l="1"/>
  <c r="K78" i="45"/>
  <c r="J331" i="8"/>
  <c r="I332" i="8"/>
  <c r="K175" i="43"/>
  <c r="J176" i="43"/>
  <c r="E100" i="44"/>
  <c r="H100" i="44"/>
  <c r="F100" i="44"/>
  <c r="D101" i="44"/>
  <c r="O163" i="60"/>
  <c r="Q135" i="60"/>
  <c r="R134" i="60"/>
  <c r="I68" i="45"/>
  <c r="I67" i="45"/>
  <c r="I73" i="45"/>
  <c r="I71" i="45"/>
  <c r="E58" i="48"/>
  <c r="N231" i="44" l="1"/>
  <c r="K79" i="45"/>
  <c r="I333" i="8"/>
  <c r="J332" i="8"/>
  <c r="J177" i="43"/>
  <c r="K176" i="43"/>
  <c r="D102" i="44"/>
  <c r="H101" i="44"/>
  <c r="F101" i="44"/>
  <c r="E101" i="44"/>
  <c r="R135" i="60"/>
  <c r="Q136" i="60"/>
  <c r="O164" i="60"/>
  <c r="N165" i="60"/>
  <c r="E52" i="7"/>
  <c r="F52" i="7"/>
  <c r="G52" i="7"/>
  <c r="H52" i="7"/>
  <c r="I52" i="7"/>
  <c r="J52" i="7"/>
  <c r="K52" i="7"/>
  <c r="L52" i="7"/>
  <c r="E60" i="59"/>
  <c r="E58" i="59"/>
  <c r="H215" i="8"/>
  <c r="H216" i="8" s="1"/>
  <c r="H217" i="8" s="1"/>
  <c r="H218" i="8" s="1"/>
  <c r="H219" i="8" s="1"/>
  <c r="H220" i="8" s="1"/>
  <c r="H221" i="8" s="1"/>
  <c r="E221" i="8"/>
  <c r="F221" i="8" s="1"/>
  <c r="H215" i="5"/>
  <c r="I215" i="5" s="1"/>
  <c r="J215" i="5" s="1"/>
  <c r="K215" i="5" s="1"/>
  <c r="H214" i="5"/>
  <c r="I214" i="5" s="1"/>
  <c r="J214" i="5" s="1"/>
  <c r="K214" i="5" s="1"/>
  <c r="H213" i="5"/>
  <c r="I213" i="5" s="1"/>
  <c r="J213" i="5" s="1"/>
  <c r="K213" i="5" s="1"/>
  <c r="H212" i="5"/>
  <c r="I212" i="5" s="1"/>
  <c r="J212" i="5" s="1"/>
  <c r="K212" i="5" s="1"/>
  <c r="F102" i="5"/>
  <c r="E102" i="5"/>
  <c r="F101" i="5"/>
  <c r="E101" i="5"/>
  <c r="F100" i="5"/>
  <c r="E100" i="5"/>
  <c r="E176" i="47"/>
  <c r="E175" i="47"/>
  <c r="E174" i="47"/>
  <c r="E173" i="47"/>
  <c r="N232" i="44" l="1"/>
  <c r="K80" i="45"/>
  <c r="I334" i="8"/>
  <c r="J334" i="8" s="1"/>
  <c r="J333" i="8"/>
  <c r="J178" i="43"/>
  <c r="K177" i="43"/>
  <c r="D103" i="44"/>
  <c r="H102" i="44"/>
  <c r="F102" i="44"/>
  <c r="E102" i="44"/>
  <c r="O165" i="60"/>
  <c r="N166" i="60"/>
  <c r="Q137" i="60"/>
  <c r="R136" i="60"/>
  <c r="I221" i="8"/>
  <c r="N233" i="44" l="1"/>
  <c r="K81" i="45"/>
  <c r="K178" i="43"/>
  <c r="J179" i="43"/>
  <c r="F103" i="44"/>
  <c r="E103" i="44"/>
  <c r="H103" i="44"/>
  <c r="N167" i="60"/>
  <c r="O166" i="60"/>
  <c r="R137" i="60"/>
  <c r="Q138" i="60"/>
  <c r="N234" i="44" l="1"/>
  <c r="K83" i="45" s="1"/>
  <c r="K82" i="45"/>
  <c r="K179" i="43"/>
  <c r="J180" i="43"/>
  <c r="Q139" i="60"/>
  <c r="R138" i="60"/>
  <c r="N168" i="60"/>
  <c r="O167" i="60"/>
  <c r="G126" i="48"/>
  <c r="H126" i="48"/>
  <c r="I126" i="48"/>
  <c r="E61" i="48"/>
  <c r="F61" i="48"/>
  <c r="E62" i="48"/>
  <c r="F62" i="48"/>
  <c r="E63" i="48"/>
  <c r="F63" i="48"/>
  <c r="E64" i="48"/>
  <c r="F81" i="10"/>
  <c r="E81" i="10"/>
  <c r="F79" i="10"/>
  <c r="E79" i="10"/>
  <c r="K180" i="43" l="1"/>
  <c r="J181" i="43"/>
  <c r="N169" i="60"/>
  <c r="N170" i="60" s="1"/>
  <c r="O168" i="60"/>
  <c r="R139" i="60"/>
  <c r="Q140" i="60"/>
  <c r="E74" i="20"/>
  <c r="E73" i="20"/>
  <c r="S73" i="11"/>
  <c r="R73" i="11"/>
  <c r="Q73" i="11"/>
  <c r="P73" i="11"/>
  <c r="N73" i="11"/>
  <c r="M73" i="11"/>
  <c r="H73" i="11"/>
  <c r="G73" i="11"/>
  <c r="O73" i="11" s="1"/>
  <c r="F73" i="11"/>
  <c r="E73" i="11"/>
  <c r="L73" i="11" s="1"/>
  <c r="S72" i="11"/>
  <c r="R72" i="11"/>
  <c r="Q72" i="11"/>
  <c r="P72" i="11"/>
  <c r="N72" i="11"/>
  <c r="M72" i="11"/>
  <c r="H72" i="11"/>
  <c r="G72" i="11"/>
  <c r="O72" i="11" s="1"/>
  <c r="F72" i="11"/>
  <c r="E72" i="11"/>
  <c r="L72" i="11" s="1"/>
  <c r="S71" i="11"/>
  <c r="R71" i="11"/>
  <c r="Q71" i="11"/>
  <c r="P71" i="11"/>
  <c r="N71" i="11"/>
  <c r="M71" i="11"/>
  <c r="H71" i="11"/>
  <c r="G71" i="11"/>
  <c r="O71" i="11" s="1"/>
  <c r="F71" i="11"/>
  <c r="E71" i="11"/>
  <c r="L71" i="11" s="1"/>
  <c r="S70" i="11"/>
  <c r="R70" i="11"/>
  <c r="Q70" i="11"/>
  <c r="P70" i="11"/>
  <c r="N70" i="11"/>
  <c r="M70" i="11"/>
  <c r="H70" i="11"/>
  <c r="G70" i="11"/>
  <c r="O70" i="11" s="1"/>
  <c r="F70" i="11"/>
  <c r="E70" i="11"/>
  <c r="L70" i="11" s="1"/>
  <c r="F78" i="10"/>
  <c r="E78" i="10"/>
  <c r="I65" i="45"/>
  <c r="I63" i="45"/>
  <c r="K62" i="45"/>
  <c r="E44" i="57"/>
  <c r="O170" i="60" l="1"/>
  <c r="N171" i="60"/>
  <c r="J182" i="43"/>
  <c r="K181" i="43"/>
  <c r="O169" i="60"/>
  <c r="Q141" i="60"/>
  <c r="R140" i="60"/>
  <c r="T71" i="11"/>
  <c r="T70" i="11"/>
  <c r="T73" i="11"/>
  <c r="T72" i="11"/>
  <c r="F77" i="10"/>
  <c r="E77" i="10"/>
  <c r="F76" i="10"/>
  <c r="F75" i="10"/>
  <c r="E75" i="10"/>
  <c r="F74" i="10"/>
  <c r="E74" i="10"/>
  <c r="E68" i="20"/>
  <c r="I69" i="45"/>
  <c r="I66" i="45"/>
  <c r="E68" i="45"/>
  <c r="E67" i="45"/>
  <c r="N172" i="60" l="1"/>
  <c r="O171" i="60"/>
  <c r="K182" i="43"/>
  <c r="J183" i="43"/>
  <c r="R141" i="60"/>
  <c r="Q142" i="60"/>
  <c r="H135" i="32"/>
  <c r="G135" i="32"/>
  <c r="F135" i="32"/>
  <c r="E132" i="32"/>
  <c r="F82" i="32"/>
  <c r="E82" i="32"/>
  <c r="F129" i="32"/>
  <c r="G129" i="32" s="1"/>
  <c r="N173" i="60" l="1"/>
  <c r="O172" i="60"/>
  <c r="K183" i="43"/>
  <c r="Q143" i="60"/>
  <c r="R142" i="60"/>
  <c r="G51" i="59"/>
  <c r="G52" i="59" s="1"/>
  <c r="G53" i="59" s="1"/>
  <c r="G54" i="59" s="1"/>
  <c r="G55" i="59" s="1"/>
  <c r="G56" i="59" s="1"/>
  <c r="G57" i="59" s="1"/>
  <c r="N109" i="60"/>
  <c r="N110" i="60" s="1"/>
  <c r="N111" i="60" s="1"/>
  <c r="N112" i="60" s="1"/>
  <c r="F110" i="60"/>
  <c r="G110" i="60" s="1"/>
  <c r="H110" i="60" s="1"/>
  <c r="I110" i="60" s="1"/>
  <c r="J110" i="60" s="1"/>
  <c r="K110" i="60" s="1"/>
  <c r="L110" i="60" s="1"/>
  <c r="E112" i="60"/>
  <c r="F112" i="60" s="1"/>
  <c r="G112" i="60" s="1"/>
  <c r="H112" i="60" s="1"/>
  <c r="I112" i="60" s="1"/>
  <c r="J112" i="60" s="1"/>
  <c r="K112" i="60" s="1"/>
  <c r="L112" i="60" s="1"/>
  <c r="F108" i="60"/>
  <c r="G108" i="60" s="1"/>
  <c r="H108" i="60" s="1"/>
  <c r="I108" i="60" s="1"/>
  <c r="J108" i="60" s="1"/>
  <c r="K108" i="60" s="1"/>
  <c r="L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O103" i="60"/>
  <c r="N103" i="60"/>
  <c r="K103" i="60"/>
  <c r="J103" i="60"/>
  <c r="I103" i="60"/>
  <c r="H103" i="60"/>
  <c r="G103" i="60"/>
  <c r="O102" i="60"/>
  <c r="N102" i="60"/>
  <c r="K102" i="60"/>
  <c r="J102" i="60"/>
  <c r="I102" i="60"/>
  <c r="H102" i="60"/>
  <c r="G102" i="60"/>
  <c r="F102" i="60"/>
  <c r="E102" i="60"/>
  <c r="O101" i="60"/>
  <c r="N101" i="60"/>
  <c r="K101" i="60"/>
  <c r="J101" i="60"/>
  <c r="I101" i="60"/>
  <c r="O100" i="60"/>
  <c r="N100" i="60"/>
  <c r="K100" i="60"/>
  <c r="J100" i="60"/>
  <c r="I100" i="60"/>
  <c r="H100" i="60"/>
  <c r="G100" i="60"/>
  <c r="F100" i="60"/>
  <c r="E100" i="60"/>
  <c r="O99" i="60"/>
  <c r="N99" i="60"/>
  <c r="K99" i="60"/>
  <c r="J99" i="60"/>
  <c r="I99" i="60"/>
  <c r="H99" i="60"/>
  <c r="G99" i="60"/>
  <c r="F99" i="60"/>
  <c r="E99" i="60"/>
  <c r="O98" i="60"/>
  <c r="N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O97" i="60" s="1"/>
  <c r="F97" i="60"/>
  <c r="N97" i="60" s="1"/>
  <c r="E97" i="60"/>
  <c r="L97" i="60" s="1"/>
  <c r="O96" i="60"/>
  <c r="N96" i="60"/>
  <c r="L96" i="60"/>
  <c r="K96" i="60"/>
  <c r="J96" i="60"/>
  <c r="I96" i="60"/>
  <c r="H96" i="60"/>
  <c r="G96" i="60"/>
  <c r="F96" i="60"/>
  <c r="E96" i="60"/>
  <c r="O95" i="60"/>
  <c r="N95" i="60"/>
  <c r="L95" i="60"/>
  <c r="K95" i="60"/>
  <c r="J95" i="60"/>
  <c r="I95" i="60"/>
  <c r="H95" i="60"/>
  <c r="G95" i="60"/>
  <c r="F95" i="60"/>
  <c r="E95" i="60"/>
  <c r="O94" i="60"/>
  <c r="N94" i="60"/>
  <c r="L94" i="60"/>
  <c r="K94" i="60"/>
  <c r="J94" i="60"/>
  <c r="I94" i="60"/>
  <c r="H94" i="60"/>
  <c r="G94" i="60"/>
  <c r="F94" i="60"/>
  <c r="E94" i="60"/>
  <c r="O93" i="60"/>
  <c r="N93" i="60"/>
  <c r="O92" i="60"/>
  <c r="N92" i="60"/>
  <c r="L92" i="60"/>
  <c r="K92" i="60"/>
  <c r="J92" i="60"/>
  <c r="I92" i="60"/>
  <c r="H92" i="60"/>
  <c r="G92" i="60"/>
  <c r="F92" i="60"/>
  <c r="E92" i="60"/>
  <c r="O91" i="60"/>
  <c r="N91" i="60"/>
  <c r="L91" i="60"/>
  <c r="K91" i="60"/>
  <c r="J91" i="60"/>
  <c r="I91" i="60"/>
  <c r="H91" i="60"/>
  <c r="G91" i="60"/>
  <c r="F91" i="60"/>
  <c r="E91" i="60"/>
  <c r="O90" i="60"/>
  <c r="N90" i="60"/>
  <c r="L90" i="60"/>
  <c r="K90" i="60"/>
  <c r="J90" i="60"/>
  <c r="I90" i="60"/>
  <c r="H90" i="60"/>
  <c r="G90" i="60"/>
  <c r="F90" i="60"/>
  <c r="E90" i="60"/>
  <c r="O89" i="60"/>
  <c r="N89" i="60"/>
  <c r="L89" i="60"/>
  <c r="K89" i="60"/>
  <c r="J89" i="60"/>
  <c r="I89" i="60"/>
  <c r="H89" i="60"/>
  <c r="G89" i="60"/>
  <c r="F89" i="60"/>
  <c r="E89" i="60"/>
  <c r="O88" i="60"/>
  <c r="N88" i="60"/>
  <c r="L88" i="60"/>
  <c r="K88" i="60"/>
  <c r="J88" i="60"/>
  <c r="I88" i="60"/>
  <c r="H88" i="60"/>
  <c r="G88" i="60"/>
  <c r="F88" i="60"/>
  <c r="E88" i="60"/>
  <c r="O87" i="60"/>
  <c r="N87" i="60"/>
  <c r="L87" i="60"/>
  <c r="K87" i="60"/>
  <c r="J87" i="60"/>
  <c r="I87" i="60"/>
  <c r="H87" i="60"/>
  <c r="G87" i="60"/>
  <c r="F87" i="60"/>
  <c r="E87" i="60"/>
  <c r="N85" i="60"/>
  <c r="L85" i="60"/>
  <c r="K85" i="60"/>
  <c r="J85" i="60"/>
  <c r="I85" i="60"/>
  <c r="H85" i="60"/>
  <c r="G85" i="60"/>
  <c r="F85" i="60"/>
  <c r="E85" i="60"/>
  <c r="O85" i="60" s="1"/>
  <c r="N84" i="60"/>
  <c r="E84" i="60"/>
  <c r="O84" i="60" s="1"/>
  <c r="N83" i="60"/>
  <c r="L83" i="60"/>
  <c r="K83" i="60"/>
  <c r="J83" i="60"/>
  <c r="I83" i="60"/>
  <c r="H83" i="60"/>
  <c r="G83" i="60"/>
  <c r="F83" i="60"/>
  <c r="E83" i="60"/>
  <c r="O83" i="60" s="1"/>
  <c r="N82" i="60"/>
  <c r="L82" i="60"/>
  <c r="K82" i="60"/>
  <c r="J82" i="60"/>
  <c r="I82" i="60"/>
  <c r="H82" i="60"/>
  <c r="G82" i="60"/>
  <c r="F82" i="60"/>
  <c r="E82" i="60"/>
  <c r="O82" i="60" s="1"/>
  <c r="N81" i="60"/>
  <c r="L81" i="60"/>
  <c r="K81" i="60"/>
  <c r="J81" i="60"/>
  <c r="I81" i="60"/>
  <c r="H81" i="60"/>
  <c r="G81" i="60"/>
  <c r="F81" i="60"/>
  <c r="E81" i="60"/>
  <c r="O81" i="60" s="1"/>
  <c r="N80" i="60"/>
  <c r="L80" i="60"/>
  <c r="K80" i="60"/>
  <c r="J80" i="60"/>
  <c r="I80" i="60"/>
  <c r="H80" i="60"/>
  <c r="G80" i="60"/>
  <c r="F80" i="60"/>
  <c r="E80" i="60"/>
  <c r="O80" i="60" s="1"/>
  <c r="N79" i="60"/>
  <c r="L79" i="60"/>
  <c r="K79" i="60"/>
  <c r="J79" i="60"/>
  <c r="I79" i="60"/>
  <c r="H79" i="60"/>
  <c r="E79" i="60"/>
  <c r="O79" i="60" s="1"/>
  <c r="N78" i="60"/>
  <c r="L78" i="60"/>
  <c r="K78" i="60"/>
  <c r="J78" i="60"/>
  <c r="I78" i="60"/>
  <c r="H78" i="60"/>
  <c r="G78" i="60"/>
  <c r="F78" i="60"/>
  <c r="E78" i="60"/>
  <c r="O78" i="60" s="1"/>
  <c r="N77" i="60"/>
  <c r="L77" i="60"/>
  <c r="K77" i="60"/>
  <c r="E77" i="60"/>
  <c r="O77" i="60" s="1"/>
  <c r="N76" i="60"/>
  <c r="L76" i="60"/>
  <c r="K76" i="60"/>
  <c r="J76" i="60"/>
  <c r="I76" i="60"/>
  <c r="H76" i="60"/>
  <c r="G76" i="60"/>
  <c r="F76" i="60"/>
  <c r="E76" i="60"/>
  <c r="O76" i="60" s="1"/>
  <c r="O75" i="60"/>
  <c r="N75" i="60"/>
  <c r="L75" i="60"/>
  <c r="K75" i="60"/>
  <c r="N74" i="60"/>
  <c r="L74" i="60"/>
  <c r="K74" i="60"/>
  <c r="J74" i="60"/>
  <c r="I74" i="60"/>
  <c r="H74" i="60"/>
  <c r="G74" i="60"/>
  <c r="F74" i="60"/>
  <c r="E74" i="60"/>
  <c r="O74" i="60" s="1"/>
  <c r="N73" i="60"/>
  <c r="L73" i="60"/>
  <c r="K73" i="60"/>
  <c r="J73" i="60"/>
  <c r="I73" i="60"/>
  <c r="H73" i="60"/>
  <c r="G73" i="60"/>
  <c r="F73" i="60"/>
  <c r="E73" i="60"/>
  <c r="O73" i="60" s="1"/>
  <c r="N72" i="60"/>
  <c r="L72" i="60"/>
  <c r="K72" i="60"/>
  <c r="J72" i="60"/>
  <c r="I72" i="60"/>
  <c r="H72" i="60"/>
  <c r="G72" i="60"/>
  <c r="F72" i="60"/>
  <c r="E72" i="60"/>
  <c r="O72" i="60" s="1"/>
  <c r="Q71" i="60"/>
  <c r="Q72" i="60" s="1"/>
  <c r="Q73" i="60" s="1"/>
  <c r="Q74" i="60" s="1"/>
  <c r="Q75" i="60" s="1"/>
  <c r="Q76" i="60" s="1"/>
  <c r="Q77" i="60" s="1"/>
  <c r="Q78" i="60" s="1"/>
  <c r="Q79" i="60" s="1"/>
  <c r="Q80" i="60" s="1"/>
  <c r="N71" i="60"/>
  <c r="L71" i="60"/>
  <c r="E71" i="60"/>
  <c r="O71" i="60" s="1"/>
  <c r="O70" i="60"/>
  <c r="N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O173" i="60" l="1"/>
  <c r="N174" i="60"/>
  <c r="O174" i="60" s="1"/>
  <c r="R143" i="60"/>
  <c r="Q144" i="60"/>
  <c r="H57" i="59"/>
  <c r="G58" i="59"/>
  <c r="H48" i="60"/>
  <c r="Q81" i="60"/>
  <c r="R80" i="60"/>
  <c r="G51" i="60"/>
  <c r="H50" i="60"/>
  <c r="H33" i="60"/>
  <c r="G34" i="60"/>
  <c r="H49" i="60"/>
  <c r="G211" i="5"/>
  <c r="H211" i="5" s="1"/>
  <c r="I211" i="5" s="1"/>
  <c r="J211" i="5" s="1"/>
  <c r="K211" i="5" s="1"/>
  <c r="E210" i="5"/>
  <c r="F210" i="5" s="1"/>
  <c r="G210" i="5" s="1"/>
  <c r="H210" i="5" s="1"/>
  <c r="I210" i="5" s="1"/>
  <c r="J210" i="5" s="1"/>
  <c r="K210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96" i="59"/>
  <c r="Q96" i="59" s="1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G95" i="59"/>
  <c r="H95" i="59" s="1"/>
  <c r="F95" i="59"/>
  <c r="E95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13" i="44"/>
  <c r="F213" i="44" s="1"/>
  <c r="G213" i="44" s="1"/>
  <c r="H213" i="44" s="1"/>
  <c r="I213" i="44" s="1"/>
  <c r="J213" i="44" s="1"/>
  <c r="J211" i="44"/>
  <c r="I211" i="44"/>
  <c r="H211" i="44"/>
  <c r="G211" i="44"/>
  <c r="F211" i="44"/>
  <c r="E211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I92" i="8"/>
  <c r="F220" i="8"/>
  <c r="E215" i="8"/>
  <c r="F215" i="8" s="1"/>
  <c r="E216" i="8"/>
  <c r="F216" i="8" s="1"/>
  <c r="E217" i="8"/>
  <c r="F217" i="8" s="1"/>
  <c r="E218" i="8"/>
  <c r="F218" i="8" s="1"/>
  <c r="E219" i="8"/>
  <c r="F219" i="8" s="1"/>
  <c r="E214" i="8"/>
  <c r="F214" i="8" s="1"/>
  <c r="F213" i="8"/>
  <c r="E213" i="8"/>
  <c r="E212" i="8"/>
  <c r="F211" i="8"/>
  <c r="E211" i="8"/>
  <c r="F210" i="8"/>
  <c r="E210" i="8"/>
  <c r="F209" i="8"/>
  <c r="E209" i="8"/>
  <c r="F208" i="8"/>
  <c r="E208" i="8"/>
  <c r="F207" i="8"/>
  <c r="E207" i="8"/>
  <c r="H206" i="8"/>
  <c r="H207" i="8" s="1"/>
  <c r="H208" i="8" s="1"/>
  <c r="H209" i="8" s="1"/>
  <c r="H210" i="8" s="1"/>
  <c r="H211" i="8" s="1"/>
  <c r="H212" i="8" s="1"/>
  <c r="H213" i="8" s="1"/>
  <c r="I220" i="8" s="1"/>
  <c r="F206" i="8"/>
  <c r="F205" i="8"/>
  <c r="F204" i="8"/>
  <c r="E204" i="8"/>
  <c r="F202" i="8"/>
  <c r="E201" i="8"/>
  <c r="E200" i="8"/>
  <c r="E199" i="8"/>
  <c r="E197" i="8"/>
  <c r="E194" i="8"/>
  <c r="F193" i="8"/>
  <c r="E193" i="8"/>
  <c r="F192" i="8"/>
  <c r="E192" i="8"/>
  <c r="F191" i="8"/>
  <c r="E191" i="8"/>
  <c r="E190" i="8"/>
  <c r="E189" i="8"/>
  <c r="E188" i="8"/>
  <c r="F187" i="8"/>
  <c r="E187" i="8"/>
  <c r="E186" i="8"/>
  <c r="F185" i="8"/>
  <c r="E185" i="8"/>
  <c r="F184" i="8"/>
  <c r="E184" i="8"/>
  <c r="F183" i="8"/>
  <c r="F182" i="8"/>
  <c r="E182" i="8"/>
  <c r="F181" i="8"/>
  <c r="G180" i="8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H199" i="8" s="1"/>
  <c r="H200" i="8" s="1"/>
  <c r="H201" i="8" s="1"/>
  <c r="H202" i="8" s="1"/>
  <c r="H203" i="8" s="1"/>
  <c r="H204" i="8" s="1"/>
  <c r="F179" i="8"/>
  <c r="E179" i="8"/>
  <c r="F178" i="8"/>
  <c r="E178" i="8"/>
  <c r="F177" i="8"/>
  <c r="E177" i="8"/>
  <c r="F176" i="8"/>
  <c r="E176" i="8"/>
  <c r="F175" i="8"/>
  <c r="F173" i="8"/>
  <c r="E173" i="8"/>
  <c r="F172" i="8"/>
  <c r="E172" i="8"/>
  <c r="F171" i="8"/>
  <c r="E171" i="8"/>
  <c r="F170" i="8"/>
  <c r="E170" i="8"/>
  <c r="F169" i="8"/>
  <c r="E169" i="8"/>
  <c r="F168" i="8"/>
  <c r="E168" i="8"/>
  <c r="F167" i="8"/>
  <c r="E167" i="8"/>
  <c r="F166" i="8"/>
  <c r="E166" i="8"/>
  <c r="G165" i="8"/>
  <c r="G166" i="8" s="1"/>
  <c r="G167" i="8" s="1"/>
  <c r="G168" i="8" s="1"/>
  <c r="F165" i="8"/>
  <c r="E165" i="8"/>
  <c r="H93" i="8"/>
  <c r="I93" i="8" s="1"/>
  <c r="E96" i="8"/>
  <c r="E95" i="8"/>
  <c r="E93" i="8"/>
  <c r="E92" i="8"/>
  <c r="E91" i="8"/>
  <c r="E90" i="8"/>
  <c r="E89" i="8"/>
  <c r="E88" i="8"/>
  <c r="E87" i="8"/>
  <c r="E84" i="8"/>
  <c r="E83" i="8"/>
  <c r="E82" i="8"/>
  <c r="E81" i="8"/>
  <c r="E80" i="8"/>
  <c r="E7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E77" i="8"/>
  <c r="E76" i="8"/>
  <c r="E74" i="8"/>
  <c r="E73" i="8"/>
  <c r="E72" i="8"/>
  <c r="E71" i="8"/>
  <c r="E70" i="8"/>
  <c r="E69" i="8"/>
  <c r="E64" i="8"/>
  <c r="E62" i="8"/>
  <c r="E61" i="8"/>
  <c r="E60" i="8"/>
  <c r="E59" i="8"/>
  <c r="E57" i="8"/>
  <c r="E56" i="8"/>
  <c r="E55" i="8"/>
  <c r="E54" i="8"/>
  <c r="E53" i="8"/>
  <c r="H52" i="8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E52" i="8"/>
  <c r="S69" i="11"/>
  <c r="R69" i="11"/>
  <c r="Q69" i="11"/>
  <c r="P69" i="11"/>
  <c r="N69" i="11"/>
  <c r="M69" i="11"/>
  <c r="H69" i="11"/>
  <c r="G69" i="11"/>
  <c r="T69" i="11" s="1"/>
  <c r="F69" i="11"/>
  <c r="E69" i="11"/>
  <c r="S68" i="11"/>
  <c r="R68" i="11"/>
  <c r="Q68" i="11"/>
  <c r="P68" i="11"/>
  <c r="N68" i="11"/>
  <c r="M68" i="11"/>
  <c r="H68" i="11"/>
  <c r="G68" i="11"/>
  <c r="T68" i="11" s="1"/>
  <c r="F68" i="11"/>
  <c r="E68" i="11"/>
  <c r="S67" i="11"/>
  <c r="R67" i="11"/>
  <c r="Q67" i="11"/>
  <c r="P67" i="11"/>
  <c r="N67" i="11"/>
  <c r="M67" i="11"/>
  <c r="H67" i="11"/>
  <c r="G67" i="11"/>
  <c r="T67" i="11" s="1"/>
  <c r="F67" i="11"/>
  <c r="E67" i="11"/>
  <c r="S66" i="11"/>
  <c r="R66" i="11"/>
  <c r="Q66" i="11"/>
  <c r="P66" i="11"/>
  <c r="N66" i="11"/>
  <c r="M66" i="11"/>
  <c r="H66" i="11"/>
  <c r="G66" i="11"/>
  <c r="T66" i="11" s="1"/>
  <c r="F66" i="11"/>
  <c r="E66" i="11"/>
  <c r="Q145" i="60" l="1"/>
  <c r="R144" i="60"/>
  <c r="H58" i="59"/>
  <c r="G59" i="59"/>
  <c r="I215" i="8"/>
  <c r="I214" i="8"/>
  <c r="I216" i="8"/>
  <c r="I217" i="8"/>
  <c r="I218" i="8"/>
  <c r="I219" i="8"/>
  <c r="G35" i="60"/>
  <c r="H34" i="60"/>
  <c r="G52" i="60"/>
  <c r="H51" i="60"/>
  <c r="R81" i="60"/>
  <c r="Q82" i="60"/>
  <c r="H52" i="59"/>
  <c r="N96" i="59"/>
  <c r="J96" i="59"/>
  <c r="R96" i="59"/>
  <c r="K96" i="59"/>
  <c r="S96" i="59"/>
  <c r="L96" i="59"/>
  <c r="T96" i="59"/>
  <c r="H51" i="59"/>
  <c r="E96" i="59"/>
  <c r="M96" i="59"/>
  <c r="U96" i="59"/>
  <c r="F96" i="59"/>
  <c r="D97" i="59"/>
  <c r="G96" i="59"/>
  <c r="H96" i="59" s="1"/>
  <c r="O96" i="59"/>
  <c r="P96" i="59"/>
  <c r="I96" i="59"/>
  <c r="H94" i="8"/>
  <c r="O69" i="11"/>
  <c r="O66" i="11"/>
  <c r="O68" i="11"/>
  <c r="O67" i="11"/>
  <c r="R145" i="60" l="1"/>
  <c r="Q146" i="60"/>
  <c r="G60" i="59"/>
  <c r="G61" i="59" s="1"/>
  <c r="H59" i="59"/>
  <c r="H95" i="8"/>
  <c r="I94" i="8"/>
  <c r="Q83" i="60"/>
  <c r="R82" i="60"/>
  <c r="G53" i="60"/>
  <c r="H52" i="60"/>
  <c r="H35" i="60"/>
  <c r="G36" i="60"/>
  <c r="O97" i="59"/>
  <c r="G97" i="59"/>
  <c r="H97" i="59" s="1"/>
  <c r="D98" i="59"/>
  <c r="N97" i="59"/>
  <c r="F97" i="59"/>
  <c r="U97" i="59"/>
  <c r="M97" i="59"/>
  <c r="E97" i="59"/>
  <c r="T97" i="59"/>
  <c r="S97" i="59"/>
  <c r="K97" i="59"/>
  <c r="R97" i="59"/>
  <c r="J97" i="59"/>
  <c r="Q97" i="59"/>
  <c r="I97" i="59"/>
  <c r="P97" i="59"/>
  <c r="L97" i="59"/>
  <c r="H53" i="59"/>
  <c r="K184" i="43" l="1"/>
  <c r="J185" i="43"/>
  <c r="Q147" i="60"/>
  <c r="R146" i="60"/>
  <c r="H61" i="59"/>
  <c r="G62" i="59"/>
  <c r="H60" i="59"/>
  <c r="H96" i="8"/>
  <c r="I95" i="8"/>
  <c r="G37" i="60"/>
  <c r="H36" i="60"/>
  <c r="G54" i="60"/>
  <c r="H53" i="60"/>
  <c r="R83" i="60"/>
  <c r="Q84" i="60"/>
  <c r="H54" i="59"/>
  <c r="U98" i="59"/>
  <c r="M98" i="59"/>
  <c r="E98" i="59"/>
  <c r="T98" i="59"/>
  <c r="L98" i="59"/>
  <c r="S98" i="59"/>
  <c r="K98" i="59"/>
  <c r="R98" i="59"/>
  <c r="Q98" i="59"/>
  <c r="I98" i="59"/>
  <c r="P98" i="59"/>
  <c r="O98" i="59"/>
  <c r="G98" i="59"/>
  <c r="H98" i="59" s="1"/>
  <c r="D99" i="59"/>
  <c r="N98" i="59"/>
  <c r="F98" i="59"/>
  <c r="J98" i="59"/>
  <c r="I124" i="48"/>
  <c r="H124" i="48"/>
  <c r="G124" i="48"/>
  <c r="I123" i="48"/>
  <c r="H123" i="48"/>
  <c r="G123" i="48"/>
  <c r="I122" i="48"/>
  <c r="H122" i="48"/>
  <c r="G122" i="48"/>
  <c r="E122" i="48"/>
  <c r="F60" i="48"/>
  <c r="E60" i="48"/>
  <c r="F57" i="48"/>
  <c r="E57" i="48"/>
  <c r="E172" i="47"/>
  <c r="E171" i="47"/>
  <c r="E170" i="47"/>
  <c r="E169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25" i="32"/>
  <c r="J125" i="32" s="1"/>
  <c r="K185" i="43" l="1"/>
  <c r="J186" i="43"/>
  <c r="Q148" i="60"/>
  <c r="R147" i="60"/>
  <c r="G63" i="59"/>
  <c r="H62" i="59"/>
  <c r="H97" i="8"/>
  <c r="I96" i="8"/>
  <c r="Q85" i="60"/>
  <c r="R84" i="60"/>
  <c r="H37" i="60"/>
  <c r="G38" i="60"/>
  <c r="G55" i="60"/>
  <c r="H54" i="60"/>
  <c r="S99" i="59"/>
  <c r="K99" i="59"/>
  <c r="R99" i="59"/>
  <c r="J99" i="59"/>
  <c r="Q99" i="59"/>
  <c r="I99" i="59"/>
  <c r="O99" i="59"/>
  <c r="G99" i="59"/>
  <c r="H99" i="59" s="1"/>
  <c r="D100" i="59"/>
  <c r="N99" i="59"/>
  <c r="F99" i="59"/>
  <c r="U99" i="59"/>
  <c r="M99" i="59"/>
  <c r="E99" i="59"/>
  <c r="T99" i="59"/>
  <c r="L99" i="59"/>
  <c r="P99" i="59"/>
  <c r="H55" i="59"/>
  <c r="G209" i="44"/>
  <c r="H63" i="59" l="1"/>
  <c r="G64" i="59"/>
  <c r="K186" i="43"/>
  <c r="J187" i="43"/>
  <c r="R148" i="60"/>
  <c r="Q149" i="60"/>
  <c r="H98" i="8"/>
  <c r="I97" i="8"/>
  <c r="Q86" i="60"/>
  <c r="R85" i="60"/>
  <c r="H55" i="60"/>
  <c r="G56" i="60"/>
  <c r="G39" i="60"/>
  <c r="H38" i="60"/>
  <c r="H56" i="59"/>
  <c r="Q100" i="59"/>
  <c r="I100" i="59"/>
  <c r="P100" i="59"/>
  <c r="D101" i="59"/>
  <c r="O100" i="59"/>
  <c r="G100" i="59"/>
  <c r="H100" i="59" s="1"/>
  <c r="F100" i="59"/>
  <c r="U100" i="59"/>
  <c r="M100" i="59"/>
  <c r="E100" i="59"/>
  <c r="T100" i="59"/>
  <c r="L100" i="59"/>
  <c r="S100" i="59"/>
  <c r="K100" i="59"/>
  <c r="R100" i="59"/>
  <c r="J100" i="59"/>
  <c r="N100" i="59"/>
  <c r="F47" i="8"/>
  <c r="H64" i="59" l="1"/>
  <c r="G65" i="59"/>
  <c r="J188" i="43"/>
  <c r="K187" i="43"/>
  <c r="Q150" i="60"/>
  <c r="R149" i="60"/>
  <c r="H99" i="8"/>
  <c r="I98" i="8"/>
  <c r="Q87" i="60"/>
  <c r="R86" i="60"/>
  <c r="H39" i="60"/>
  <c r="G40" i="60"/>
  <c r="H56" i="60"/>
  <c r="G57" i="60"/>
  <c r="O101" i="59"/>
  <c r="G101" i="59"/>
  <c r="H101" i="59" s="1"/>
  <c r="L101" i="59"/>
  <c r="D102" i="59"/>
  <c r="N101" i="59"/>
  <c r="F101" i="59"/>
  <c r="U101" i="59"/>
  <c r="M101" i="59"/>
  <c r="E101" i="59"/>
  <c r="S101" i="59"/>
  <c r="K101" i="59"/>
  <c r="R101" i="59"/>
  <c r="J101" i="59"/>
  <c r="Q101" i="59"/>
  <c r="I101" i="59"/>
  <c r="P101" i="59"/>
  <c r="T101" i="59"/>
  <c r="E47" i="7"/>
  <c r="F47" i="7"/>
  <c r="G47" i="7"/>
  <c r="H47" i="7"/>
  <c r="I47" i="7"/>
  <c r="J47" i="7"/>
  <c r="K47" i="7"/>
  <c r="L47" i="7"/>
  <c r="G131" i="32"/>
  <c r="F131" i="32"/>
  <c r="E131" i="32"/>
  <c r="H123" i="32"/>
  <c r="G123" i="32"/>
  <c r="F123" i="32"/>
  <c r="E123" i="32"/>
  <c r="H124" i="32"/>
  <c r="G124" i="32"/>
  <c r="F124" i="32"/>
  <c r="F44" i="8"/>
  <c r="G66" i="59" l="1"/>
  <c r="H65" i="59"/>
  <c r="J189" i="43"/>
  <c r="K188" i="43"/>
  <c r="Q151" i="60"/>
  <c r="R150" i="60"/>
  <c r="I99" i="8"/>
  <c r="R87" i="60"/>
  <c r="Q88" i="60"/>
  <c r="G58" i="60"/>
  <c r="H57" i="60"/>
  <c r="G41" i="60"/>
  <c r="H40" i="60"/>
  <c r="U102" i="59"/>
  <c r="M102" i="59"/>
  <c r="E102" i="59"/>
  <c r="T102" i="59"/>
  <c r="L102" i="59"/>
  <c r="S102" i="59"/>
  <c r="K102" i="59"/>
  <c r="J102" i="59"/>
  <c r="R102" i="59"/>
  <c r="Q102" i="59"/>
  <c r="I102" i="59"/>
  <c r="P102" i="59"/>
  <c r="O102" i="59"/>
  <c r="G102" i="59"/>
  <c r="H102" i="59" s="1"/>
  <c r="N102" i="59"/>
  <c r="F102" i="59"/>
  <c r="F46" i="8"/>
  <c r="F48" i="8"/>
  <c r="F45" i="8"/>
  <c r="E38" i="57"/>
  <c r="S65" i="11"/>
  <c r="R65" i="11"/>
  <c r="Q65" i="11"/>
  <c r="P65" i="11"/>
  <c r="N65" i="11"/>
  <c r="M65" i="11"/>
  <c r="H65" i="11"/>
  <c r="G65" i="11"/>
  <c r="T65" i="11" s="1"/>
  <c r="F65" i="11"/>
  <c r="E65" i="11"/>
  <c r="S64" i="11"/>
  <c r="R64" i="11"/>
  <c r="Q64" i="11"/>
  <c r="P64" i="11"/>
  <c r="N64" i="11"/>
  <c r="M64" i="11"/>
  <c r="H64" i="11"/>
  <c r="G64" i="11"/>
  <c r="O64" i="11" s="1"/>
  <c r="F64" i="11"/>
  <c r="E64" i="11"/>
  <c r="S63" i="11"/>
  <c r="R63" i="11"/>
  <c r="Q63" i="11"/>
  <c r="P63" i="11"/>
  <c r="N63" i="11"/>
  <c r="M63" i="11"/>
  <c r="H63" i="11"/>
  <c r="G63" i="11"/>
  <c r="O63" i="11" s="1"/>
  <c r="F63" i="11"/>
  <c r="E63" i="11"/>
  <c r="S62" i="11"/>
  <c r="R62" i="11"/>
  <c r="Q62" i="11"/>
  <c r="P62" i="11"/>
  <c r="N62" i="11"/>
  <c r="M62" i="11"/>
  <c r="T62" i="11"/>
  <c r="S61" i="11"/>
  <c r="R61" i="11"/>
  <c r="Q61" i="11"/>
  <c r="P61" i="11"/>
  <c r="N61" i="11"/>
  <c r="M61" i="11"/>
  <c r="H61" i="11"/>
  <c r="G61" i="11"/>
  <c r="O61" i="11" s="1"/>
  <c r="F61" i="11"/>
  <c r="E61" i="11"/>
  <c r="S60" i="11"/>
  <c r="R60" i="11"/>
  <c r="Q60" i="11"/>
  <c r="P60" i="11"/>
  <c r="N60" i="11"/>
  <c r="M60" i="11"/>
  <c r="T60" i="11"/>
  <c r="S59" i="11"/>
  <c r="R59" i="11"/>
  <c r="Q59" i="11"/>
  <c r="P59" i="11"/>
  <c r="N59" i="11"/>
  <c r="M59" i="11"/>
  <c r="H59" i="11"/>
  <c r="G59" i="11"/>
  <c r="O59" i="11" s="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8" i="47"/>
  <c r="E167" i="47"/>
  <c r="E166" i="47"/>
  <c r="E165" i="47"/>
  <c r="E164" i="47"/>
  <c r="H44" i="7"/>
  <c r="F44" i="7"/>
  <c r="E36" i="57"/>
  <c r="E35" i="57"/>
  <c r="G67" i="59" l="1"/>
  <c r="H66" i="59"/>
  <c r="J190" i="43"/>
  <c r="K189" i="43"/>
  <c r="Q152" i="60"/>
  <c r="R151" i="60"/>
  <c r="I100" i="8"/>
  <c r="H101" i="8"/>
  <c r="Q89" i="60"/>
  <c r="R88" i="60"/>
  <c r="H41" i="60"/>
  <c r="G42" i="60"/>
  <c r="H58" i="60"/>
  <c r="T63" i="11"/>
  <c r="O65" i="11"/>
  <c r="T59" i="11"/>
  <c r="O60" i="11"/>
  <c r="T64" i="11"/>
  <c r="T61" i="11"/>
  <c r="O62" i="11"/>
  <c r="F78" i="32"/>
  <c r="E78" i="32"/>
  <c r="H67" i="59" l="1"/>
  <c r="G68" i="59"/>
  <c r="K190" i="43"/>
  <c r="J191" i="43"/>
  <c r="N153" i="60"/>
  <c r="R152" i="60"/>
  <c r="H102" i="8"/>
  <c r="I101" i="8"/>
  <c r="R89" i="60"/>
  <c r="Q90" i="60"/>
  <c r="H42" i="60"/>
  <c r="G43" i="60"/>
  <c r="E202" i="44"/>
  <c r="F77" i="32"/>
  <c r="E77" i="32"/>
  <c r="F76" i="32"/>
  <c r="E76" i="32"/>
  <c r="E75" i="32"/>
  <c r="H68" i="59" l="1"/>
  <c r="G69" i="59"/>
  <c r="K191" i="43"/>
  <c r="J192" i="43"/>
  <c r="O153" i="60"/>
  <c r="N154" i="60"/>
  <c r="H103" i="8"/>
  <c r="I102" i="8"/>
  <c r="Q91" i="60"/>
  <c r="R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H69" i="59" l="1"/>
  <c r="G70" i="59"/>
  <c r="H70" i="59" s="1"/>
  <c r="K192" i="43"/>
  <c r="J193" i="43"/>
  <c r="I103" i="8"/>
  <c r="H104" i="8"/>
  <c r="N155" i="60"/>
  <c r="O154" i="60"/>
  <c r="G45" i="60"/>
  <c r="H44" i="60"/>
  <c r="H60" i="60"/>
  <c r="G61" i="60"/>
  <c r="R91" i="60"/>
  <c r="Q92" i="60"/>
  <c r="E121" i="32"/>
  <c r="K193" i="43" l="1"/>
  <c r="J194" i="43"/>
  <c r="I104" i="8"/>
  <c r="H105" i="8"/>
  <c r="N156" i="60"/>
  <c r="O156" i="60" s="1"/>
  <c r="O155" i="60"/>
  <c r="H61" i="60"/>
  <c r="G62" i="60"/>
  <c r="G46" i="60"/>
  <c r="H46" i="60" s="1"/>
  <c r="H45" i="60"/>
  <c r="Q93" i="60"/>
  <c r="R92" i="60"/>
  <c r="E161" i="8"/>
  <c r="J195" i="43" l="1"/>
  <c r="K195" i="43" s="1"/>
  <c r="K194" i="43"/>
  <c r="H106" i="8"/>
  <c r="I105" i="8"/>
  <c r="G63" i="60"/>
  <c r="H62" i="60"/>
  <c r="R93" i="60"/>
  <c r="Q94" i="60"/>
  <c r="F210" i="44"/>
  <c r="E210" i="44"/>
  <c r="J209" i="44"/>
  <c r="I209" i="44"/>
  <c r="H209" i="44"/>
  <c r="F209" i="44"/>
  <c r="E209" i="44"/>
  <c r="F208" i="44"/>
  <c r="E208" i="44"/>
  <c r="J207" i="44"/>
  <c r="I207" i="44"/>
  <c r="H207" i="44"/>
  <c r="G207" i="44"/>
  <c r="F207" i="44"/>
  <c r="E207" i="44"/>
  <c r="E206" i="44"/>
  <c r="H107" i="8" l="1"/>
  <c r="I106" i="8"/>
  <c r="H63" i="60"/>
  <c r="Q95" i="60"/>
  <c r="R94" i="60"/>
  <c r="J206" i="5"/>
  <c r="I206" i="5"/>
  <c r="G206" i="5"/>
  <c r="F206" i="5"/>
  <c r="E206" i="5"/>
  <c r="K205" i="5"/>
  <c r="J205" i="5"/>
  <c r="H205" i="5"/>
  <c r="K204" i="5"/>
  <c r="J204" i="5"/>
  <c r="I204" i="5"/>
  <c r="H204" i="5"/>
  <c r="G204" i="5"/>
  <c r="F204" i="5"/>
  <c r="E204" i="5"/>
  <c r="K203" i="5"/>
  <c r="J203" i="5"/>
  <c r="I203" i="5"/>
  <c r="H203" i="5"/>
  <c r="G203" i="5"/>
  <c r="F203" i="5"/>
  <c r="E203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21" i="48"/>
  <c r="H121" i="48"/>
  <c r="G121" i="48"/>
  <c r="E121" i="48"/>
  <c r="I119" i="48"/>
  <c r="H119" i="48"/>
  <c r="G119" i="48"/>
  <c r="E119" i="48"/>
  <c r="I118" i="48"/>
  <c r="H118" i="48"/>
  <c r="G118" i="48"/>
  <c r="E118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I107" i="8" l="1"/>
  <c r="H108" i="8"/>
  <c r="R95" i="60"/>
  <c r="Q96" i="60"/>
  <c r="E53" i="20"/>
  <c r="F53" i="20"/>
  <c r="E28" i="57"/>
  <c r="E54" i="20"/>
  <c r="E84" i="5"/>
  <c r="H109" i="8" l="1"/>
  <c r="I108" i="8"/>
  <c r="Q97" i="60"/>
  <c r="R96" i="60"/>
  <c r="E312" i="8"/>
  <c r="E313" i="8"/>
  <c r="E315" i="8"/>
  <c r="E316" i="8"/>
  <c r="E311" i="8"/>
  <c r="E159" i="8"/>
  <c r="E154" i="8"/>
  <c r="E160" i="8"/>
  <c r="E157" i="8"/>
  <c r="E158" i="8"/>
  <c r="E156" i="8"/>
  <c r="H110" i="8" l="1"/>
  <c r="I109" i="8"/>
  <c r="R97" i="60"/>
  <c r="Q98" i="60"/>
  <c r="F154" i="8"/>
  <c r="H111" i="8" l="1"/>
  <c r="I110" i="8"/>
  <c r="M62" i="7"/>
  <c r="L63" i="7"/>
  <c r="R98" i="60"/>
  <c r="Q99" i="60"/>
  <c r="E196" i="5"/>
  <c r="F196" i="5"/>
  <c r="G196" i="5"/>
  <c r="H112" i="8" l="1"/>
  <c r="I112" i="8" s="1"/>
  <c r="I111" i="8"/>
  <c r="L64" i="7"/>
  <c r="M63" i="7"/>
  <c r="Q100" i="60"/>
  <c r="R99" i="60"/>
  <c r="E163" i="47"/>
  <c r="E162" i="47"/>
  <c r="E161" i="47"/>
  <c r="E160" i="47"/>
  <c r="E70" i="47"/>
  <c r="E69" i="47"/>
  <c r="S58" i="11"/>
  <c r="R58" i="11"/>
  <c r="Q58" i="11"/>
  <c r="P58" i="11"/>
  <c r="N58" i="11"/>
  <c r="M58" i="11"/>
  <c r="H58" i="11"/>
  <c r="G58" i="11"/>
  <c r="T58" i="11" s="1"/>
  <c r="F58" i="11"/>
  <c r="E58" i="11"/>
  <c r="S57" i="11"/>
  <c r="R57" i="11"/>
  <c r="Q57" i="11"/>
  <c r="P57" i="11"/>
  <c r="N57" i="11"/>
  <c r="M57" i="11"/>
  <c r="H57" i="11"/>
  <c r="G57" i="11"/>
  <c r="O57" i="11" s="1"/>
  <c r="F57" i="11"/>
  <c r="E57" i="11"/>
  <c r="S56" i="11"/>
  <c r="R56" i="11"/>
  <c r="Q56" i="11"/>
  <c r="P56" i="11"/>
  <c r="N56" i="11"/>
  <c r="M56" i="11"/>
  <c r="T56" i="11"/>
  <c r="F56" i="11"/>
  <c r="E56" i="11"/>
  <c r="S55" i="11"/>
  <c r="R55" i="11"/>
  <c r="Q55" i="11"/>
  <c r="P55" i="11"/>
  <c r="N55" i="11"/>
  <c r="M55" i="11"/>
  <c r="O55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M64" i="7" l="1"/>
  <c r="L65" i="7"/>
  <c r="L66" i="7" s="1"/>
  <c r="L67" i="7" s="1"/>
  <c r="L68" i="7" s="1"/>
  <c r="L69" i="7" s="1"/>
  <c r="L70" i="7" s="1"/>
  <c r="M65" i="7"/>
  <c r="R100" i="60"/>
  <c r="Q101" i="60"/>
  <c r="O58" i="11"/>
  <c r="T57" i="11"/>
  <c r="O56" i="11"/>
  <c r="T55" i="11"/>
  <c r="L71" i="7" l="1"/>
  <c r="M70" i="7"/>
  <c r="M66" i="7"/>
  <c r="R101" i="60"/>
  <c r="Q102" i="60"/>
  <c r="G120" i="32"/>
  <c r="F120" i="32"/>
  <c r="H120" i="32"/>
  <c r="I120" i="32"/>
  <c r="J120" i="32"/>
  <c r="M71" i="7" l="1"/>
  <c r="L72" i="7"/>
  <c r="M67" i="7"/>
  <c r="R102" i="60"/>
  <c r="Q103" i="60"/>
  <c r="I61" i="45"/>
  <c r="E61" i="45"/>
  <c r="I60" i="45"/>
  <c r="E60" i="45"/>
  <c r="I59" i="45"/>
  <c r="E59" i="45"/>
  <c r="I58" i="45"/>
  <c r="E58" i="45"/>
  <c r="M72" i="7" l="1"/>
  <c r="L73" i="7"/>
  <c r="M73" i="7" s="1"/>
  <c r="M69" i="7"/>
  <c r="M68" i="7"/>
  <c r="N104" i="60"/>
  <c r="R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05" i="60" l="1"/>
  <c r="O104" i="60"/>
  <c r="E200" i="5"/>
  <c r="F200" i="5"/>
  <c r="G200" i="5"/>
  <c r="H200" i="5"/>
  <c r="I200" i="5"/>
  <c r="J200" i="5"/>
  <c r="K200" i="5"/>
  <c r="K202" i="5"/>
  <c r="J202" i="5"/>
  <c r="I202" i="5"/>
  <c r="H202" i="5"/>
  <c r="G202" i="5"/>
  <c r="F202" i="5"/>
  <c r="E202" i="5"/>
  <c r="K201" i="5"/>
  <c r="J201" i="5"/>
  <c r="I201" i="5"/>
  <c r="H201" i="5"/>
  <c r="G201" i="5"/>
  <c r="F201" i="5"/>
  <c r="E201" i="5"/>
  <c r="F91" i="5"/>
  <c r="E91" i="5"/>
  <c r="F90" i="5"/>
  <c r="E90" i="5"/>
  <c r="E87" i="5"/>
  <c r="F316" i="8"/>
  <c r="F315" i="8"/>
  <c r="F313" i="8"/>
  <c r="F157" i="8"/>
  <c r="O105" i="60" l="1"/>
  <c r="N106" i="60"/>
  <c r="J124" i="32"/>
  <c r="I124" i="32"/>
  <c r="E70" i="32"/>
  <c r="F70" i="32"/>
  <c r="O106" i="60" l="1"/>
  <c r="N107" i="60"/>
  <c r="I117" i="48"/>
  <c r="H117" i="48"/>
  <c r="G117" i="48"/>
  <c r="E117" i="48"/>
  <c r="I116" i="48"/>
  <c r="H116" i="48"/>
  <c r="G116" i="48"/>
  <c r="E116" i="48"/>
  <c r="I115" i="48"/>
  <c r="H115" i="48"/>
  <c r="G115" i="48"/>
  <c r="E115" i="48"/>
  <c r="I114" i="48"/>
  <c r="H114" i="48"/>
  <c r="G114" i="48"/>
  <c r="E114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O107" i="60" l="1"/>
  <c r="F309" i="8"/>
  <c r="E309" i="8"/>
  <c r="F310" i="8"/>
  <c r="E310" i="8"/>
  <c r="F152" i="8"/>
  <c r="O108" i="60" l="1"/>
  <c r="F153" i="8"/>
  <c r="O109" i="60" l="1"/>
  <c r="I53" i="45"/>
  <c r="J205" i="44"/>
  <c r="I205" i="44"/>
  <c r="H205" i="44"/>
  <c r="G205" i="44"/>
  <c r="F205" i="44"/>
  <c r="E205" i="44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19" i="32"/>
  <c r="F151" i="8"/>
  <c r="F149" i="8"/>
  <c r="O110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11" i="60" l="1"/>
  <c r="E10" i="58"/>
  <c r="E47" i="58"/>
  <c r="G38" i="7"/>
  <c r="F38" i="7"/>
  <c r="E38" i="7"/>
  <c r="J117" i="32"/>
  <c r="I117" i="32"/>
  <c r="H117" i="32"/>
  <c r="G117" i="32"/>
  <c r="F117" i="32"/>
  <c r="E117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O112" i="60" l="1"/>
  <c r="J123" i="32"/>
  <c r="I123" i="32"/>
  <c r="G122" i="32"/>
  <c r="F122" i="32"/>
  <c r="E122" i="32"/>
  <c r="F69" i="32"/>
  <c r="E69" i="32"/>
  <c r="F68" i="32"/>
  <c r="E68" i="32"/>
  <c r="F67" i="32"/>
  <c r="F66" i="32"/>
  <c r="E66" i="32"/>
  <c r="L93" i="37"/>
  <c r="L94" i="37"/>
  <c r="L95" i="37"/>
  <c r="N45" i="11"/>
  <c r="E29" i="57" l="1"/>
  <c r="E57" i="45" l="1"/>
  <c r="E56" i="45"/>
  <c r="E55" i="45"/>
  <c r="E54" i="45"/>
  <c r="E53" i="45"/>
  <c r="F115" i="32"/>
  <c r="G115" i="32"/>
  <c r="H115" i="32"/>
  <c r="I115" i="32"/>
  <c r="J115" i="32"/>
  <c r="F146" i="8"/>
  <c r="S54" i="11" l="1"/>
  <c r="R54" i="11"/>
  <c r="Q54" i="11"/>
  <c r="P54" i="11"/>
  <c r="N54" i="11"/>
  <c r="M54" i="11"/>
  <c r="H54" i="11"/>
  <c r="G54" i="11"/>
  <c r="T54" i="11" s="1"/>
  <c r="F54" i="11"/>
  <c r="E54" i="11"/>
  <c r="S53" i="11"/>
  <c r="R53" i="11"/>
  <c r="Q53" i="11"/>
  <c r="P53" i="11"/>
  <c r="N53" i="11"/>
  <c r="M53" i="11"/>
  <c r="O53" i="11"/>
  <c r="F53" i="11"/>
  <c r="E53" i="11"/>
  <c r="S52" i="11"/>
  <c r="R52" i="11"/>
  <c r="Q52" i="11"/>
  <c r="P52" i="11"/>
  <c r="N52" i="11"/>
  <c r="M52" i="11"/>
  <c r="H52" i="11"/>
  <c r="G52" i="11"/>
  <c r="O52" i="11" s="1"/>
  <c r="F52" i="11"/>
  <c r="E52" i="11"/>
  <c r="S51" i="11"/>
  <c r="R51" i="11"/>
  <c r="Q51" i="11"/>
  <c r="P51" i="11"/>
  <c r="N51" i="11"/>
  <c r="M51" i="11"/>
  <c r="H51" i="11"/>
  <c r="G51" i="11"/>
  <c r="O51" i="11" s="1"/>
  <c r="F51" i="11"/>
  <c r="E27" i="57"/>
  <c r="J201" i="44"/>
  <c r="I201" i="44"/>
  <c r="H201" i="44"/>
  <c r="G201" i="44"/>
  <c r="F201" i="44"/>
  <c r="E201" i="44"/>
  <c r="J200" i="44"/>
  <c r="I200" i="44"/>
  <c r="H200" i="44"/>
  <c r="G200" i="44"/>
  <c r="F200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5" i="8"/>
  <c r="E155" i="8"/>
  <c r="E153" i="8"/>
  <c r="F41" i="8"/>
  <c r="E41" i="8"/>
  <c r="F40" i="8"/>
  <c r="E40" i="8"/>
  <c r="O54" i="11" l="1"/>
  <c r="T53" i="11"/>
  <c r="T51" i="11"/>
  <c r="T52" i="11"/>
  <c r="E304" i="8" l="1"/>
  <c r="E305" i="8"/>
  <c r="E306" i="8"/>
  <c r="E308" i="8"/>
  <c r="E303" i="8"/>
  <c r="K198" i="5" l="1"/>
  <c r="J198" i="5"/>
  <c r="I198" i="5"/>
  <c r="H198" i="5"/>
  <c r="G198" i="5"/>
  <c r="F198" i="5"/>
  <c r="E198" i="5"/>
  <c r="K197" i="5"/>
  <c r="J197" i="5"/>
  <c r="I197" i="5"/>
  <c r="H197" i="5"/>
  <c r="K196" i="5"/>
  <c r="J196" i="5"/>
  <c r="I196" i="5"/>
  <c r="H196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13" i="48"/>
  <c r="I112" i="48"/>
  <c r="H112" i="48"/>
  <c r="G112" i="48"/>
  <c r="E112" i="48"/>
  <c r="I111" i="48"/>
  <c r="H111" i="48"/>
  <c r="G111" i="48"/>
  <c r="E111" i="48"/>
  <c r="I110" i="48"/>
  <c r="H110" i="48"/>
  <c r="G110" i="48"/>
  <c r="E110" i="48"/>
  <c r="I109" i="48"/>
  <c r="H109" i="48"/>
  <c r="G109" i="48"/>
  <c r="E109" i="48"/>
  <c r="J114" i="32"/>
  <c r="F47" i="48"/>
  <c r="E47" i="48"/>
  <c r="F46" i="48"/>
  <c r="E46" i="48"/>
  <c r="F45" i="48"/>
  <c r="E45" i="48"/>
  <c r="F44" i="48"/>
  <c r="E44" i="48"/>
  <c r="E159" i="47"/>
  <c r="E158" i="47"/>
  <c r="E157" i="47"/>
  <c r="E156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187" i="5" l="1"/>
  <c r="K188" i="5"/>
  <c r="K189" i="5"/>
  <c r="K190" i="5"/>
  <c r="K191" i="5"/>
  <c r="K192" i="5"/>
  <c r="K193" i="5"/>
  <c r="K194" i="5"/>
  <c r="K186" i="5"/>
  <c r="E301" i="8" l="1"/>
  <c r="F148" i="8"/>
  <c r="F150" i="8"/>
  <c r="F304" i="8"/>
  <c r="F302" i="8"/>
  <c r="E302" i="8"/>
  <c r="F305" i="8"/>
  <c r="F303" i="8"/>
  <c r="F301" i="8"/>
  <c r="F306" i="8"/>
  <c r="F308" i="8"/>
  <c r="F31" i="7"/>
  <c r="J119" i="32"/>
  <c r="H119" i="32"/>
  <c r="G119" i="32"/>
  <c r="F119" i="32"/>
  <c r="E119" i="32"/>
  <c r="E57" i="47"/>
  <c r="E26" i="57" l="1"/>
  <c r="E25" i="57"/>
  <c r="E155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18" i="32"/>
  <c r="I118" i="32"/>
  <c r="H118" i="32"/>
  <c r="G118" i="32"/>
  <c r="F118" i="32"/>
  <c r="E118" i="32"/>
  <c r="J116" i="32"/>
  <c r="I116" i="32"/>
  <c r="H116" i="32"/>
  <c r="G116" i="32"/>
  <c r="F116" i="32"/>
  <c r="E116" i="32"/>
  <c r="F64" i="32"/>
  <c r="E64" i="32"/>
  <c r="F63" i="32"/>
  <c r="E63" i="32"/>
  <c r="F61" i="32"/>
  <c r="E61" i="32"/>
  <c r="N9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6" i="11"/>
  <c r="N48" i="11"/>
  <c r="N49" i="11"/>
  <c r="N50" i="11"/>
  <c r="P9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8" i="11"/>
  <c r="P49" i="11"/>
  <c r="P50" i="11"/>
  <c r="I48" i="45" l="1"/>
  <c r="I47" i="45"/>
  <c r="I46" i="45"/>
  <c r="H301" i="8" l="1"/>
  <c r="H302" i="8" s="1"/>
  <c r="H303" i="8" s="1"/>
  <c r="F300" i="8"/>
  <c r="F299" i="8"/>
  <c r="F288" i="8"/>
  <c r="F284" i="8"/>
  <c r="F283" i="8"/>
  <c r="F282" i="8"/>
  <c r="F281" i="8"/>
  <c r="F280" i="8"/>
  <c r="F278" i="8"/>
  <c r="F277" i="8"/>
  <c r="H276" i="8"/>
  <c r="H277" i="8" s="1"/>
  <c r="H278" i="8" s="1"/>
  <c r="H279" i="8" s="1"/>
  <c r="H280" i="8" s="1"/>
  <c r="H281" i="8" s="1"/>
  <c r="H282" i="8" s="1"/>
  <c r="H283" i="8" s="1"/>
  <c r="H284" i="8" s="1"/>
  <c r="H285" i="8" s="1"/>
  <c r="H286" i="8" s="1"/>
  <c r="H287" i="8" s="1"/>
  <c r="H288" i="8" s="1"/>
  <c r="H289" i="8" s="1"/>
  <c r="H290" i="8" s="1"/>
  <c r="H291" i="8" s="1"/>
  <c r="H292" i="8" s="1"/>
  <c r="H293" i="8" s="1"/>
  <c r="H294" i="8" s="1"/>
  <c r="H295" i="8" s="1"/>
  <c r="H296" i="8" s="1"/>
  <c r="H297" i="8" s="1"/>
  <c r="H298" i="8" s="1"/>
  <c r="H299" i="8" s="1"/>
  <c r="F276" i="8"/>
  <c r="F275" i="8"/>
  <c r="F274" i="8"/>
  <c r="F273" i="8"/>
  <c r="F272" i="8"/>
  <c r="F271" i="8"/>
  <c r="D269" i="8"/>
  <c r="D270" i="8" s="1"/>
  <c r="F270" i="8" s="1"/>
  <c r="F268" i="8"/>
  <c r="F267" i="8"/>
  <c r="F266" i="8"/>
  <c r="F265" i="8"/>
  <c r="F264" i="8"/>
  <c r="F263" i="8"/>
  <c r="D257" i="8"/>
  <c r="F257" i="8" s="1"/>
  <c r="F256" i="8"/>
  <c r="F255" i="8"/>
  <c r="D253" i="8"/>
  <c r="D254" i="8" s="1"/>
  <c r="F254" i="8" s="1"/>
  <c r="F252" i="8"/>
  <c r="D250" i="8"/>
  <c r="F249" i="8"/>
  <c r="F248" i="8"/>
  <c r="F247" i="8"/>
  <c r="F246" i="8"/>
  <c r="F245" i="8"/>
  <c r="F244" i="8"/>
  <c r="F243" i="8"/>
  <c r="F242" i="8"/>
  <c r="F241" i="8"/>
  <c r="F240" i="8"/>
  <c r="F239" i="8"/>
  <c r="D238" i="8"/>
  <c r="F238" i="8" s="1"/>
  <c r="F237" i="8"/>
  <c r="D233" i="8"/>
  <c r="D234" i="8" s="1"/>
  <c r="F232" i="8"/>
  <c r="F231" i="8"/>
  <c r="F230" i="8"/>
  <c r="F229" i="8"/>
  <c r="F228" i="8"/>
  <c r="E152" i="8"/>
  <c r="E151" i="8"/>
  <c r="E148" i="8"/>
  <c r="F39" i="8"/>
  <c r="E39" i="8"/>
  <c r="F38" i="8"/>
  <c r="F37" i="8"/>
  <c r="F36" i="8"/>
  <c r="E36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304" i="8" l="1"/>
  <c r="I303" i="8"/>
  <c r="D258" i="8"/>
  <c r="D259" i="8" s="1"/>
  <c r="D260" i="8" s="1"/>
  <c r="F253" i="8"/>
  <c r="F269" i="8"/>
  <c r="D235" i="8"/>
  <c r="F234" i="8"/>
  <c r="F250" i="8"/>
  <c r="F233" i="8"/>
  <c r="F50" i="20"/>
  <c r="E50" i="20"/>
  <c r="F49" i="20"/>
  <c r="I191" i="44"/>
  <c r="G191" i="44"/>
  <c r="E195" i="44"/>
  <c r="J194" i="44"/>
  <c r="I194" i="44"/>
  <c r="H194" i="44"/>
  <c r="G194" i="44"/>
  <c r="F194" i="44"/>
  <c r="E194" i="44"/>
  <c r="J193" i="44"/>
  <c r="I193" i="44"/>
  <c r="H193" i="44"/>
  <c r="G193" i="44"/>
  <c r="F193" i="44"/>
  <c r="E193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08" i="48"/>
  <c r="H108" i="48"/>
  <c r="G108" i="48"/>
  <c r="E108" i="48"/>
  <c r="I106" i="48"/>
  <c r="H106" i="48"/>
  <c r="G106" i="48"/>
  <c r="E106" i="48"/>
  <c r="F43" i="48"/>
  <c r="E43" i="48"/>
  <c r="F42" i="48"/>
  <c r="E42" i="48"/>
  <c r="F41" i="48"/>
  <c r="E41" i="48"/>
  <c r="F39" i="48"/>
  <c r="E39" i="48"/>
  <c r="F191" i="5"/>
  <c r="G191" i="5"/>
  <c r="H191" i="5"/>
  <c r="I191" i="5"/>
  <c r="J191" i="5"/>
  <c r="J194" i="5"/>
  <c r="I194" i="5"/>
  <c r="H194" i="5"/>
  <c r="G194" i="5"/>
  <c r="F194" i="5"/>
  <c r="E194" i="5"/>
  <c r="J193" i="5"/>
  <c r="I193" i="5"/>
  <c r="H193" i="5"/>
  <c r="G193" i="5"/>
  <c r="F193" i="5"/>
  <c r="E193" i="5"/>
  <c r="J192" i="5"/>
  <c r="I192" i="5"/>
  <c r="H192" i="5"/>
  <c r="G192" i="5"/>
  <c r="F192" i="5"/>
  <c r="E192" i="5"/>
  <c r="E191" i="5"/>
  <c r="J190" i="5"/>
  <c r="I190" i="5"/>
  <c r="H190" i="5"/>
  <c r="G190" i="5"/>
  <c r="F190" i="5"/>
  <c r="E190" i="5"/>
  <c r="J189" i="5"/>
  <c r="I189" i="5"/>
  <c r="H189" i="5"/>
  <c r="G189" i="5"/>
  <c r="F189" i="5"/>
  <c r="E189" i="5"/>
  <c r="F81" i="5"/>
  <c r="E81" i="5"/>
  <c r="F80" i="5"/>
  <c r="E80" i="5"/>
  <c r="F79" i="5"/>
  <c r="E79" i="5"/>
  <c r="F78" i="5"/>
  <c r="E154" i="47"/>
  <c r="E152" i="47"/>
  <c r="E151" i="47"/>
  <c r="E63" i="47"/>
  <c r="E62" i="47"/>
  <c r="E61" i="47"/>
  <c r="E60" i="47"/>
  <c r="E59" i="47"/>
  <c r="E186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S50" i="11"/>
  <c r="R50" i="11"/>
  <c r="Q50" i="11"/>
  <c r="M50" i="11"/>
  <c r="T50" i="11"/>
  <c r="E50" i="11"/>
  <c r="S49" i="11"/>
  <c r="R49" i="11"/>
  <c r="Q49" i="11"/>
  <c r="M49" i="11"/>
  <c r="H49" i="11"/>
  <c r="G49" i="11"/>
  <c r="O49" i="11" s="1"/>
  <c r="F49" i="11"/>
  <c r="E49" i="11"/>
  <c r="S48" i="11"/>
  <c r="R48" i="11"/>
  <c r="Q48" i="11"/>
  <c r="M48" i="11"/>
  <c r="H48" i="11"/>
  <c r="G48" i="11"/>
  <c r="O48" i="11" s="1"/>
  <c r="F48" i="11"/>
  <c r="E48" i="11"/>
  <c r="D47" i="11"/>
  <c r="S46" i="11"/>
  <c r="R46" i="11"/>
  <c r="Q46" i="11"/>
  <c r="M46" i="11"/>
  <c r="H46" i="11"/>
  <c r="G46" i="11"/>
  <c r="T46" i="11" s="1"/>
  <c r="F46" i="11"/>
  <c r="E46" i="11"/>
  <c r="S45" i="11"/>
  <c r="R45" i="11"/>
  <c r="Q45" i="11"/>
  <c r="M45" i="11"/>
  <c r="H45" i="11"/>
  <c r="G45" i="11"/>
  <c r="T45" i="11" s="1"/>
  <c r="F45" i="11"/>
  <c r="E45" i="11"/>
  <c r="S44" i="11"/>
  <c r="R44" i="11"/>
  <c r="Q44" i="11"/>
  <c r="M44" i="11"/>
  <c r="H44" i="11"/>
  <c r="G44" i="11"/>
  <c r="O44" i="11" s="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S43" i="11"/>
  <c r="R43" i="11"/>
  <c r="Q43" i="11"/>
  <c r="M43" i="11"/>
  <c r="H43" i="11"/>
  <c r="G43" i="11"/>
  <c r="O43" i="11" s="1"/>
  <c r="F43" i="11"/>
  <c r="E43" i="11"/>
  <c r="S42" i="11"/>
  <c r="R42" i="11"/>
  <c r="Q42" i="11"/>
  <c r="M42" i="11"/>
  <c r="H42" i="11"/>
  <c r="G42" i="11"/>
  <c r="O42" i="11" s="1"/>
  <c r="F42" i="11"/>
  <c r="E42" i="11"/>
  <c r="S41" i="11"/>
  <c r="R41" i="11"/>
  <c r="Q41" i="11"/>
  <c r="M41" i="11"/>
  <c r="H41" i="11"/>
  <c r="G41" i="11"/>
  <c r="T41" i="11" s="1"/>
  <c r="F41" i="11"/>
  <c r="E41" i="11"/>
  <c r="H305" i="8" l="1"/>
  <c r="I304" i="8"/>
  <c r="F259" i="8"/>
  <c r="F258" i="8"/>
  <c r="N47" i="11"/>
  <c r="E47" i="11"/>
  <c r="H47" i="11"/>
  <c r="P47" i="11"/>
  <c r="T48" i="11"/>
  <c r="D261" i="8"/>
  <c r="F260" i="8"/>
  <c r="F235" i="8"/>
  <c r="D236" i="8"/>
  <c r="O50" i="11"/>
  <c r="T49" i="11"/>
  <c r="T44" i="11"/>
  <c r="M47" i="11"/>
  <c r="S47" i="11"/>
  <c r="Q47" i="11"/>
  <c r="F47" i="11"/>
  <c r="R47" i="11"/>
  <c r="G47" i="11"/>
  <c r="O45" i="11"/>
  <c r="O46" i="11"/>
  <c r="T43" i="11"/>
  <c r="O41" i="11"/>
  <c r="T42" i="11"/>
  <c r="H306" i="8" l="1"/>
  <c r="I305" i="8"/>
  <c r="F236" i="8"/>
  <c r="F261" i="8"/>
  <c r="D262" i="8"/>
  <c r="F262" i="8" s="1"/>
  <c r="T47" i="11"/>
  <c r="O47" i="11"/>
  <c r="E145" i="8"/>
  <c r="E144" i="8"/>
  <c r="E143" i="8"/>
  <c r="H307" i="8" l="1"/>
  <c r="I306" i="8"/>
  <c r="E22" i="57"/>
  <c r="E143" i="47"/>
  <c r="E15" i="57"/>
  <c r="H308" i="8" l="1"/>
  <c r="I307" i="8"/>
  <c r="H252" i="8"/>
  <c r="H253" i="8" s="1"/>
  <c r="H254" i="8" s="1"/>
  <c r="H255" i="8" s="1"/>
  <c r="H256" i="8" s="1"/>
  <c r="H257" i="8" s="1"/>
  <c r="H258" i="8" s="1"/>
  <c r="H259" i="8" s="1"/>
  <c r="H260" i="8" s="1"/>
  <c r="H261" i="8" s="1"/>
  <c r="H262" i="8" s="1"/>
  <c r="H263" i="8" s="1"/>
  <c r="H264" i="8" s="1"/>
  <c r="H265" i="8" s="1"/>
  <c r="H266" i="8" s="1"/>
  <c r="H267" i="8" s="1"/>
  <c r="H268" i="8" s="1"/>
  <c r="H269" i="8" s="1"/>
  <c r="H270" i="8" s="1"/>
  <c r="F186" i="44"/>
  <c r="F187" i="44"/>
  <c r="F188" i="44"/>
  <c r="F189" i="44"/>
  <c r="F190" i="44"/>
  <c r="F191" i="44"/>
  <c r="F192" i="44"/>
  <c r="F185" i="44"/>
  <c r="I308" i="8" l="1"/>
  <c r="H309" i="8"/>
  <c r="E58" i="56"/>
  <c r="F58" i="56" s="1"/>
  <c r="E56" i="56"/>
  <c r="F56" i="56" s="1"/>
  <c r="E21" i="57"/>
  <c r="E20" i="57"/>
  <c r="I42" i="45"/>
  <c r="I40" i="45"/>
  <c r="I309" i="8" l="1"/>
  <c r="H310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310" i="8" l="1"/>
  <c r="H311" i="8"/>
  <c r="G21" i="57"/>
  <c r="H20" i="57"/>
  <c r="H14" i="57"/>
  <c r="F181" i="5"/>
  <c r="G181" i="5" s="1"/>
  <c r="H181" i="5" s="1"/>
  <c r="I181" i="5" s="1"/>
  <c r="J181" i="5" s="1"/>
  <c r="K181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312" i="8" l="1"/>
  <c r="I311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04" i="48"/>
  <c r="H104" i="48"/>
  <c r="G104" i="48"/>
  <c r="E104" i="48"/>
  <c r="I103" i="48"/>
  <c r="G103" i="48"/>
  <c r="I102" i="48"/>
  <c r="H102" i="48"/>
  <c r="G102" i="48"/>
  <c r="E102" i="48"/>
  <c r="I101" i="48"/>
  <c r="H101" i="48"/>
  <c r="G101" i="48"/>
  <c r="E101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50" i="47"/>
  <c r="E149" i="47"/>
  <c r="E148" i="47"/>
  <c r="E58" i="47"/>
  <c r="E56" i="47"/>
  <c r="E55" i="47"/>
  <c r="E54" i="47"/>
  <c r="I312" i="8" l="1"/>
  <c r="H313" i="8"/>
  <c r="H22" i="57"/>
  <c r="G23" i="57"/>
  <c r="H16" i="57"/>
  <c r="F60" i="44"/>
  <c r="G60" i="44"/>
  <c r="F54" i="44"/>
  <c r="G54" i="44"/>
  <c r="H110" i="32"/>
  <c r="I110" i="32"/>
  <c r="J110" i="32"/>
  <c r="F114" i="32"/>
  <c r="E114" i="32"/>
  <c r="J113" i="32"/>
  <c r="I113" i="32"/>
  <c r="H113" i="32"/>
  <c r="G113" i="32"/>
  <c r="F113" i="32"/>
  <c r="E113" i="32"/>
  <c r="J112" i="32"/>
  <c r="I112" i="32"/>
  <c r="H112" i="32"/>
  <c r="G112" i="32"/>
  <c r="F112" i="32"/>
  <c r="E112" i="32"/>
  <c r="G110" i="32"/>
  <c r="F110" i="32"/>
  <c r="E110" i="32"/>
  <c r="J109" i="32"/>
  <c r="G109" i="32"/>
  <c r="F109" i="32"/>
  <c r="E109" i="32"/>
  <c r="F59" i="32"/>
  <c r="E59" i="32"/>
  <c r="F58" i="32"/>
  <c r="E58" i="32"/>
  <c r="F57" i="32"/>
  <c r="E57" i="32"/>
  <c r="F56" i="32"/>
  <c r="E56" i="32"/>
  <c r="J192" i="44"/>
  <c r="I192" i="44"/>
  <c r="H192" i="44"/>
  <c r="G192" i="44"/>
  <c r="J191" i="44"/>
  <c r="H191" i="44"/>
  <c r="E191" i="44"/>
  <c r="J190" i="44"/>
  <c r="I190" i="44"/>
  <c r="H190" i="44"/>
  <c r="G190" i="44"/>
  <c r="E190" i="44"/>
  <c r="E189" i="44"/>
  <c r="G61" i="44"/>
  <c r="F61" i="44"/>
  <c r="E61" i="44"/>
  <c r="E60" i="44"/>
  <c r="G59" i="44"/>
  <c r="F59" i="44"/>
  <c r="E59" i="44"/>
  <c r="G58" i="44"/>
  <c r="F58" i="44"/>
  <c r="E58" i="44"/>
  <c r="J188" i="5"/>
  <c r="I188" i="5"/>
  <c r="H188" i="5"/>
  <c r="J187" i="5"/>
  <c r="I187" i="5"/>
  <c r="H187" i="5"/>
  <c r="G187" i="5"/>
  <c r="F186" i="5"/>
  <c r="G186" i="5" s="1"/>
  <c r="F180" i="5"/>
  <c r="G180" i="5" s="1"/>
  <c r="H180" i="5" s="1"/>
  <c r="I180" i="5" s="1"/>
  <c r="J180" i="5" s="1"/>
  <c r="K180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E33" i="8"/>
  <c r="F34" i="8"/>
  <c r="E34" i="8"/>
  <c r="F33" i="8"/>
  <c r="F31" i="8"/>
  <c r="E31" i="8"/>
  <c r="F30" i="8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H314" i="8" l="1"/>
  <c r="I313" i="8"/>
  <c r="G24" i="57"/>
  <c r="H23" i="57"/>
  <c r="H17" i="57"/>
  <c r="I314" i="8" l="1"/>
  <c r="H315" i="8"/>
  <c r="H24" i="57"/>
  <c r="G25" i="57"/>
  <c r="H19" i="57"/>
  <c r="H18" i="57"/>
  <c r="H87" i="37"/>
  <c r="H55" i="43"/>
  <c r="H54" i="43"/>
  <c r="E55" i="43"/>
  <c r="E54" i="43"/>
  <c r="K179" i="5"/>
  <c r="J179" i="5"/>
  <c r="I179" i="5"/>
  <c r="H179" i="5"/>
  <c r="G179" i="5"/>
  <c r="F179" i="5"/>
  <c r="E179" i="5"/>
  <c r="K185" i="5"/>
  <c r="J185" i="5"/>
  <c r="I185" i="5"/>
  <c r="H185" i="5"/>
  <c r="G185" i="5"/>
  <c r="F185" i="5"/>
  <c r="E185" i="5"/>
  <c r="K184" i="5"/>
  <c r="J184" i="5"/>
  <c r="I184" i="5"/>
  <c r="H184" i="5"/>
  <c r="G184" i="5"/>
  <c r="F184" i="5"/>
  <c r="E184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315" i="8" l="1"/>
  <c r="H316" i="8"/>
  <c r="H228" i="8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44" i="8" s="1"/>
  <c r="H245" i="8" s="1"/>
  <c r="H246" i="8" s="1"/>
  <c r="H247" i="8" s="1"/>
  <c r="H248" i="8" s="1"/>
  <c r="H249" i="8" s="1"/>
  <c r="H250" i="8" s="1"/>
  <c r="H251" i="8" s="1"/>
  <c r="I228" i="8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G26" i="57"/>
  <c r="H25" i="57"/>
  <c r="F43" i="37"/>
  <c r="E43" i="37"/>
  <c r="F42" i="37"/>
  <c r="E42" i="37"/>
  <c r="J188" i="44"/>
  <c r="I188" i="44"/>
  <c r="H188" i="44"/>
  <c r="G188" i="44"/>
  <c r="E188" i="44"/>
  <c r="J187" i="44"/>
  <c r="I187" i="44"/>
  <c r="H187" i="44"/>
  <c r="G187" i="44"/>
  <c r="E187" i="44"/>
  <c r="G57" i="44"/>
  <c r="F57" i="44"/>
  <c r="E57" i="44"/>
  <c r="H317" i="8" l="1"/>
  <c r="I316" i="8"/>
  <c r="H26" i="57"/>
  <c r="G27" i="57"/>
  <c r="I100" i="48"/>
  <c r="H100" i="48"/>
  <c r="G100" i="48"/>
  <c r="E100" i="48"/>
  <c r="I99" i="48"/>
  <c r="H99" i="48"/>
  <c r="G99" i="48"/>
  <c r="E99" i="48"/>
  <c r="E28" i="48"/>
  <c r="F28" i="48"/>
  <c r="E49" i="32"/>
  <c r="F49" i="32"/>
  <c r="I317" i="8" l="1"/>
  <c r="H318" i="8"/>
  <c r="H27" i="57"/>
  <c r="F26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I318" i="8" l="1"/>
  <c r="H319" i="8"/>
  <c r="H28" i="57"/>
  <c r="G29" i="57"/>
  <c r="F21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S40" i="11"/>
  <c r="R40" i="11"/>
  <c r="Q40" i="11"/>
  <c r="M40" i="11"/>
  <c r="H40" i="11"/>
  <c r="G40" i="11"/>
  <c r="T40" i="11" s="1"/>
  <c r="F40" i="11"/>
  <c r="E40" i="11"/>
  <c r="S39" i="11"/>
  <c r="R39" i="11"/>
  <c r="Q39" i="11"/>
  <c r="M39" i="11"/>
  <c r="H39" i="11"/>
  <c r="G39" i="11"/>
  <c r="O39" i="11" s="1"/>
  <c r="F39" i="11"/>
  <c r="E39" i="11"/>
  <c r="S38" i="11"/>
  <c r="R38" i="11"/>
  <c r="Q38" i="11"/>
  <c r="M38" i="11"/>
  <c r="H38" i="11"/>
  <c r="G38" i="11"/>
  <c r="O38" i="11" s="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08" i="32"/>
  <c r="G108" i="32"/>
  <c r="F108" i="32"/>
  <c r="E108" i="32"/>
  <c r="J107" i="32"/>
  <c r="G107" i="32"/>
  <c r="F107" i="32"/>
  <c r="E107" i="32"/>
  <c r="J106" i="32"/>
  <c r="G106" i="32"/>
  <c r="F106" i="32"/>
  <c r="E106" i="32"/>
  <c r="F55" i="32"/>
  <c r="E55" i="32"/>
  <c r="F54" i="32"/>
  <c r="E54" i="32"/>
  <c r="F53" i="32"/>
  <c r="E53" i="32"/>
  <c r="F52" i="32"/>
  <c r="E52" i="32"/>
  <c r="E141" i="8"/>
  <c r="F29" i="8"/>
  <c r="E29" i="8"/>
  <c r="F28" i="8"/>
  <c r="F27" i="8"/>
  <c r="J186" i="44"/>
  <c r="I186" i="44"/>
  <c r="H186" i="44"/>
  <c r="G186" i="44"/>
  <c r="E186" i="44"/>
  <c r="J185" i="44"/>
  <c r="I185" i="44"/>
  <c r="H185" i="44"/>
  <c r="G185" i="44"/>
  <c r="E185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82" i="5"/>
  <c r="J182" i="5"/>
  <c r="I182" i="5"/>
  <c r="H182" i="5"/>
  <c r="G182" i="5"/>
  <c r="F182" i="5"/>
  <c r="E182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98" i="48"/>
  <c r="G98" i="48"/>
  <c r="E98" i="48"/>
  <c r="I97" i="48"/>
  <c r="H97" i="48"/>
  <c r="G97" i="48"/>
  <c r="E97" i="48"/>
  <c r="I96" i="48"/>
  <c r="H96" i="48"/>
  <c r="G96" i="48"/>
  <c r="E96" i="48"/>
  <c r="F32" i="48"/>
  <c r="E32" i="48"/>
  <c r="F30" i="48"/>
  <c r="E53" i="47"/>
  <c r="E52" i="47"/>
  <c r="E51" i="47"/>
  <c r="I319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O40" i="11"/>
  <c r="T39" i="11"/>
  <c r="T38" i="11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38" i="8"/>
  <c r="F137" i="8"/>
  <c r="E137" i="8"/>
  <c r="F136" i="8"/>
  <c r="E136" i="8"/>
  <c r="E50" i="43"/>
  <c r="S37" i="11"/>
  <c r="R37" i="11"/>
  <c r="Q37" i="11"/>
  <c r="M37" i="11"/>
  <c r="H37" i="11"/>
  <c r="G37" i="11"/>
  <c r="T37" i="11" s="1"/>
  <c r="F37" i="11"/>
  <c r="E37" i="11"/>
  <c r="S36" i="11"/>
  <c r="R36" i="11"/>
  <c r="Q36" i="11"/>
  <c r="M36" i="11"/>
  <c r="H36" i="11"/>
  <c r="G36" i="11"/>
  <c r="T36" i="11" s="1"/>
  <c r="F36" i="11"/>
  <c r="E36" i="11"/>
  <c r="S35" i="11"/>
  <c r="R35" i="11"/>
  <c r="Q35" i="11"/>
  <c r="M35" i="11"/>
  <c r="H35" i="11"/>
  <c r="G35" i="11"/>
  <c r="T35" i="11" s="1"/>
  <c r="F35" i="11"/>
  <c r="E35" i="11"/>
  <c r="S34" i="11"/>
  <c r="R34" i="11"/>
  <c r="Q34" i="11"/>
  <c r="M34" i="11"/>
  <c r="H34" i="11"/>
  <c r="G34" i="11"/>
  <c r="T34" i="11" s="1"/>
  <c r="F34" i="11"/>
  <c r="E34" i="11"/>
  <c r="H32" i="11"/>
  <c r="H33" i="11"/>
  <c r="S33" i="11"/>
  <c r="R33" i="11"/>
  <c r="Q33" i="11"/>
  <c r="M33" i="11"/>
  <c r="G33" i="11"/>
  <c r="O33" i="11" s="1"/>
  <c r="F33" i="11"/>
  <c r="E33" i="11"/>
  <c r="J105" i="32"/>
  <c r="G105" i="32"/>
  <c r="F105" i="32"/>
  <c r="E105" i="32"/>
  <c r="F51" i="32"/>
  <c r="E51" i="32"/>
  <c r="F50" i="32"/>
  <c r="E50" i="32"/>
  <c r="G34" i="57" l="1"/>
  <c r="H33" i="57"/>
  <c r="K99" i="43"/>
  <c r="L98" i="43"/>
  <c r="O37" i="11"/>
  <c r="O36" i="11"/>
  <c r="O35" i="11"/>
  <c r="O34" i="11"/>
  <c r="T33" i="11"/>
  <c r="H34" i="57" l="1"/>
  <c r="G35" i="57"/>
  <c r="K100" i="43"/>
  <c r="L99" i="43"/>
  <c r="E50" i="47"/>
  <c r="E49" i="47"/>
  <c r="E48" i="47"/>
  <c r="E47" i="47"/>
  <c r="F48" i="32"/>
  <c r="E48" i="32"/>
  <c r="E104" i="32"/>
  <c r="J104" i="32"/>
  <c r="F104" i="32"/>
  <c r="J103" i="32"/>
  <c r="G103" i="32"/>
  <c r="F103" i="32"/>
  <c r="E103" i="32"/>
  <c r="J102" i="32"/>
  <c r="G102" i="32"/>
  <c r="F102" i="32"/>
  <c r="E102" i="32"/>
  <c r="J184" i="44"/>
  <c r="I184" i="44"/>
  <c r="H184" i="44"/>
  <c r="G184" i="44"/>
  <c r="F184" i="44"/>
  <c r="E184" i="44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E181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75" i="5"/>
  <c r="F175" i="5"/>
  <c r="G175" i="5"/>
  <c r="E176" i="5"/>
  <c r="F176" i="5"/>
  <c r="G176" i="5"/>
  <c r="E177" i="5"/>
  <c r="F177" i="5"/>
  <c r="G177" i="5"/>
  <c r="E178" i="5"/>
  <c r="F178" i="5"/>
  <c r="G178" i="5"/>
  <c r="K178" i="5"/>
  <c r="J178" i="5"/>
  <c r="I178" i="5"/>
  <c r="H178" i="5"/>
  <c r="K177" i="5"/>
  <c r="J177" i="5"/>
  <c r="I177" i="5"/>
  <c r="H177" i="5"/>
  <c r="K176" i="5"/>
  <c r="J176" i="5"/>
  <c r="I176" i="5"/>
  <c r="H176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95" i="48"/>
  <c r="H95" i="48"/>
  <c r="G95" i="48"/>
  <c r="E95" i="48"/>
  <c r="I94" i="48"/>
  <c r="H94" i="48"/>
  <c r="G94" i="48"/>
  <c r="F94" i="48"/>
  <c r="E94" i="48"/>
  <c r="I93" i="48"/>
  <c r="H93" i="48"/>
  <c r="G93" i="48"/>
  <c r="I92" i="48"/>
  <c r="H92" i="48"/>
  <c r="G92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89" i="48"/>
  <c r="F89" i="48"/>
  <c r="G89" i="48"/>
  <c r="H89" i="48"/>
  <c r="I89" i="48"/>
  <c r="H37" i="57" l="1"/>
  <c r="G38" i="57"/>
  <c r="K103" i="43"/>
  <c r="L102" i="43"/>
  <c r="E171" i="5"/>
  <c r="F171" i="5"/>
  <c r="H38" i="57" l="1"/>
  <c r="G39" i="57"/>
  <c r="K104" i="43"/>
  <c r="L103" i="43"/>
  <c r="F16" i="8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S32" i="11"/>
  <c r="R32" i="11"/>
  <c r="Q32" i="11"/>
  <c r="M32" i="11"/>
  <c r="G32" i="11"/>
  <c r="T32" i="11" s="1"/>
  <c r="F32" i="11"/>
  <c r="E32" i="11"/>
  <c r="S31" i="11"/>
  <c r="R31" i="11"/>
  <c r="Q31" i="11"/>
  <c r="M31" i="11"/>
  <c r="H31" i="11"/>
  <c r="G31" i="11"/>
  <c r="O31" i="11" s="1"/>
  <c r="F31" i="11"/>
  <c r="E31" i="11"/>
  <c r="S30" i="11"/>
  <c r="R30" i="11"/>
  <c r="Q30" i="11"/>
  <c r="M30" i="11"/>
  <c r="H30" i="11"/>
  <c r="G30" i="11"/>
  <c r="T30" i="11" s="1"/>
  <c r="F30" i="11"/>
  <c r="E30" i="11"/>
  <c r="S29" i="11"/>
  <c r="R29" i="11"/>
  <c r="Q29" i="11"/>
  <c r="M29" i="11"/>
  <c r="H29" i="11"/>
  <c r="G29" i="11"/>
  <c r="T29" i="11" s="1"/>
  <c r="F29" i="11"/>
  <c r="E29" i="11"/>
  <c r="F21" i="11"/>
  <c r="E45" i="43"/>
  <c r="E44" i="43"/>
  <c r="E43" i="43"/>
  <c r="E14" i="8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H110" i="5" s="1"/>
  <c r="H111" i="5" s="1"/>
  <c r="H112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42" i="57" l="1"/>
  <c r="G43" i="57"/>
  <c r="K109" i="43"/>
  <c r="L108" i="43"/>
  <c r="K38" i="45"/>
  <c r="K39" i="45" s="1"/>
  <c r="K40" i="45" s="1"/>
  <c r="K41" i="45" s="1"/>
  <c r="K42" i="45" s="1"/>
  <c r="T31" i="11"/>
  <c r="O32" i="11"/>
  <c r="O30" i="11"/>
  <c r="O29" i="1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5" i="8"/>
  <c r="E135" i="8"/>
  <c r="E134" i="8"/>
  <c r="E133" i="8"/>
  <c r="E132" i="8"/>
  <c r="F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31" i="8"/>
  <c r="E131" i="8"/>
  <c r="E130" i="8"/>
  <c r="F180" i="44"/>
  <c r="E180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74" i="5"/>
  <c r="J174" i="5"/>
  <c r="I174" i="5"/>
  <c r="H174" i="5"/>
  <c r="K173" i="5"/>
  <c r="J173" i="5"/>
  <c r="I173" i="5"/>
  <c r="H173" i="5"/>
  <c r="G173" i="5"/>
  <c r="F173" i="5"/>
  <c r="E173" i="5"/>
  <c r="K172" i="5"/>
  <c r="J172" i="5"/>
  <c r="I172" i="5"/>
  <c r="H172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91" i="48"/>
  <c r="H91" i="48"/>
  <c r="G91" i="48"/>
  <c r="E91" i="48"/>
  <c r="I90" i="48"/>
  <c r="H90" i="48"/>
  <c r="G90" i="48"/>
  <c r="F90" i="48"/>
  <c r="E90" i="48"/>
  <c r="H44" i="57" l="1"/>
  <c r="L110" i="43"/>
  <c r="K111" i="43"/>
  <c r="F27" i="5"/>
  <c r="E27" i="5"/>
  <c r="I9" i="7"/>
  <c r="J9" i="7"/>
  <c r="G37" i="44"/>
  <c r="F37" i="32"/>
  <c r="K171" i="5"/>
  <c r="J171" i="5"/>
  <c r="I171" i="5"/>
  <c r="H171" i="5"/>
  <c r="G171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S28" i="11"/>
  <c r="R28" i="11"/>
  <c r="Q28" i="11"/>
  <c r="M28" i="11"/>
  <c r="H28" i="11"/>
  <c r="G28" i="11"/>
  <c r="T28" i="11" s="1"/>
  <c r="F28" i="11"/>
  <c r="E28" i="11"/>
  <c r="S27" i="11"/>
  <c r="R27" i="11"/>
  <c r="Q27" i="11"/>
  <c r="M27" i="11"/>
  <c r="O27" i="11"/>
  <c r="S26" i="11"/>
  <c r="R26" i="11"/>
  <c r="Q26" i="11"/>
  <c r="M26" i="11"/>
  <c r="H26" i="11"/>
  <c r="G26" i="11"/>
  <c r="T26" i="11" s="1"/>
  <c r="F26" i="11"/>
  <c r="E26" i="11"/>
  <c r="S25" i="11"/>
  <c r="R25" i="11"/>
  <c r="Q25" i="11"/>
  <c r="M25" i="11"/>
  <c r="H25" i="11"/>
  <c r="G25" i="11"/>
  <c r="O25" i="11" s="1"/>
  <c r="F25" i="11"/>
  <c r="E25" i="11"/>
  <c r="S24" i="11"/>
  <c r="R24" i="11"/>
  <c r="Q24" i="11"/>
  <c r="M24" i="11"/>
  <c r="H24" i="11"/>
  <c r="G24" i="11"/>
  <c r="O24" i="11" s="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29" i="8"/>
  <c r="E129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70" i="5"/>
  <c r="J170" i="5"/>
  <c r="I170" i="5"/>
  <c r="H170" i="5"/>
  <c r="G170" i="5"/>
  <c r="F170" i="5"/>
  <c r="E170" i="5"/>
  <c r="E44" i="32"/>
  <c r="F44" i="32"/>
  <c r="E39" i="32"/>
  <c r="F39" i="32"/>
  <c r="E38" i="32"/>
  <c r="F38" i="32"/>
  <c r="E40" i="32"/>
  <c r="F42" i="32"/>
  <c r="E42" i="32"/>
  <c r="F18" i="8"/>
  <c r="F17" i="8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O28" i="11"/>
  <c r="O26" i="11"/>
  <c r="T27" i="11"/>
  <c r="T25" i="11"/>
  <c r="T24" i="11"/>
  <c r="E18" i="8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85" i="48"/>
  <c r="F9" i="8"/>
  <c r="F10" i="8"/>
  <c r="F11" i="8"/>
  <c r="F12" i="8"/>
  <c r="E13" i="8"/>
  <c r="E12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E33" i="44"/>
  <c r="E34" i="44"/>
  <c r="E35" i="44"/>
  <c r="E36" i="44"/>
  <c r="E37" i="44"/>
  <c r="E38" i="44"/>
  <c r="E39" i="44"/>
  <c r="E40" i="44"/>
  <c r="E32" i="44"/>
  <c r="G163" i="5"/>
  <c r="D125" i="47"/>
  <c r="D126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O23" i="11" s="1"/>
  <c r="H23" i="11"/>
  <c r="M23" i="11"/>
  <c r="Q23" i="11"/>
  <c r="R23" i="11"/>
  <c r="S23" i="11"/>
  <c r="E18" i="11"/>
  <c r="T18" i="11"/>
  <c r="H18" i="11"/>
  <c r="M18" i="11"/>
  <c r="Q18" i="11"/>
  <c r="R18" i="11"/>
  <c r="S18" i="11"/>
  <c r="E19" i="11"/>
  <c r="F19" i="11"/>
  <c r="G19" i="11"/>
  <c r="O19" i="11" s="1"/>
  <c r="H19" i="11"/>
  <c r="M19" i="11"/>
  <c r="Q19" i="11"/>
  <c r="R19" i="11"/>
  <c r="S19" i="11"/>
  <c r="E20" i="11"/>
  <c r="O20" i="11"/>
  <c r="M20" i="11"/>
  <c r="Q20" i="11"/>
  <c r="R20" i="11"/>
  <c r="S20" i="11"/>
  <c r="E21" i="11"/>
  <c r="O21" i="11"/>
  <c r="H21" i="11"/>
  <c r="M21" i="11"/>
  <c r="Q21" i="11"/>
  <c r="R21" i="11"/>
  <c r="S21" i="11"/>
  <c r="E22" i="11"/>
  <c r="F22" i="11"/>
  <c r="G22" i="11"/>
  <c r="T22" i="11" s="1"/>
  <c r="H22" i="11"/>
  <c r="M22" i="11"/>
  <c r="Q22" i="11"/>
  <c r="R22" i="11"/>
  <c r="S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80" i="48"/>
  <c r="F80" i="48"/>
  <c r="G80" i="48"/>
  <c r="H80" i="48"/>
  <c r="I80" i="48"/>
  <c r="E13" i="48"/>
  <c r="F13" i="48"/>
  <c r="E14" i="48"/>
  <c r="G124" i="8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H143" i="8" s="1"/>
  <c r="H144" i="8" s="1"/>
  <c r="H145" i="8" s="1"/>
  <c r="H146" i="8" s="1"/>
  <c r="H147" i="8" s="1"/>
  <c r="H148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H161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O22" i="11"/>
  <c r="L11" i="7"/>
  <c r="I45" i="51"/>
  <c r="D56" i="51"/>
  <c r="E56" i="51" s="1"/>
  <c r="K45" i="51"/>
  <c r="H46" i="51"/>
  <c r="J46" i="51" s="1"/>
  <c r="E47" i="51"/>
  <c r="D48" i="51"/>
  <c r="E48" i="51" s="1"/>
  <c r="G85" i="48"/>
  <c r="H85" i="48"/>
  <c r="I85" i="48"/>
  <c r="F86" i="48"/>
  <c r="E168" i="5"/>
  <c r="F125" i="8"/>
  <c r="F14" i="8"/>
  <c r="F13" i="8"/>
  <c r="I11" i="7"/>
  <c r="J11" i="7"/>
  <c r="K11" i="7"/>
  <c r="M11" i="7"/>
  <c r="E37" i="43"/>
  <c r="T23" i="11"/>
  <c r="O18" i="11"/>
  <c r="T21" i="11"/>
  <c r="T20" i="11"/>
  <c r="T19" i="11"/>
  <c r="G40" i="44"/>
  <c r="G39" i="44"/>
  <c r="F40" i="44"/>
  <c r="E34" i="51"/>
  <c r="E17" i="51"/>
  <c r="F38" i="44"/>
  <c r="G38" i="44"/>
  <c r="F81" i="48"/>
  <c r="E81" i="48"/>
  <c r="G81" i="48"/>
  <c r="H81" i="48"/>
  <c r="I81" i="48"/>
  <c r="F18" i="48"/>
  <c r="E32" i="43"/>
  <c r="E33" i="43"/>
  <c r="E34" i="43"/>
  <c r="F33" i="32"/>
  <c r="H48" i="57" l="1"/>
  <c r="G49" i="57"/>
  <c r="L114" i="43"/>
  <c r="K115" i="43"/>
  <c r="F168" i="5"/>
  <c r="H12" i="7"/>
  <c r="I12" i="7"/>
  <c r="J12" i="7"/>
  <c r="K12" i="7"/>
  <c r="L12" i="7"/>
  <c r="M12" i="7"/>
  <c r="K46" i="51"/>
  <c r="H47" i="51"/>
  <c r="J47" i="51" s="1"/>
  <c r="I46" i="51"/>
  <c r="G168" i="5"/>
  <c r="H168" i="5"/>
  <c r="K168" i="5"/>
  <c r="I168" i="5"/>
  <c r="G86" i="48"/>
  <c r="I86" i="48"/>
  <c r="E86" i="48"/>
  <c r="H86" i="48"/>
  <c r="K169" i="5"/>
  <c r="J168" i="5"/>
  <c r="E126" i="8"/>
  <c r="F126" i="8"/>
  <c r="F127" i="8"/>
  <c r="E19" i="48"/>
  <c r="E18" i="48"/>
  <c r="E19" i="51"/>
  <c r="E18" i="51"/>
  <c r="H82" i="48"/>
  <c r="F82" i="48"/>
  <c r="G82" i="48"/>
  <c r="I82" i="48"/>
  <c r="E82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87" i="48"/>
  <c r="G87" i="48"/>
  <c r="G169" i="5"/>
  <c r="H169" i="5"/>
  <c r="I169" i="5"/>
  <c r="J169" i="5"/>
  <c r="H87" i="48"/>
  <c r="F128" i="8"/>
  <c r="E128" i="8"/>
  <c r="G88" i="48"/>
  <c r="H88" i="48"/>
  <c r="I88" i="48"/>
  <c r="E21" i="48"/>
  <c r="F21" i="48"/>
  <c r="F19" i="48"/>
  <c r="E20" i="48"/>
  <c r="F20" i="48"/>
  <c r="E36" i="32"/>
  <c r="F83" i="48"/>
  <c r="I83" i="48"/>
  <c r="G83" i="48"/>
  <c r="H83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84" i="48"/>
  <c r="I84" i="48"/>
  <c r="E84" i="48"/>
  <c r="G84" i="48"/>
  <c r="H84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50" i="5"/>
  <c r="J150" i="5"/>
  <c r="I150" i="5"/>
  <c r="K152" i="5"/>
  <c r="J152" i="5"/>
  <c r="I152" i="5"/>
  <c r="K157" i="5"/>
  <c r="J157" i="5"/>
  <c r="I157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54" i="5"/>
  <c r="K155" i="5" s="1"/>
  <c r="J154" i="5"/>
  <c r="J155" i="5" s="1"/>
  <c r="J130" i="5"/>
  <c r="M141" i="5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6" i="5" s="1"/>
  <c r="M157" i="5" s="1"/>
  <c r="M158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135" i="5"/>
  <c r="M136" i="5" s="1"/>
  <c r="M137" i="5" s="1"/>
  <c r="M124" i="5"/>
  <c r="M125" i="5" s="1"/>
  <c r="M126" i="5" s="1"/>
  <c r="M127" i="5" s="1"/>
  <c r="M128" i="5" s="1"/>
  <c r="F152" i="5"/>
  <c r="F154" i="5"/>
  <c r="F155" i="5"/>
  <c r="F150" i="5"/>
  <c r="F149" i="5"/>
  <c r="F148" i="5"/>
  <c r="F147" i="5"/>
  <c r="F146" i="5"/>
  <c r="F145" i="5"/>
  <c r="F144" i="5"/>
  <c r="F143" i="5"/>
  <c r="F142" i="5"/>
  <c r="F140" i="5"/>
  <c r="F139" i="5"/>
  <c r="F138" i="5"/>
  <c r="F136" i="5"/>
  <c r="F135" i="5"/>
  <c r="F134" i="5"/>
  <c r="F133" i="5"/>
  <c r="F132" i="5"/>
  <c r="F131" i="5"/>
  <c r="F130" i="5"/>
  <c r="F129" i="5"/>
  <c r="F128" i="5"/>
  <c r="F127" i="5"/>
  <c r="F125" i="5"/>
  <c r="F124" i="5"/>
  <c r="F123" i="5"/>
  <c r="F122" i="5"/>
  <c r="F121" i="5"/>
  <c r="F119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H55" i="57" s="1"/>
  <c r="L120" i="43"/>
  <c r="K121" i="43"/>
  <c r="E42" i="47"/>
  <c r="E22" i="20"/>
  <c r="I14" i="45"/>
  <c r="E15" i="45"/>
  <c r="I15" i="45"/>
  <c r="E14" i="45"/>
  <c r="L121" i="43" l="1"/>
  <c r="E43" i="47"/>
  <c r="F24" i="20"/>
  <c r="E23" i="20"/>
  <c r="I16" i="45"/>
  <c r="E16" i="45"/>
  <c r="E44" i="47" l="1"/>
  <c r="E17" i="45"/>
  <c r="I17" i="45"/>
  <c r="E45" i="47" l="1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S9" i="1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N10" i="11" s="1"/>
  <c r="M9" i="11"/>
  <c r="R11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Q9" i="11"/>
  <c r="G9" i="11"/>
  <c r="H9" i="11"/>
  <c r="R9" i="11"/>
  <c r="S10" i="11" l="1"/>
  <c r="P10" i="11"/>
  <c r="P81" i="37"/>
  <c r="R10" i="11"/>
  <c r="Q10" i="11"/>
  <c r="H10" i="11"/>
  <c r="G10" i="11"/>
  <c r="T10" i="11" s="1"/>
  <c r="M10" i="11"/>
  <c r="F10" i="11"/>
  <c r="E10" i="11"/>
  <c r="G23" i="14"/>
  <c r="F23" i="14"/>
  <c r="F130" i="13"/>
  <c r="H11" i="11"/>
  <c r="S11" i="11"/>
  <c r="M11" i="11"/>
  <c r="E11" i="11"/>
  <c r="G11" i="11"/>
  <c r="T11" i="11" s="1"/>
  <c r="F11" i="11"/>
  <c r="Q11" i="11"/>
  <c r="F11" i="20"/>
  <c r="H23" i="14"/>
  <c r="D24" i="14"/>
  <c r="D132" i="13"/>
  <c r="D133" i="13" s="1"/>
  <c r="T9" i="11"/>
  <c r="O9" i="11"/>
  <c r="P82" i="37" l="1"/>
  <c r="Q81" i="37"/>
  <c r="O10" i="11"/>
  <c r="H133" i="13"/>
  <c r="D134" i="13"/>
  <c r="F133" i="13"/>
  <c r="E133" i="13"/>
  <c r="H131" i="13"/>
  <c r="O11" i="11"/>
  <c r="Q12" i="11"/>
  <c r="H12" i="11"/>
  <c r="E12" i="11"/>
  <c r="S12" i="11"/>
  <c r="R12" i="11"/>
  <c r="M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S15" i="11"/>
  <c r="M15" i="11"/>
  <c r="Q15" i="11"/>
  <c r="E15" i="11"/>
  <c r="F15" i="11"/>
  <c r="H15" i="11"/>
  <c r="R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S14" i="11"/>
  <c r="R14" i="11"/>
  <c r="H14" i="11"/>
  <c r="F14" i="11"/>
  <c r="E14" i="11"/>
  <c r="G14" i="11"/>
  <c r="Q14" i="11"/>
  <c r="M14" i="11"/>
  <c r="S13" i="11"/>
  <c r="M13" i="11"/>
  <c r="F13" i="11"/>
  <c r="E13" i="11"/>
  <c r="G13" i="11"/>
  <c r="Q13" i="11"/>
  <c r="H13" i="11"/>
  <c r="R13" i="11"/>
  <c r="O12" i="11"/>
  <c r="T12" i="11"/>
  <c r="E13" i="20"/>
  <c r="H25" i="14"/>
  <c r="G25" i="14"/>
  <c r="E25" i="14"/>
  <c r="F25" i="14"/>
  <c r="P84" i="37" l="1"/>
  <c r="Q83" i="37"/>
  <c r="E28" i="14"/>
  <c r="G28" i="14"/>
  <c r="H28" i="14"/>
  <c r="F28" i="14"/>
  <c r="T15" i="11"/>
  <c r="O15" i="11"/>
  <c r="S16" i="11"/>
  <c r="G16" i="11"/>
  <c r="Q16" i="11"/>
  <c r="E16" i="11"/>
  <c r="F16" i="11"/>
  <c r="H16" i="11"/>
  <c r="R16" i="11"/>
  <c r="M16" i="11"/>
  <c r="E150" i="5"/>
  <c r="G150" i="5"/>
  <c r="H150" i="5"/>
  <c r="D17" i="20"/>
  <c r="E16" i="20"/>
  <c r="H135" i="13"/>
  <c r="D136" i="13"/>
  <c r="E135" i="13"/>
  <c r="F135" i="13"/>
  <c r="T14" i="11"/>
  <c r="O14" i="11"/>
  <c r="T13" i="11"/>
  <c r="O13" i="11"/>
  <c r="P85" i="37" l="1"/>
  <c r="Q84" i="37"/>
  <c r="F29" i="14"/>
  <c r="G29" i="14"/>
  <c r="H29" i="14"/>
  <c r="E29" i="14"/>
  <c r="K151" i="5"/>
  <c r="J151" i="5"/>
  <c r="I151" i="5"/>
  <c r="F151" i="5"/>
  <c r="G155" i="5"/>
  <c r="G152" i="5"/>
  <c r="T16" i="11"/>
  <c r="O16" i="11"/>
  <c r="Q17" i="11"/>
  <c r="S17" i="11"/>
  <c r="R17" i="11"/>
  <c r="H17" i="11"/>
  <c r="E17" i="11"/>
  <c r="F17" i="11"/>
  <c r="M17" i="11"/>
  <c r="E151" i="5"/>
  <c r="H151" i="5"/>
  <c r="E152" i="5"/>
  <c r="H152" i="5"/>
  <c r="G151" i="5"/>
  <c r="F17" i="20"/>
  <c r="E17" i="20"/>
  <c r="F136" i="13"/>
  <c r="H136" i="13"/>
  <c r="E136" i="13"/>
  <c r="H154" i="5"/>
  <c r="G154" i="5"/>
  <c r="E154" i="5"/>
  <c r="Q85" i="37" l="1"/>
  <c r="P86" i="37"/>
  <c r="F30" i="14"/>
  <c r="H30" i="14"/>
  <c r="G30" i="14"/>
  <c r="E30" i="14"/>
  <c r="E155" i="5"/>
  <c r="I154" i="5"/>
  <c r="H155" i="5"/>
  <c r="I155" i="5"/>
  <c r="E153" i="5"/>
  <c r="E18" i="20"/>
  <c r="G104" i="47"/>
  <c r="G105" i="47" s="1"/>
  <c r="G106" i="47" s="1"/>
  <c r="G107" i="47" s="1"/>
  <c r="G108" i="47" s="1"/>
  <c r="G109" i="47" s="1"/>
  <c r="G110" i="47" s="1"/>
  <c r="G111" i="47" s="1"/>
  <c r="G112" i="47" s="1"/>
  <c r="G113" i="47" s="1"/>
  <c r="G114" i="47" s="1"/>
  <c r="G115" i="47" s="1"/>
  <c r="G116" i="47" s="1"/>
  <c r="G117" i="47" s="1"/>
  <c r="G118" i="47" s="1"/>
  <c r="G119" i="47" s="1"/>
  <c r="G120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4" i="47" s="1"/>
  <c r="G165" i="47" s="1"/>
  <c r="G166" i="47" s="1"/>
  <c r="G167" i="47" s="1"/>
  <c r="G168" i="47" s="1"/>
  <c r="G169" i="47" s="1"/>
  <c r="G170" i="47" s="1"/>
  <c r="G171" i="47" s="1"/>
  <c r="G173" i="47" s="1"/>
  <c r="G174" i="47" s="1"/>
  <c r="G175" i="47" s="1"/>
  <c r="G176" i="47" s="1"/>
  <c r="G177" i="47" s="1"/>
  <c r="G178" i="47" s="1"/>
  <c r="G179" i="47" s="1"/>
  <c r="G180" i="47" s="1"/>
  <c r="G181" i="47" s="1"/>
  <c r="D105" i="47"/>
  <c r="E104" i="47"/>
  <c r="E103" i="47"/>
  <c r="E102" i="47"/>
  <c r="E101" i="47"/>
  <c r="E100" i="47"/>
  <c r="G101" i="47"/>
  <c r="G102" i="47" s="1"/>
  <c r="G103" i="47" s="1"/>
  <c r="P87" i="37" l="1"/>
  <c r="Q86" i="37"/>
  <c r="G31" i="14"/>
  <c r="E31" i="14"/>
  <c r="F31" i="14"/>
  <c r="H31" i="14"/>
  <c r="F157" i="5"/>
  <c r="E105" i="47"/>
  <c r="D106" i="47"/>
  <c r="Q87" i="37" l="1"/>
  <c r="P88" i="37"/>
  <c r="G32" i="14"/>
  <c r="F32" i="14"/>
  <c r="H32" i="14"/>
  <c r="E32" i="14"/>
  <c r="G157" i="5"/>
  <c r="E157" i="5"/>
  <c r="H157" i="5"/>
  <c r="D107" i="47"/>
  <c r="E106" i="47"/>
  <c r="Q88" i="37" l="1"/>
  <c r="P89" i="37"/>
  <c r="E33" i="14"/>
  <c r="F33" i="14"/>
  <c r="G33" i="14"/>
  <c r="H33" i="14"/>
  <c r="K158" i="5"/>
  <c r="I158" i="5"/>
  <c r="J158" i="5"/>
  <c r="H159" i="5"/>
  <c r="F158" i="5"/>
  <c r="H158" i="5"/>
  <c r="E158" i="5"/>
  <c r="G158" i="5"/>
  <c r="E107" i="47"/>
  <c r="D108" i="47"/>
  <c r="G143" i="5"/>
  <c r="I140" i="5"/>
  <c r="E140" i="5"/>
  <c r="J140" i="5" s="1"/>
  <c r="G140" i="5"/>
  <c r="H140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59" i="5"/>
  <c r="J159" i="5"/>
  <c r="K159" i="5"/>
  <c r="I159" i="5"/>
  <c r="F159" i="5"/>
  <c r="F110" i="38"/>
  <c r="G110" i="38"/>
  <c r="E108" i="47"/>
  <c r="D109" i="47"/>
  <c r="D111" i="38"/>
  <c r="P91" i="37" l="1"/>
  <c r="Q90" i="37"/>
  <c r="F35" i="14"/>
  <c r="E35" i="14"/>
  <c r="G35" i="14"/>
  <c r="H35" i="14"/>
  <c r="J160" i="5"/>
  <c r="I160" i="5"/>
  <c r="K160" i="5"/>
  <c r="F160" i="5"/>
  <c r="G160" i="5"/>
  <c r="E160" i="5"/>
  <c r="H160" i="5"/>
  <c r="E111" i="38"/>
  <c r="F111" i="38"/>
  <c r="G111" i="38"/>
  <c r="D110" i="47"/>
  <c r="E109" i="47"/>
  <c r="I137" i="5"/>
  <c r="E137" i="5"/>
  <c r="J137" i="5" s="1"/>
  <c r="Q91" i="37" l="1"/>
  <c r="P92" i="37"/>
  <c r="G36" i="14"/>
  <c r="E36" i="14"/>
  <c r="H36" i="14"/>
  <c r="F36" i="14"/>
  <c r="K163" i="5"/>
  <c r="E163" i="5"/>
  <c r="F163" i="5"/>
  <c r="I163" i="5"/>
  <c r="H163" i="5"/>
  <c r="J163" i="5"/>
  <c r="J162" i="5"/>
  <c r="E162" i="5"/>
  <c r="F162" i="5"/>
  <c r="K162" i="5"/>
  <c r="I162" i="5"/>
  <c r="G162" i="5"/>
  <c r="H162" i="5"/>
  <c r="K161" i="5"/>
  <c r="J161" i="5"/>
  <c r="I161" i="5"/>
  <c r="H161" i="5"/>
  <c r="G161" i="5"/>
  <c r="G112" i="38"/>
  <c r="F112" i="38"/>
  <c r="D111" i="47"/>
  <c r="E110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65" i="5"/>
  <c r="I165" i="5"/>
  <c r="H165" i="5"/>
  <c r="G165" i="5"/>
  <c r="F165" i="5"/>
  <c r="K165" i="5"/>
  <c r="E165" i="5"/>
  <c r="J164" i="5"/>
  <c r="E164" i="5"/>
  <c r="F164" i="5"/>
  <c r="I164" i="5"/>
  <c r="K164" i="5"/>
  <c r="G164" i="5"/>
  <c r="H164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12" i="47"/>
  <c r="D113" i="47" s="1"/>
  <c r="E111" i="47"/>
  <c r="E113" i="38"/>
  <c r="E114" i="21"/>
  <c r="G114" i="21"/>
  <c r="F114" i="21"/>
  <c r="P94" i="37" l="1"/>
  <c r="Q93" i="37"/>
  <c r="F38" i="14"/>
  <c r="H38" i="14"/>
  <c r="E38" i="14"/>
  <c r="G38" i="14"/>
  <c r="E166" i="5"/>
  <c r="F166" i="5"/>
  <c r="I166" i="5"/>
  <c r="H166" i="5"/>
  <c r="K166" i="5"/>
  <c r="J166" i="5"/>
  <c r="G166" i="5"/>
  <c r="E113" i="47"/>
  <c r="D114" i="47"/>
  <c r="F115" i="21"/>
  <c r="G115" i="21"/>
  <c r="D116" i="21"/>
  <c r="H115" i="21"/>
  <c r="E112" i="47"/>
  <c r="Q94" i="37" l="1"/>
  <c r="P95" i="37"/>
  <c r="I167" i="5"/>
  <c r="J167" i="5"/>
  <c r="K167" i="5"/>
  <c r="E114" i="47"/>
  <c r="D115" i="47"/>
  <c r="D116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16" i="47"/>
  <c r="D117" i="47"/>
  <c r="E115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8" i="47"/>
  <c r="D119" i="47" s="1"/>
  <c r="E117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9" i="47"/>
  <c r="D120" i="47"/>
  <c r="E118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20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G86" i="47" s="1"/>
  <c r="G87" i="47" s="1"/>
  <c r="G88" i="47" s="1"/>
  <c r="G89" i="47" s="1"/>
  <c r="G90" i="47" s="1"/>
  <c r="G91" i="47" s="1"/>
  <c r="G92" i="47" s="1"/>
  <c r="G93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0" i="44"/>
  <c r="L181" i="44" s="1"/>
  <c r="L182" i="44" s="1"/>
  <c r="L183" i="44" s="1"/>
  <c r="K74" i="37"/>
  <c r="L74" i="37"/>
  <c r="M74" i="37"/>
  <c r="E122" i="47"/>
  <c r="E121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4" i="44"/>
  <c r="L185" i="44" s="1"/>
  <c r="L186" i="44" s="1"/>
  <c r="L187" i="44" s="1"/>
  <c r="E123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88" i="44"/>
  <c r="L189" i="44" s="1"/>
  <c r="L190" i="44" s="1"/>
  <c r="L191" i="44" s="1"/>
  <c r="L192" i="44" s="1"/>
  <c r="L193" i="44" s="1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5" i="44" s="1"/>
  <c r="L208" i="44" s="1"/>
  <c r="L209" i="44" s="1"/>
  <c r="L210" i="44" s="1"/>
  <c r="L211" i="44" s="1"/>
  <c r="L213" i="44" s="1"/>
  <c r="L214" i="44" s="1"/>
  <c r="L215" i="44" s="1"/>
  <c r="L216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24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25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27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8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30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31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80" i="48"/>
  <c r="K82" i="48" s="1"/>
  <c r="K83" i="48" s="1"/>
  <c r="K84" i="48" s="1"/>
  <c r="K85" i="48" s="1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21" i="5"/>
  <c r="H119" i="5"/>
  <c r="G119" i="5"/>
  <c r="E119" i="5"/>
  <c r="J119" i="5" s="1"/>
  <c r="I119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24" i="5"/>
  <c r="I121" i="5"/>
  <c r="E120" i="5"/>
  <c r="G121" i="5"/>
  <c r="E121" i="5"/>
  <c r="J121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23" i="5"/>
  <c r="J123" i="5" s="1"/>
  <c r="I122" i="5"/>
  <c r="G122" i="5"/>
  <c r="H122" i="5"/>
  <c r="I123" i="5"/>
  <c r="G123" i="5"/>
  <c r="H123" i="5"/>
  <c r="I124" i="5"/>
  <c r="E124" i="5"/>
  <c r="J124" i="5" s="1"/>
  <c r="H124" i="5"/>
  <c r="I125" i="5"/>
  <c r="E122" i="5"/>
  <c r="J122" i="5" s="1"/>
  <c r="H34" i="37" l="1"/>
  <c r="I33" i="37"/>
  <c r="G45" i="43"/>
  <c r="H44" i="43"/>
  <c r="H20" i="10"/>
  <c r="E17" i="43"/>
  <c r="E12" i="10"/>
  <c r="F12" i="10"/>
  <c r="D13" i="10"/>
  <c r="D14" i="10" s="1"/>
  <c r="H125" i="5"/>
  <c r="H129" i="5"/>
  <c r="G125" i="5"/>
  <c r="E125" i="5"/>
  <c r="J125" i="5" s="1"/>
  <c r="H35" i="37" l="1"/>
  <c r="I34" i="37"/>
  <c r="G46" i="43"/>
  <c r="H45" i="43"/>
  <c r="H21" i="10"/>
  <c r="F14" i="10"/>
  <c r="D15" i="10"/>
  <c r="E14" i="10"/>
  <c r="E13" i="10"/>
  <c r="F13" i="10"/>
  <c r="I127" i="5"/>
  <c r="E127" i="5"/>
  <c r="J127" i="5" s="1"/>
  <c r="I129" i="5"/>
  <c r="H127" i="5"/>
  <c r="H128" i="5"/>
  <c r="I128" i="5"/>
  <c r="G127" i="5"/>
  <c r="G128" i="5"/>
  <c r="E128" i="5"/>
  <c r="J128" i="5" s="1"/>
  <c r="G129" i="5"/>
  <c r="E129" i="5"/>
  <c r="J129" i="5" s="1"/>
  <c r="H36" i="37" l="1"/>
  <c r="I35" i="37"/>
  <c r="G47" i="43"/>
  <c r="H46" i="43"/>
  <c r="H22" i="10"/>
  <c r="D16" i="10"/>
  <c r="F15" i="10"/>
  <c r="E15" i="10"/>
  <c r="H130" i="5"/>
  <c r="I130" i="5"/>
  <c r="G130" i="5"/>
  <c r="H37" i="37" l="1"/>
  <c r="I36" i="37"/>
  <c r="G48" i="43"/>
  <c r="H47" i="43"/>
  <c r="H23" i="10"/>
  <c r="F16" i="10"/>
  <c r="D17" i="10"/>
  <c r="E16" i="10"/>
  <c r="H146" i="5"/>
  <c r="I146" i="5"/>
  <c r="E146" i="5"/>
  <c r="J146" i="5" s="1"/>
  <c r="G146" i="5"/>
  <c r="E145" i="5"/>
  <c r="J145" i="5" s="1"/>
  <c r="I145" i="5"/>
  <c r="G145" i="5"/>
  <c r="H145" i="5"/>
  <c r="H144" i="5"/>
  <c r="I144" i="5"/>
  <c r="E144" i="5"/>
  <c r="J144" i="5" s="1"/>
  <c r="G144" i="5"/>
  <c r="H143" i="5"/>
  <c r="E143" i="5"/>
  <c r="J143" i="5" s="1"/>
  <c r="I143" i="5"/>
  <c r="H142" i="5"/>
  <c r="G142" i="5"/>
  <c r="I142" i="5"/>
  <c r="E142" i="5"/>
  <c r="J142" i="5" s="1"/>
  <c r="E141" i="5"/>
  <c r="I139" i="5"/>
  <c r="G139" i="5"/>
  <c r="H139" i="5"/>
  <c r="E139" i="5"/>
  <c r="J139" i="5" s="1"/>
  <c r="H138" i="5"/>
  <c r="I138" i="5"/>
  <c r="G138" i="5"/>
  <c r="E138" i="5"/>
  <c r="J138" i="5" s="1"/>
  <c r="H136" i="5"/>
  <c r="E136" i="5"/>
  <c r="J136" i="5" s="1"/>
  <c r="G136" i="5"/>
  <c r="I136" i="5"/>
  <c r="I135" i="5"/>
  <c r="E135" i="5"/>
  <c r="J135" i="5" s="1"/>
  <c r="G135" i="5"/>
  <c r="H135" i="5"/>
  <c r="H134" i="5"/>
  <c r="I134" i="5"/>
  <c r="E134" i="5"/>
  <c r="J134" i="5" s="1"/>
  <c r="G134" i="5"/>
  <c r="H133" i="5"/>
  <c r="E133" i="5"/>
  <c r="J133" i="5" s="1"/>
  <c r="I133" i="5"/>
  <c r="G133" i="5"/>
  <c r="H132" i="5"/>
  <c r="I132" i="5"/>
  <c r="E132" i="5"/>
  <c r="J132" i="5" s="1"/>
  <c r="G132" i="5"/>
  <c r="G131" i="5"/>
  <c r="H131" i="5"/>
  <c r="I131" i="5"/>
  <c r="E131" i="5"/>
  <c r="J131" i="5" s="1"/>
  <c r="H38" i="37" l="1"/>
  <c r="I37" i="37"/>
  <c r="G49" i="43"/>
  <c r="H48" i="43"/>
  <c r="H24" i="10"/>
  <c r="E149" i="5"/>
  <c r="J149" i="5" s="1"/>
  <c r="H149" i="5"/>
  <c r="G149" i="5"/>
  <c r="I149" i="5"/>
  <c r="F17" i="10"/>
  <c r="E17" i="10"/>
  <c r="H148" i="5"/>
  <c r="I148" i="5"/>
  <c r="E148" i="5"/>
  <c r="J148" i="5" s="1"/>
  <c r="G148" i="5"/>
  <c r="G147" i="5"/>
  <c r="H147" i="5"/>
  <c r="E147" i="5"/>
  <c r="J147" i="5" s="1"/>
  <c r="I147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E10" i="8"/>
  <c r="E11" i="8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19" i="8"/>
  <c r="H92" i="55"/>
  <c r="G92" i="55"/>
  <c r="D93" i="55"/>
  <c r="F92" i="55"/>
  <c r="E92" i="55"/>
  <c r="I53" i="37" l="1"/>
  <c r="H54" i="37"/>
  <c r="E121" i="8"/>
  <c r="F121" i="8"/>
  <c r="F120" i="8"/>
  <c r="E120" i="8"/>
  <c r="F10" i="37"/>
  <c r="H93" i="55"/>
  <c r="G93" i="55"/>
  <c r="D94" i="55"/>
  <c r="D95" i="55" s="1"/>
  <c r="E93" i="55"/>
  <c r="F93" i="55"/>
  <c r="H55" i="37" l="1"/>
  <c r="I54" i="37"/>
  <c r="F122" i="8"/>
  <c r="E122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3" i="8"/>
  <c r="F123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02" i="32" l="1"/>
  <c r="L103" i="32" s="1"/>
  <c r="L104" i="32" s="1"/>
  <c r="L105" i="32" s="1"/>
  <c r="L106" i="32" s="1"/>
  <c r="L107" i="32" s="1"/>
  <c r="L108" i="32" s="1"/>
  <c r="L109" i="32" s="1"/>
  <c r="L110" i="32" s="1"/>
  <c r="L111" i="32" s="1"/>
  <c r="L112" i="32" s="1"/>
  <c r="L113" i="32" s="1"/>
  <c r="L114" i="32" s="1"/>
  <c r="L115" i="32" s="1"/>
  <c r="L116" i="32" s="1"/>
  <c r="L117" i="32" s="1"/>
  <c r="L118" i="32" s="1"/>
  <c r="L119" i="32" s="1"/>
  <c r="L120" i="32" s="1"/>
  <c r="L121" i="32" s="1"/>
  <c r="L122" i="32" s="1"/>
  <c r="L124" i="32" s="1"/>
  <c r="L125" i="32" s="1"/>
  <c r="L126" i="32" s="1"/>
  <c r="L127" i="32" s="1"/>
  <c r="K128" i="32" s="1"/>
  <c r="K129" i="32" s="1"/>
  <c r="K130" i="32" s="1"/>
  <c r="K131" i="32" s="1"/>
  <c r="K132" i="32" s="1"/>
  <c r="K133" i="32" s="1"/>
  <c r="K134" i="32" s="1"/>
  <c r="K135" i="32" s="1"/>
  <c r="K136" i="32" s="1"/>
  <c r="K137" i="32" s="1"/>
  <c r="K138" i="32" s="1"/>
  <c r="K141" i="32" s="1"/>
  <c r="K142" i="32" s="1"/>
  <c r="K143" i="32" s="1"/>
  <c r="K144" i="32" s="1"/>
  <c r="K145" i="32" s="1"/>
  <c r="K146" i="32" s="1"/>
  <c r="K147" i="32" s="1"/>
  <c r="K148" i="32" s="1"/>
  <c r="K149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360" i="8"/>
  <c r="D361" i="8" s="1"/>
  <c r="E17" i="6" l="1"/>
  <c r="F17" i="6" s="1"/>
  <c r="D362" i="8"/>
  <c r="D363" i="8" s="1"/>
  <c r="D364" i="8" s="1"/>
  <c r="E364" i="8" s="1"/>
  <c r="E361" i="8"/>
  <c r="F361" i="8"/>
  <c r="G361" i="8"/>
  <c r="H361" i="8" s="1"/>
  <c r="O361" i="8"/>
  <c r="P361" i="8"/>
  <c r="I361" i="8"/>
  <c r="J361" i="8"/>
  <c r="R361" i="8"/>
  <c r="K361" i="8"/>
  <c r="S361" i="8"/>
  <c r="L361" i="8"/>
  <c r="T361" i="8"/>
  <c r="M361" i="8"/>
  <c r="U361" i="8"/>
  <c r="N361" i="8"/>
  <c r="Q361" i="8"/>
  <c r="E18" i="6" l="1"/>
  <c r="F18" i="6" s="1"/>
  <c r="O364" i="8"/>
  <c r="T364" i="8"/>
  <c r="S364" i="8"/>
  <c r="G364" i="8"/>
  <c r="H364" i="8" s="1"/>
  <c r="L364" i="8"/>
  <c r="K364" i="8"/>
  <c r="P364" i="8"/>
  <c r="Q364" i="8"/>
  <c r="F364" i="8"/>
  <c r="D365" i="8"/>
  <c r="D366" i="8" s="1"/>
  <c r="J364" i="8"/>
  <c r="N364" i="8"/>
  <c r="I364" i="8"/>
  <c r="R364" i="8"/>
  <c r="U364" i="8"/>
  <c r="M364" i="8"/>
  <c r="E363" i="8"/>
  <c r="O363" i="8"/>
  <c r="Q363" i="8"/>
  <c r="J363" i="8"/>
  <c r="R363" i="8"/>
  <c r="S363" i="8"/>
  <c r="L363" i="8"/>
  <c r="M363" i="8"/>
  <c r="N363" i="8"/>
  <c r="P363" i="8"/>
  <c r="K363" i="8"/>
  <c r="T363" i="8"/>
  <c r="U363" i="8"/>
  <c r="G363" i="8"/>
  <c r="H363" i="8" s="1"/>
  <c r="F363" i="8"/>
  <c r="I363" i="8"/>
  <c r="F362" i="8"/>
  <c r="M362" i="8"/>
  <c r="U362" i="8"/>
  <c r="N362" i="8"/>
  <c r="P362" i="8"/>
  <c r="I362" i="8"/>
  <c r="Q362" i="8"/>
  <c r="J362" i="8"/>
  <c r="R362" i="8"/>
  <c r="K362" i="8"/>
  <c r="S362" i="8"/>
  <c r="E362" i="8"/>
  <c r="L362" i="8"/>
  <c r="T362" i="8"/>
  <c r="G362" i="8"/>
  <c r="H362" i="8" s="1"/>
  <c r="O362" i="8"/>
  <c r="F359" i="8"/>
  <c r="E359" i="8"/>
  <c r="L359" i="8"/>
  <c r="T359" i="8"/>
  <c r="E19" i="6" l="1"/>
  <c r="F19" i="6" s="1"/>
  <c r="E366" i="8"/>
  <c r="I366" i="8"/>
  <c r="R366" i="8"/>
  <c r="J366" i="8"/>
  <c r="T366" i="8"/>
  <c r="O366" i="8"/>
  <c r="L366" i="8"/>
  <c r="U366" i="8"/>
  <c r="M366" i="8"/>
  <c r="N366" i="8"/>
  <c r="G366" i="8"/>
  <c r="H366" i="8" s="1"/>
  <c r="P366" i="8"/>
  <c r="Q366" i="8"/>
  <c r="K366" i="8"/>
  <c r="S366" i="8"/>
  <c r="F366" i="8"/>
  <c r="N365" i="8"/>
  <c r="L365" i="8"/>
  <c r="J365" i="8"/>
  <c r="M365" i="8"/>
  <c r="T365" i="8"/>
  <c r="G365" i="8"/>
  <c r="H365" i="8" s="1"/>
  <c r="O365" i="8"/>
  <c r="P365" i="8"/>
  <c r="F365" i="8"/>
  <c r="K365" i="8"/>
  <c r="Q365" i="8"/>
  <c r="R365" i="8"/>
  <c r="U365" i="8"/>
  <c r="S365" i="8"/>
  <c r="I365" i="8"/>
  <c r="E365" i="8"/>
  <c r="F360" i="8"/>
  <c r="E360" i="8"/>
  <c r="Q360" i="8"/>
  <c r="I360" i="8"/>
  <c r="Q359" i="8"/>
  <c r="U360" i="8"/>
  <c r="M360" i="8"/>
  <c r="P359" i="8"/>
  <c r="P360" i="8"/>
  <c r="N360" i="8"/>
  <c r="T360" i="8"/>
  <c r="L360" i="8"/>
  <c r="O359" i="8"/>
  <c r="G359" i="8"/>
  <c r="H359" i="8" s="1"/>
  <c r="K359" i="8"/>
  <c r="G360" i="8"/>
  <c r="H360" i="8" s="1"/>
  <c r="S360" i="8"/>
  <c r="K360" i="8"/>
  <c r="N359" i="8"/>
  <c r="S359" i="8"/>
  <c r="I359" i="8"/>
  <c r="R360" i="8"/>
  <c r="J360" i="8"/>
  <c r="U359" i="8"/>
  <c r="M359" i="8"/>
  <c r="O360" i="8"/>
  <c r="R359" i="8"/>
  <c r="J359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<sst xmlns="http://schemas.openxmlformats.org/spreadsheetml/2006/main" count="15983" uniqueCount="4614">
  <si>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</si>
  <si>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</si>
  <si>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</si>
  <si>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</si>
  <si>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</si>
  <si>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</si>
  <si>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</si>
  <si>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</si>
  <si>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</si>
  <si>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</si>
  <si>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</si>
  <si>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</si>
  <si>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</si>
  <si>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</si>
  <si>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</si>
  <si>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</si>
  <si>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</si>
  <si>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</si>
  <si>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</si>
  <si>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</si>
  <si>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</si>
  <si>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</si>
  <si>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</si>
  <si>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</si>
  <si>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</si>
  <si>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</si>
  <si>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</si>
  <si>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</si>
  <si>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</si>
  <si>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</si>
  <si>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</si>
  <si>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</si>
  <si>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</si>
  <si>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</si>
  <si>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</si>
  <si>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</si>
  <si>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</si>
  <si>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</si>
  <si>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</si>
  <si>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</si>
  <si>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</si>
  <si>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</si>
  <si>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</si>
  <si>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</si>
  <si>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</si>
  <si>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</si>
  <si>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</si>
  <si>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</si>
  <si>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</si>
  <si>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</si>
  <si>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</si>
  <si>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</si>
  <si>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</si>
  <si>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</si>
  <si>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</si>
  <si>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</si>
  <si>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</si>
  <si>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</si>
  <si>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</si>
  <si>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</si>
  <si>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</si>
  <si>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</si>
  <si>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</si>
  <si>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</si>
  <si>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</si>
  <si>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</si>
  <si>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</si>
  <si>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</si>
  <si>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</si>
  <si>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</si>
  <si>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</si>
  <si>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</si>
  <si>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</si>
  <si>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</si>
  <si>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</si>
  <si>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</si>
  <si>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</si>
  <si>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</si>
  <si>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</si>
  <si>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</si>
  <si>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</si>
  <si>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</si>
  <si>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</si>
  <si>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</si>
  <si>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</si>
  <si>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</si>
  <si>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</si>
  <si>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</si>
  <si>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</si>
  <si>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</si>
  <si>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</si>
  <si>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</si>
  <si>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</si>
  <si>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</si>
  <si>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</si>
  <si>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</si>
  <si>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</si>
  <si>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</si>
  <si>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</si>
  <si>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</si>
  <si>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</si>
  <si>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</si>
  <si>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</si>
  <si>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</si>
  <si>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</si>
  <si>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</si>
  <si>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</si>
  <si>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</si>
  <si>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</si>
  <si>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</si>
  <si>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</si>
  <si>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</si>
  <si>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</si>
  <si>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</si>
  <si>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</si>
  <si>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</si>
  <si>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</si>
  <si>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</si>
  <si>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</si>
  <si>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</si>
  <si>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</si>
  <si>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</si>
  <si>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</si>
  <si>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</si>
  <si>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</si>
  <si>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</si>
  <si>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</si>
  <si>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</si>
  <si>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</si>
  <si>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</si>
  <si>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</si>
  <si>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</si>
  <si>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</si>
  <si>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</si>
  <si>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</si>
  <si>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</si>
  <si>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</si>
  <si>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</si>
  <si>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</si>
  <si>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</si>
  <si>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</si>
  <si>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</si>
  <si>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</si>
  <si>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</si>
  <si>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</si>
  <si>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</si>
  <si>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</si>
  <si>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</si>
  <si>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</si>
  <si>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</si>
  <si>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</si>
  <si>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</si>
  <si>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</si>
  <si>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</si>
  <si>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</si>
  <si>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</si>
  <si>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</si>
  <si>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</si>
  <si>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</si>
  <si>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</si>
  <si>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</si>
  <si>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PHILPPINES</t>
  </si>
  <si>
    <t>BATANGAS CONTAINER TERMINAL (BCT)</t>
  </si>
  <si>
    <t>BELAWAN</t>
  </si>
  <si>
    <t>IDBLW</t>
  </si>
  <si>
    <t>3 DAYS</t>
  </si>
  <si>
    <t>INDONESIA</t>
  </si>
  <si>
    <t>PT. PRIMA TERMINAL PETIKEMAS (PTP)</t>
  </si>
  <si>
    <t>BUSAN</t>
  </si>
  <si>
    <t>KRPUS</t>
  </si>
  <si>
    <t>11 DAYS</t>
  </si>
  <si>
    <t>KOREA</t>
  </si>
  <si>
    <t>PUSAN NEW PORT INTERNATIONAL TERMINAL (PNIT)</t>
  </si>
  <si>
    <t>NEW ORIGAMI</t>
  </si>
  <si>
    <t>14 DAYS</t>
  </si>
  <si>
    <t>CHATTOGRAM</t>
  </si>
  <si>
    <t>BDCGP</t>
  </si>
  <si>
    <t>28 DAYS</t>
  </si>
  <si>
    <t>BANGLADESH</t>
  </si>
  <si>
    <t>CHITTAGONG CONTAINER TERMINAL</t>
  </si>
  <si>
    <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</si>
  <si>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</si>
  <si>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DALIAN</t>
  </si>
  <si>
    <t>CNDLC</t>
  </si>
  <si>
    <t>19 DAYS</t>
  </si>
  <si>
    <t>CHINA</t>
  </si>
  <si>
    <t>DALIAN CONTAINER TERMINAL CO.,LTD.</t>
  </si>
  <si>
    <t>DAVAO, MINDANAO</t>
  </si>
  <si>
    <t>PHDVO</t>
  </si>
  <si>
    <t>15 DAYS</t>
  </si>
  <si>
    <t>DAVAO INTERNATIONAL CONTAINER TERMINAL (DICT)</t>
  </si>
  <si>
    <t>FUZHOU</t>
  </si>
  <si>
    <t>CNFOC</t>
  </si>
  <si>
    <t>FUZHOU INTERNATIONAL CONTAINER TERMINAL</t>
  </si>
  <si>
    <t>16 DAYS</t>
  </si>
  <si>
    <t>HAIPHONG</t>
  </si>
  <si>
    <t>VNHPH</t>
  </si>
  <si>
    <t>VIETNAM</t>
  </si>
  <si>
    <t xml:space="preserve">HICT TERMINAL 9 </t>
  </si>
  <si>
    <r>
      <t>ORCHID</t>
    </r>
    <r>
      <rPr>
        <b/>
        <sz val="12"/>
        <color rgb="FF0070C0"/>
        <rFont val="Arial"/>
        <family val="2"/>
      </rPr>
      <t xml:space="preserve"> </t>
    </r>
  </si>
  <si>
    <t>6 DAYS</t>
  </si>
  <si>
    <t>NAM DINH VU PORT</t>
  </si>
  <si>
    <t>HO CHI MINH</t>
  </si>
  <si>
    <t>VNSGN</t>
  </si>
  <si>
    <t>27 DAYS</t>
  </si>
  <si>
    <t>SP-ITC INTERNATIONAL CONTAINER TERMINAL</t>
  </si>
  <si>
    <t>HONG KONG</t>
  </si>
  <si>
    <t>HKHKG</t>
  </si>
  <si>
    <t>13 DAYS</t>
  </si>
  <si>
    <t>MODERN TERMINALS LIMITED (MSC CODE: HKMTL)</t>
  </si>
  <si>
    <t>21 DAYS</t>
  </si>
  <si>
    <t>HONG KONG INTERNATIONAL TERMINAL (HIT)</t>
  </si>
  <si>
    <t>12 DAYS</t>
  </si>
  <si>
    <t>HUANGSHI</t>
  </si>
  <si>
    <t>CNSHA</t>
  </si>
  <si>
    <t>SHANGHAI</t>
  </si>
  <si>
    <t>WAI GAO QIAO PHASE 4 - SHANGHAI EAST CONTAINER TERMINAL</t>
  </si>
  <si>
    <t>BY BARGE FROM SHANGHAI (7 DAYS - EXCLUDE WAITING TIME)</t>
  </si>
  <si>
    <t>DA CHAN BAY</t>
  </si>
  <si>
    <t>CNDCB</t>
  </si>
  <si>
    <t>29 DAYS</t>
  </si>
  <si>
    <t>DA CHAN BAY TERMINALS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</si>
  <si>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</si>
  <si>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</si>
  <si>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</si>
  <si>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</si>
  <si>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</si>
  <si>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</si>
  <si>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</si>
  <si>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</si>
  <si>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KAOHSIUNG</t>
  </si>
  <si>
    <t>TWKHH</t>
  </si>
  <si>
    <t>TAIWAN</t>
  </si>
  <si>
    <t xml:space="preserve">
HMM PACIFIC TERMINAL</t>
  </si>
  <si>
    <t>THLCH</t>
  </si>
  <si>
    <t>HUTCHISON LAEMCHABANG TERMINAL LIMITED</t>
  </si>
  <si>
    <t>MANILA</t>
  </si>
  <si>
    <t>PHMNN</t>
  </si>
  <si>
    <t>9 DAYS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</si>
  <si>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</si>
  <si>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</si>
  <si>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</si>
  <si>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</si>
  <si>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</si>
  <si>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</si>
  <si>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NAOETSU</t>
  </si>
  <si>
    <t>JPNAO</t>
  </si>
  <si>
    <t>18 DAYS</t>
  </si>
  <si>
    <t>COMMERCIAL FEEDER FROM KRPUS</t>
  </si>
  <si>
    <t>NINGBO</t>
  </si>
  <si>
    <t>CNNBO</t>
  </si>
  <si>
    <t>GANGJI TERMINAL - BEILUN THIRD CONTAINER TERMINALS (PHASE IV)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</si>
  <si>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</si>
  <si>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</si>
  <si>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</si>
  <si>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</si>
  <si>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</si>
  <si>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</si>
  <si>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</si>
  <si>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</si>
  <si>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8 DAYS</t>
  </si>
  <si>
    <t>MALAYSIA</t>
  </si>
  <si>
    <t>JOHOR PORT CONTAINER TERMINAL</t>
  </si>
  <si>
    <t>PENANG</t>
  </si>
  <si>
    <t>MYPEN</t>
  </si>
  <si>
    <t>5 DAYS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</si>
  <si>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</si>
  <si>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</si>
  <si>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</si>
  <si>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</si>
  <si>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</si>
  <si>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</si>
  <si>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</si>
  <si>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</si>
  <si>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</si>
  <si>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</si>
  <si>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</si>
  <si>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</si>
  <si>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</si>
  <si>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</si>
  <si>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</si>
  <si>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</si>
  <si>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</si>
  <si>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r>
      <t>SEAHORSE</t>
    </r>
    <r>
      <rPr>
        <b/>
        <sz val="12"/>
        <color rgb="FF0070C0"/>
        <rFont val="Arial"/>
        <family val="2"/>
      </rPr>
      <t xml:space="preserve"> **</t>
    </r>
  </si>
  <si>
    <t>SHANGHAI GUANDONG INTERNATIONAL CONTAINER TERMINAL</t>
  </si>
  <si>
    <t>17 DAYS</t>
  </si>
  <si>
    <t>SHANTOU</t>
  </si>
  <si>
    <t>CNSWA</t>
  </si>
  <si>
    <t>20 DAYS</t>
  </si>
  <si>
    <t>SHANTOU CMPORT GROUP CO., LTD. HUAGANG CONTAINER BRANCH</t>
  </si>
  <si>
    <t>SHEKOU</t>
  </si>
  <si>
    <t>CNSHK</t>
  </si>
  <si>
    <t>CHIWAN CONTAINER TERMINAL (CCT)</t>
  </si>
  <si>
    <t>SUBIC BAY</t>
  </si>
  <si>
    <t>PHSFS</t>
  </si>
  <si>
    <t>SUBIC BAY TERMINAL</t>
  </si>
  <si>
    <t>SURABAYA</t>
  </si>
  <si>
    <t>IDSUB</t>
  </si>
  <si>
    <t>TERMINAL PETIKEMAS SURABAYA</t>
  </si>
  <si>
    <t>TANJUNG PELEPAS</t>
  </si>
  <si>
    <t>MYTPP</t>
  </si>
  <si>
    <t>2 DAYS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</si>
  <si>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</si>
  <si>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</si>
  <si>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</si>
  <si>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</si>
  <si>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</si>
  <si>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</si>
  <si>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</si>
  <si>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ALLIANCE INTERNATIONAL CONTAINER TERMINAL</t>
  </si>
  <si>
    <t>VUNG TAU</t>
  </si>
  <si>
    <t>VNVUT</t>
  </si>
  <si>
    <t>SP-SSA INTERNATIONAL TERMINAL (SSIT)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</si>
  <si>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</si>
  <si>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</si>
  <si>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</si>
  <si>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</si>
  <si>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</si>
  <si>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</si>
  <si>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</si>
  <si>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</si>
  <si>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</si>
  <si>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</si>
  <si>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</si>
  <si>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</si>
  <si>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</si>
  <si>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</si>
  <si>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</si>
  <si>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</si>
  <si>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</si>
  <si>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r>
      <t>JADE EAST</t>
    </r>
    <r>
      <rPr>
        <b/>
        <sz val="12"/>
        <color rgb="FF0070C0"/>
        <rFont val="Arial"/>
        <family val="2"/>
      </rPr>
      <t xml:space="preserve"> **</t>
    </r>
  </si>
  <si>
    <t>YANTIAN INTERNATIONAL CONTAINER TERMINALS LTD</t>
  </si>
  <si>
    <t>YOKKAICHI</t>
  </si>
  <si>
    <t>JPYKK</t>
  </si>
  <si>
    <t>YOKKAICHI CONTAINER TERMINAL</t>
  </si>
  <si>
    <t>YOKOHAMA</t>
  </si>
  <si>
    <t>JPYOK</t>
  </si>
  <si>
    <t>HONMOKU D1 CONTAINER TERMINAL</t>
  </si>
  <si>
    <t>HUANGPU</t>
  </si>
  <si>
    <t>BY BARGE FROM SHEKOU (1 DAY - EXCLUDE WAITING TIME)</t>
  </si>
  <si>
    <t>MALACCA</t>
  </si>
  <si>
    <t>NANSHA</t>
  </si>
  <si>
    <t>CNNSA</t>
  </si>
  <si>
    <t>NANSHA INTERNATIONAL CONTAINER</t>
  </si>
  <si>
    <t>JIAO XIN</t>
  </si>
  <si>
    <t>BY BARGE - 1 DAY EXCLUDE BARGE WAITING TIME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</si>
  <si>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</si>
  <si>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</si>
  <si>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</si>
  <si>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</si>
  <si>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</si>
  <si>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</si>
  <si>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</si>
  <si>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</si>
  <si>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</si>
  <si>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</si>
  <si>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</si>
  <si>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</si>
  <si>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</si>
  <si>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</si>
  <si>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</si>
  <si>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</si>
  <si>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</si>
  <si>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</si>
  <si>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</si>
  <si>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</si>
  <si>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</si>
  <si>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</si>
  <si>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</si>
  <si>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</si>
  <si>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</si>
  <si>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</si>
  <si>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</si>
  <si>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</si>
  <si>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</si>
  <si>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</si>
  <si>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</si>
  <si>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</si>
  <si>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</si>
  <si>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</si>
  <si>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</si>
  <si>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</si>
  <si>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</si>
  <si>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</si>
  <si>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</si>
  <si>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</si>
  <si>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</si>
  <si>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</si>
  <si>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</si>
  <si>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</si>
  <si>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</si>
  <si>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</si>
  <si>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</si>
  <si>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</si>
  <si>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</si>
  <si>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</si>
  <si>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</si>
  <si>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</si>
  <si>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</si>
  <si>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</si>
  <si>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</si>
  <si>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</si>
  <si>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</si>
  <si>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</si>
  <si>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</si>
  <si>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</si>
  <si>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</si>
  <si>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</si>
  <si>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</si>
  <si>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</si>
  <si>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</si>
  <si>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</si>
  <si>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</si>
  <si>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</si>
  <si>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</si>
  <si>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</si>
  <si>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</si>
  <si>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</si>
  <si>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</si>
  <si>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</si>
  <si>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</si>
  <si>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</si>
  <si>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</si>
  <si>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</si>
  <si>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</si>
  <si>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</si>
  <si>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</si>
  <si>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</si>
  <si>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</si>
  <si>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</si>
  <si>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</si>
  <si>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</si>
  <si>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</si>
  <si>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</si>
  <si>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</si>
  <si>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</si>
  <si>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</si>
  <si>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</si>
  <si>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</si>
  <si>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</si>
  <si>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</si>
  <si>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</si>
  <si>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</si>
  <si>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</si>
  <si>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</si>
  <si>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</si>
  <si>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</si>
  <si>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</si>
  <si>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</si>
  <si>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</si>
  <si>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</si>
  <si>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</si>
  <si>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</si>
  <si>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</si>
  <si>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</si>
  <si>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</si>
  <si>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</si>
  <si>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</si>
  <si>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</si>
  <si>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</si>
  <si>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</si>
  <si>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</si>
  <si>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</si>
  <si>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</si>
  <si>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</si>
  <si>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</si>
  <si>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</si>
  <si>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</si>
  <si>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</si>
  <si>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</si>
  <si>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</si>
  <si>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</si>
  <si>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</si>
  <si>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</si>
  <si>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</si>
  <si>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</si>
  <si>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</si>
  <si>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</si>
  <si>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</si>
  <si>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</si>
  <si>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</si>
  <si>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</si>
  <si>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</si>
  <si>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</si>
  <si>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</si>
  <si>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</si>
  <si>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</si>
  <si>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</si>
  <si>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</si>
  <si>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</si>
  <si>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</si>
  <si>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</si>
  <si>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</si>
  <si>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</si>
  <si>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</si>
  <si>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</si>
  <si>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</si>
  <si>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</si>
  <si>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</si>
  <si>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</si>
  <si>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</si>
  <si>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</si>
  <si>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</si>
  <si>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</si>
  <si>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</si>
  <si>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</si>
  <si>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</si>
  <si>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</si>
  <si>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</si>
  <si>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</si>
  <si>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</si>
  <si>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</si>
  <si>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</si>
  <si>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</si>
  <si>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</si>
  <si>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</si>
  <si>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</si>
  <si>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</si>
  <si>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</si>
  <si>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</si>
  <si>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</si>
  <si>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</si>
  <si>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</si>
  <si>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</si>
  <si>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</si>
  <si>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</si>
  <si>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</si>
  <si>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</si>
  <si>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</si>
  <si>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</si>
  <si>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</si>
  <si>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</si>
  <si>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</si>
  <si>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</si>
  <si>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</si>
  <si>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</si>
  <si>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</si>
  <si>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</si>
  <si>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</si>
  <si>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</si>
  <si>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</si>
  <si>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</si>
  <si>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</si>
  <si>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</si>
  <si>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</si>
  <si>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</si>
  <si>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</si>
  <si>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</si>
  <si>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</si>
  <si>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</si>
  <si>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</si>
  <si>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</si>
  <si>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</si>
  <si>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</si>
  <si>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</si>
  <si>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</si>
  <si>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</si>
  <si>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</si>
  <si>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</si>
  <si>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</si>
  <si>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</si>
  <si>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</si>
  <si>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</si>
  <si>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</si>
  <si>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</si>
  <si>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</si>
  <si>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</si>
  <si>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</si>
  <si>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</si>
  <si>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</si>
  <si>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</si>
  <si>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</si>
  <si>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</si>
  <si>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</si>
  <si>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</si>
  <si>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</si>
  <si>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</si>
  <si>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</si>
  <si>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</si>
  <si>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</si>
  <si>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</si>
  <si>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</si>
  <si>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</si>
  <si>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</si>
  <si>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</si>
  <si>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</si>
  <si>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</si>
  <si>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</si>
  <si>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</si>
  <si>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</si>
  <si>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</si>
  <si>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</si>
  <si>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</si>
  <si>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</si>
  <si>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</si>
  <si>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</si>
  <si>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</si>
  <si>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</si>
  <si>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</si>
  <si>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</si>
  <si>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</si>
  <si>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</si>
  <si>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</si>
  <si>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</si>
  <si>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</si>
  <si>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</si>
  <si>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</si>
  <si>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</si>
  <si>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</si>
  <si>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</si>
  <si>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</si>
  <si>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</si>
  <si>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</si>
  <si>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</si>
  <si>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</si>
  <si>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</si>
  <si>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</si>
  <si>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</si>
  <si>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</si>
  <si>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</si>
  <si>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</si>
  <si>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</si>
  <si>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</si>
  <si>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</si>
  <si>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</si>
  <si>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</si>
  <si>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</si>
  <si>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</si>
  <si>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</si>
  <si>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</si>
  <si>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</si>
  <si>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</si>
  <si>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</si>
  <si>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</si>
  <si>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</si>
  <si>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</si>
  <si>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</si>
  <si>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</si>
  <si>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</si>
  <si>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</si>
  <si>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</si>
  <si>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</si>
  <si>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</si>
  <si>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</si>
  <si>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</si>
  <si>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</si>
  <si>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</si>
  <si>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</si>
  <si>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</si>
  <si>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</si>
  <si>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</si>
  <si>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</si>
  <si>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</si>
  <si>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</si>
  <si>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</si>
  <si>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</si>
  <si>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</si>
  <si>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</si>
  <si>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</si>
  <si>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</si>
  <si>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</si>
  <si>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</si>
  <si>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</si>
  <si>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</si>
  <si>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</si>
  <si>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</si>
  <si>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</si>
  <si>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</si>
  <si>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</si>
  <si>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</si>
  <si>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</si>
  <si>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</si>
  <si>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</si>
  <si>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</si>
  <si>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</si>
  <si>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</si>
  <si>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</si>
  <si>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</si>
  <si>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</si>
  <si>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</si>
  <si>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</si>
  <si>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</si>
  <si>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</si>
  <si>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</si>
  <si>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</si>
  <si>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</si>
  <si>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</si>
  <si>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</si>
  <si>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</si>
  <si>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</si>
  <si>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</si>
  <si>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</si>
  <si>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</si>
  <si>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</si>
  <si>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</si>
  <si>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</si>
  <si>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</si>
  <si>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</si>
  <si>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</si>
  <si>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</si>
  <si>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</si>
  <si>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</si>
  <si>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</si>
  <si>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</si>
  <si>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</si>
  <si>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</si>
  <si>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</si>
  <si>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</si>
  <si>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</si>
  <si>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</si>
  <si>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</si>
  <si>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</si>
  <si>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</si>
  <si>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</si>
  <si>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</si>
  <si>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</si>
  <si>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</si>
  <si>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</si>
  <si>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</si>
  <si>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</si>
  <si>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</si>
  <si>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</si>
  <si>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</si>
  <si>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</si>
  <si>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</si>
  <si>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</si>
  <si>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</si>
  <si>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</si>
  <si>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</si>
  <si>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</si>
  <si>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</si>
  <si>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</si>
  <si>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</si>
  <si>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</si>
  <si>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</si>
  <si>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</si>
  <si>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</si>
  <si>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</si>
  <si>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</si>
  <si>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</si>
  <si>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</si>
  <si>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</si>
  <si>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</si>
  <si>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</si>
  <si>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</si>
  <si>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</si>
  <si>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</si>
  <si>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</si>
  <si>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</si>
  <si>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</si>
  <si>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</si>
  <si>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</si>
  <si>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</si>
  <si>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</si>
  <si>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</si>
  <si>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</si>
  <si>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</si>
  <si>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</si>
  <si>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</si>
  <si>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</si>
  <si>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</si>
  <si>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</si>
  <si>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</si>
  <si>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</si>
  <si>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</si>
  <si>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</si>
  <si>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</si>
  <si>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</si>
  <si>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</si>
  <si>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</si>
  <si>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</si>
  <si>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</si>
  <si>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</si>
  <si>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</si>
  <si>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</si>
  <si>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</si>
  <si>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</si>
  <si>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</si>
  <si>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</si>
  <si>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</si>
  <si>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</si>
  <si>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</si>
  <si>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</si>
  <si>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</si>
  <si>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</si>
  <si>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</si>
  <si>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</si>
  <si>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</si>
  <si>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</si>
  <si>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</si>
  <si>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</si>
  <si>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</si>
  <si>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</si>
  <si>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</si>
  <si>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</si>
  <si>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</si>
  <si>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</si>
  <si>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</si>
  <si>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</si>
  <si>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</si>
  <si>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</si>
  <si>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</si>
  <si>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</si>
  <si>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</si>
  <si>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</si>
  <si>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</si>
  <si>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</si>
  <si>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</si>
  <si>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</si>
  <si>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</si>
  <si>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</si>
  <si>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</si>
  <si>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</si>
  <si>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</si>
  <si>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</si>
  <si>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</si>
  <si>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</si>
  <si>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</si>
  <si>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</si>
  <si>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</si>
  <si>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</si>
  <si>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</si>
  <si>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</si>
  <si>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</si>
  <si>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</si>
  <si>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</si>
  <si>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</si>
  <si>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</si>
  <si>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</si>
  <si>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</si>
  <si>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</si>
  <si>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</si>
  <si>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</si>
  <si>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</si>
  <si>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</si>
  <si>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</si>
  <si>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</si>
  <si>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</si>
  <si>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</si>
  <si>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</si>
  <si>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</si>
  <si>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</si>
  <si>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</si>
  <si>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</si>
  <si>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</si>
  <si>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</si>
  <si>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</si>
  <si>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</si>
  <si>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</si>
  <si>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</si>
  <si>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</si>
  <si>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</si>
  <si>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</si>
  <si>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</si>
  <si>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</si>
  <si>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</si>
  <si>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</si>
  <si>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</si>
  <si>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</si>
  <si>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</si>
  <si>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</si>
  <si>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</si>
  <si>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</si>
  <si>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</si>
  <si>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</si>
  <si>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</si>
  <si>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</si>
  <si>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</si>
  <si>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</si>
  <si>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</si>
  <si>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</si>
  <si>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</si>
  <si>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</si>
  <si>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</si>
  <si>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</si>
  <si>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</si>
  <si>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</si>
  <si>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</si>
  <si>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</si>
  <si>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</si>
  <si>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</si>
  <si>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</si>
  <si>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</si>
  <si>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</si>
  <si>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</si>
  <si>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</si>
  <si>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</si>
  <si>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</si>
  <si>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</si>
  <si>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</si>
  <si>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</si>
  <si>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</si>
  <si>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</si>
  <si>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</si>
  <si>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</si>
  <si>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</si>
  <si>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</si>
  <si>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</si>
  <si>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</si>
  <si>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</si>
  <si>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</si>
  <si>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</si>
  <si>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</si>
  <si>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</si>
  <si>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</si>
  <si>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</si>
  <si>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</si>
  <si>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</si>
  <si>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</si>
  <si>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</si>
  <si>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</si>
  <si>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</si>
  <si>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</si>
  <si>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</si>
  <si>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</si>
  <si>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</si>
  <si>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</si>
  <si>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</si>
  <si>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</si>
  <si>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</si>
  <si>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</si>
  <si>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</si>
  <si>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</si>
  <si>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</si>
  <si>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</si>
  <si>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</si>
  <si>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</si>
  <si>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</si>
  <si>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</si>
  <si>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</si>
  <si>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</si>
  <si>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</si>
  <si>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</si>
  <si>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</si>
  <si>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</si>
  <si>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</si>
  <si>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</si>
  <si>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</si>
  <si>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</si>
  <si>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</si>
  <si>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</si>
  <si>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</si>
  <si>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</si>
  <si>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</si>
  <si>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</si>
  <si>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</si>
  <si>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</si>
  <si>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</si>
  <si>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</si>
  <si>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</si>
  <si>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</si>
  <si>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</si>
  <si>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</si>
  <si>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</si>
  <si>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</si>
  <si>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</si>
  <si>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</si>
  <si>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</si>
  <si>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</si>
  <si>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</si>
  <si>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</si>
  <si>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</si>
  <si>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</si>
  <si>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</si>
  <si>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</si>
  <si>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</si>
  <si>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</si>
  <si>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</si>
  <si>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</si>
  <si>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</si>
  <si>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</si>
  <si>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</si>
  <si>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</si>
  <si>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</si>
  <si>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</si>
  <si>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</si>
  <si>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</si>
  <si>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</si>
  <si>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</si>
  <si>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</si>
  <si>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</si>
  <si>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</si>
  <si>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</si>
  <si>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</si>
  <si>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</si>
  <si>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</si>
  <si>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</si>
  <si>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</si>
  <si>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</si>
  <si>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</si>
  <si>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</si>
  <si>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</si>
  <si>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</si>
  <si>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</si>
  <si>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</si>
  <si>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</si>
  <si>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</si>
  <si>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</si>
  <si>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</si>
  <si>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</si>
  <si>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</si>
  <si>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</si>
  <si>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</si>
  <si>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</si>
  <si>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</si>
  <si>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</si>
  <si>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</si>
  <si>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</si>
  <si>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</si>
  <si>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</si>
  <si>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</si>
  <si>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</si>
  <si>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</si>
  <si>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</si>
  <si>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</si>
  <si>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</si>
  <si>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</si>
  <si>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</si>
  <si>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</si>
  <si>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</si>
  <si>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</si>
  <si>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</si>
  <si>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</si>
  <si>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</si>
  <si>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</si>
  <si>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</si>
  <si>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</si>
  <si>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</si>
  <si>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</si>
  <si>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</si>
  <si>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</si>
  <si>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</si>
  <si>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</si>
  <si>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</si>
  <si>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</si>
  <si>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</si>
  <si>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</si>
  <si>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</si>
  <si>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</si>
  <si>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</si>
  <si>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</si>
  <si>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</si>
  <si>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</si>
  <si>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</si>
  <si>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</si>
  <si>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</si>
  <si>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</si>
  <si>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</si>
  <si>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</si>
  <si>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</si>
  <si>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</si>
  <si>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</si>
  <si>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</si>
  <si>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</si>
  <si>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</si>
  <si>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</si>
  <si>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</si>
  <si>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</si>
  <si>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</si>
  <si>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</si>
  <si>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</si>
  <si>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</si>
  <si>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</si>
  <si>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</si>
  <si>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</si>
  <si>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</si>
  <si>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</si>
  <si>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</si>
  <si>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</si>
  <si>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</si>
  <si>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</si>
  <si>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</si>
  <si>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</si>
  <si>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</si>
  <si>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</si>
  <si>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</si>
  <si>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</si>
  <si>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</si>
  <si>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</si>
  <si>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</si>
  <si>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</si>
  <si>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</si>
  <si>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</si>
  <si>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</si>
  <si>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</si>
  <si>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</si>
  <si>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</si>
  <si>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</si>
  <si>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</si>
  <si>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</si>
  <si>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</si>
  <si>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</si>
  <si>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</si>
  <si>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</si>
  <si>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</si>
  <si>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</si>
  <si>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</si>
  <si>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</si>
  <si>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</si>
  <si>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</si>
  <si>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</si>
  <si>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</si>
  <si>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</si>
  <si>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</si>
  <si>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</si>
  <si>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</si>
  <si>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</si>
  <si>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</si>
  <si>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</si>
  <si>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</si>
  <si>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</si>
  <si>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</si>
  <si>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</si>
  <si>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</si>
  <si>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</si>
  <si>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</si>
  <si>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</si>
  <si>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</si>
  <si>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</si>
  <si>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</si>
  <si>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</si>
  <si>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</si>
  <si>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</si>
  <si>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</si>
  <si>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</si>
  <si>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</si>
  <si>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</si>
  <si>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</si>
  <si>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</si>
  <si>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</si>
  <si>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</si>
  <si>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</si>
  <si>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</si>
  <si>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</si>
  <si>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</si>
  <si>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</si>
  <si>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</si>
  <si>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</si>
  <si>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</si>
  <si>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</si>
  <si>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</si>
  <si>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</si>
  <si>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</si>
  <si>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</si>
  <si>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</si>
  <si>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</si>
  <si>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</si>
  <si>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</si>
  <si>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</si>
  <si>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</si>
  <si>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</si>
  <si>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</si>
  <si>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</si>
  <si>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</si>
  <si>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</si>
  <si>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</si>
  <si>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</si>
  <si>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</si>
  <si>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</si>
  <si>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</si>
  <si>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</si>
  <si>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</si>
  <si>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</si>
  <si>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</si>
  <si>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</si>
  <si>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</si>
  <si>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</si>
  <si>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</si>
  <si>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</si>
  <si>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</si>
  <si>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</si>
  <si>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</si>
  <si>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</si>
  <si>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</si>
  <si>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</si>
  <si>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</si>
  <si>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</si>
  <si>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</si>
  <si>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</si>
  <si>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</si>
  <si>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</si>
  <si>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</si>
  <si>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</si>
  <si>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</si>
  <si>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</si>
  <si>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</si>
  <si>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</si>
  <si>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</si>
  <si>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</si>
  <si>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</si>
  <si>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</si>
  <si>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</si>
  <si>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</si>
  <si>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</si>
  <si>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</si>
  <si>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</si>
  <si>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</si>
  <si>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</si>
  <si>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</si>
  <si>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</si>
  <si>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</si>
  <si>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</si>
  <si>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</si>
  <si>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</si>
  <si>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</si>
  <si>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</si>
  <si>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</si>
  <si>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</si>
  <si>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</si>
  <si>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</si>
  <si>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</si>
  <si>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</si>
  <si>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</si>
  <si>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</si>
  <si>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</si>
  <si>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</si>
  <si>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</si>
  <si>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</si>
  <si>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</si>
  <si>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</si>
  <si>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</si>
  <si>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</si>
  <si>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</si>
  <si>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</si>
  <si>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</si>
  <si>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</si>
  <si>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</si>
  <si>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</si>
  <si>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</si>
  <si>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</si>
  <si>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</si>
  <si>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</si>
  <si>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</si>
  <si>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</si>
  <si>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</si>
  <si>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</si>
  <si>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</si>
  <si>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</si>
  <si>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</si>
  <si>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</si>
  <si>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</si>
  <si>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</si>
  <si>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</si>
  <si>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</si>
  <si>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</si>
  <si>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</si>
  <si>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</si>
  <si>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</si>
  <si>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</si>
  <si>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</si>
  <si>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</si>
  <si>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</si>
  <si>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</si>
  <si>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</si>
  <si>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</si>
  <si>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</si>
  <si>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</si>
  <si>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</si>
  <si>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</si>
  <si>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</si>
  <si>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</si>
  <si>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</si>
  <si>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</si>
  <si>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</si>
  <si>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</si>
  <si>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</si>
  <si>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</si>
  <si>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</si>
  <si>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</si>
  <si>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</si>
  <si>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</si>
  <si>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</si>
  <si>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</si>
  <si>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</si>
  <si>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</si>
  <si>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</si>
  <si>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</si>
  <si>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</si>
  <si>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</si>
  <si>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</si>
  <si>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</si>
  <si>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</si>
  <si>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</si>
  <si>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</si>
  <si>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</si>
  <si>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</si>
  <si>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</si>
  <si>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</si>
  <si>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</si>
  <si>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</si>
  <si>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</si>
  <si>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</si>
  <si>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</si>
  <si>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</si>
  <si>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</si>
  <si>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</si>
  <si>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</si>
  <si>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</si>
  <si>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</si>
  <si>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</si>
  <si>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</si>
  <si>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</si>
  <si>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</si>
  <si>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</si>
  <si>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</si>
  <si>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</si>
  <si>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</si>
  <si>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</si>
  <si>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</si>
  <si>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</si>
  <si>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</si>
  <si>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</si>
  <si>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</si>
  <si>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</si>
  <si>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</si>
  <si>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</si>
  <si>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</si>
  <si>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</si>
  <si>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</si>
  <si>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</si>
  <si>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</si>
  <si>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</si>
  <si>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</si>
  <si>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</si>
  <si>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</si>
  <si>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</si>
  <si>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</si>
  <si>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</si>
  <si>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</si>
  <si>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</si>
  <si>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</si>
  <si>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</si>
  <si>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</si>
  <si>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</si>
  <si>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</si>
  <si>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</si>
  <si>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</si>
  <si>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</si>
  <si>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</si>
  <si>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</si>
  <si>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</si>
  <si>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</si>
  <si>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</si>
  <si>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</si>
  <si>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</si>
  <si>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</si>
  <si>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</si>
  <si>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</si>
  <si>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</si>
  <si>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</si>
  <si>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</si>
  <si>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</si>
  <si>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</si>
  <si>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</si>
  <si>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</si>
  <si>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</si>
  <si>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</si>
  <si>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</si>
  <si>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</si>
  <si>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</si>
  <si>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</si>
  <si>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</si>
  <si>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</si>
  <si>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</si>
  <si>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</si>
  <si>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</si>
  <si>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</si>
  <si>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</si>
  <si>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</si>
  <si>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</si>
  <si>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</si>
  <si>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</si>
  <si>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</si>
  <si>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</si>
  <si>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</si>
  <si>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</si>
  <si>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</si>
  <si>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</si>
  <si>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</si>
  <si>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</si>
  <si>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</si>
  <si>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</si>
  <si>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</si>
  <si>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</si>
  <si>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</si>
  <si>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</si>
  <si>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</si>
  <si>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</si>
  <si>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</si>
  <si>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</si>
  <si>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</si>
  <si>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</si>
  <si>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</si>
  <si>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</si>
  <si>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</si>
  <si>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</si>
  <si>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</si>
  <si>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</si>
  <si>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</si>
  <si>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</si>
  <si>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</si>
  <si>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</si>
  <si>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</si>
  <si>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</si>
  <si>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</si>
  <si>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</si>
  <si>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</si>
  <si>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</si>
  <si>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</si>
  <si>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</si>
  <si>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</si>
  <si>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</si>
  <si>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</si>
  <si>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</si>
  <si>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</si>
  <si>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</si>
  <si>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</si>
  <si>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</si>
  <si>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</si>
  <si>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</si>
  <si>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</si>
  <si>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</si>
  <si>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</si>
  <si>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</si>
  <si>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</si>
  <si>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</si>
  <si>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</si>
  <si>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</si>
  <si>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</si>
  <si>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</si>
  <si>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</si>
  <si>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</si>
  <si>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</si>
  <si>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</si>
  <si>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</si>
  <si>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</si>
  <si>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</si>
  <si>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</si>
  <si>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</si>
  <si>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</si>
  <si>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</si>
  <si>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</si>
  <si>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</si>
  <si>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</si>
  <si>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</si>
  <si>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</si>
  <si>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</si>
  <si>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</si>
  <si>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</si>
  <si>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</si>
  <si>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</si>
  <si>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</si>
  <si>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</si>
  <si>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</si>
  <si>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</si>
  <si>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</si>
  <si>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</si>
  <si>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</si>
  <si>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</si>
  <si>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</si>
  <si>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</si>
  <si>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</si>
  <si>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</si>
  <si>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</si>
  <si>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</si>
  <si>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</si>
  <si>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</si>
  <si>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</si>
  <si>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</si>
  <si>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</si>
  <si>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</si>
  <si>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</si>
  <si>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</si>
  <si>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</si>
  <si>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</si>
  <si>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</si>
  <si>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</si>
  <si>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</si>
  <si>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</si>
  <si>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</si>
  <si>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</si>
  <si>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</si>
  <si>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</si>
  <si>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</si>
  <si>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</si>
  <si>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</si>
  <si>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</si>
  <si>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</si>
  <si>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</si>
  <si>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</si>
  <si>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</si>
  <si>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</si>
  <si>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</si>
  <si>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</si>
  <si>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</si>
  <si>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</si>
  <si>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</si>
  <si>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</si>
  <si>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</si>
  <si>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</si>
  <si>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</si>
  <si>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</si>
  <si>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</si>
  <si>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</si>
  <si>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</si>
  <si>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</si>
  <si>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</si>
  <si>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</si>
  <si>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</si>
  <si>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</si>
  <si>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</si>
  <si>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</si>
  <si>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</si>
  <si>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</si>
  <si>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</si>
  <si>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</si>
  <si>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</si>
  <si>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</si>
  <si>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</si>
  <si>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</si>
  <si>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</si>
  <si>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</si>
  <si>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</si>
  <si>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</si>
  <si>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</si>
  <si>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</si>
  <si>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</si>
  <si>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</si>
  <si>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</si>
  <si>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</si>
  <si>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</si>
  <si>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</si>
  <si>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</si>
  <si>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</si>
  <si>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</si>
  <si>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</si>
  <si>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</si>
  <si>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</si>
  <si>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</si>
  <si>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</si>
  <si>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</si>
  <si>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</si>
  <si>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</si>
  <si>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</si>
  <si>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</si>
  <si>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</si>
  <si>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</si>
  <si>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</si>
  <si>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</si>
  <si>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</si>
  <si>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</si>
  <si>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</si>
  <si>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</si>
  <si>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</si>
  <si>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</si>
  <si>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</si>
  <si>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</si>
  <si>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</si>
  <si>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</si>
  <si>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</si>
  <si>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</si>
  <si>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</si>
  <si>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</si>
  <si>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</si>
  <si>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</si>
  <si>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</si>
  <si>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</si>
  <si>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</si>
  <si>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</si>
  <si>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</si>
  <si>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</si>
  <si>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</si>
  <si>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</si>
  <si>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</si>
  <si>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</si>
  <si>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</si>
  <si>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</si>
  <si>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</si>
  <si>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</si>
  <si>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</si>
  <si>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</si>
  <si>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</si>
  <si>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</si>
  <si>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</si>
  <si>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</si>
  <si>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4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</si>
  <si>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</si>
  <si>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</si>
  <si>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</si>
  <si>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</si>
  <si>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</si>
  <si>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</si>
  <si>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</si>
  <si>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</si>
  <si>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</si>
  <si>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</si>
  <si>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</si>
  <si>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</si>
  <si>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</si>
  <si>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</si>
  <si>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</si>
  <si>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</si>
  <si>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</si>
  <si>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</si>
  <si>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</si>
  <si>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</si>
  <si>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</si>
  <si>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</si>
  <si>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</si>
  <si>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</si>
  <si>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</si>
  <si>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</si>
  <si>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</si>
  <si>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</si>
  <si>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</si>
  <si>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</si>
  <si>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</si>
  <si>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</si>
  <si>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</si>
  <si>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</si>
  <si>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</si>
  <si>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</si>
  <si>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</si>
  <si>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</si>
  <si>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</si>
  <si>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</si>
  <si>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</si>
  <si>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</si>
  <si>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</si>
  <si>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</si>
  <si>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</si>
  <si>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</si>
  <si>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</si>
  <si>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</si>
  <si>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</si>
  <si>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</si>
  <si>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</si>
  <si>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</si>
  <si>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</si>
  <si>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</si>
  <si>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</si>
  <si>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</si>
  <si>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</si>
  <si>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</si>
  <si>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</si>
  <si>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</si>
  <si>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</si>
  <si>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</si>
  <si>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</si>
  <si>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</si>
  <si>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</si>
  <si>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</si>
  <si>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</si>
  <si>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</si>
  <si>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</si>
  <si>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</si>
  <si>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</si>
  <si>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HV516A</t>
  </si>
  <si>
    <t>HV517A</t>
  </si>
  <si>
    <t>HV518A</t>
  </si>
  <si>
    <t>HV519A</t>
  </si>
  <si>
    <t>"R" VOYAGE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</si>
  <si>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</si>
  <si>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</si>
  <si>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</si>
  <si>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</si>
  <si>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</si>
  <si>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</si>
  <si>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</si>
  <si>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</si>
  <si>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</si>
  <si>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</si>
  <si>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</si>
  <si>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</si>
  <si>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</si>
  <si>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</si>
  <si>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</si>
  <si>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</si>
  <si>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</si>
  <si>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</si>
  <si>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</si>
  <si>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</si>
  <si>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</si>
  <si>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</si>
  <si>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</si>
  <si>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</si>
  <si>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</si>
  <si>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</si>
  <si>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</si>
  <si>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</si>
  <si>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</si>
  <si>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</si>
  <si>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</si>
  <si>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</si>
  <si>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</si>
  <si>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</si>
  <si>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</si>
  <si>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</si>
  <si>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</si>
  <si>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</si>
  <si>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</si>
  <si>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</si>
  <si>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</si>
  <si>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</si>
  <si>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</si>
  <si>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</si>
  <si>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</si>
  <si>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</si>
  <si>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</si>
  <si>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</si>
  <si>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</si>
  <si>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</si>
  <si>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</si>
  <si>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</si>
  <si>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</si>
  <si>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</si>
  <si>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</si>
  <si>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</si>
  <si>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</si>
  <si>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</si>
  <si>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</si>
  <si>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</si>
  <si>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</si>
  <si>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</si>
  <si>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</si>
  <si>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</si>
  <si>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</si>
  <si>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</si>
  <si>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</si>
  <si>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</si>
  <si>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</si>
  <si>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</si>
  <si>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</si>
  <si>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</si>
  <si>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</si>
  <si>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</si>
  <si>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</si>
  <si>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</si>
  <si>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</si>
  <si>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</si>
  <si>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</si>
  <si>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</si>
  <si>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</si>
  <si>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</si>
  <si>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</si>
  <si>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</si>
  <si>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</si>
  <si>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</si>
  <si>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</si>
  <si>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</si>
  <si>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</si>
  <si>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</si>
  <si>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</si>
  <si>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</si>
  <si>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</si>
  <si>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</si>
  <si>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</si>
  <si>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</si>
  <si>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</si>
  <si>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</si>
  <si>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</si>
  <si>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</si>
  <si>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</si>
  <si>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</si>
  <si>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</si>
  <si>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</si>
  <si>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</si>
  <si>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</si>
  <si>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</si>
  <si>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</si>
  <si>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</si>
  <si>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</si>
  <si>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</si>
  <si>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</si>
  <si>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</si>
  <si>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</si>
  <si>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</si>
  <si>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</si>
  <si>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</si>
  <si>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</si>
  <si>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</si>
  <si>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</si>
  <si>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</si>
  <si>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</si>
  <si>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</si>
  <si>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</si>
  <si>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</si>
  <si>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</si>
  <si>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</si>
  <si>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</si>
  <si>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</si>
  <si>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</si>
  <si>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</si>
  <si>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</si>
  <si>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</si>
  <si>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</si>
  <si>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</si>
  <si>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</si>
  <si>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</si>
  <si>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</si>
  <si>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</si>
  <si>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</si>
  <si>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</si>
  <si>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</si>
  <si>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</si>
  <si>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</si>
  <si>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</si>
  <si>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</si>
  <si>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</si>
  <si>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</si>
  <si>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</si>
  <si>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</si>
  <si>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</si>
  <si>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</si>
  <si>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</si>
  <si>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</si>
  <si>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</si>
  <si>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</si>
  <si>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</si>
  <si>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</si>
  <si>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</si>
  <si>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</si>
  <si>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</si>
  <si>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</si>
  <si>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</si>
  <si>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</si>
  <si>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</si>
  <si>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</si>
  <si>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</si>
  <si>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</si>
  <si>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</si>
  <si>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</si>
  <si>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</si>
  <si>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</si>
  <si>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</si>
  <si>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</si>
  <si>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</si>
  <si>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</si>
  <si>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</si>
  <si>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</si>
  <si>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</si>
  <si>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</si>
  <si>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</si>
  <si>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</si>
  <si>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</si>
  <si>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</si>
  <si>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</si>
  <si>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</si>
  <si>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</si>
  <si>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</si>
  <si>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</si>
  <si>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</si>
  <si>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</si>
  <si>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</si>
  <si>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</si>
  <si>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</si>
  <si>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</si>
  <si>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</si>
  <si>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</si>
  <si>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</si>
  <si>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</si>
  <si>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</si>
  <si>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</si>
  <si>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</si>
  <si>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</si>
  <si>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</si>
  <si>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</si>
  <si>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</si>
  <si>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</si>
  <si>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</si>
  <si>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</si>
  <si>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</si>
  <si>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</si>
  <si>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</si>
  <si>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</si>
  <si>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</si>
  <si>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</si>
  <si>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</si>
  <si>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</si>
  <si>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</si>
  <si>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</si>
  <si>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</si>
  <si>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</si>
  <si>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</si>
  <si>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</si>
  <si>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</si>
  <si>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</si>
  <si>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</si>
  <si>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</si>
  <si>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</si>
  <si>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</si>
  <si>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</si>
  <si>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</si>
  <si>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</si>
  <si>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</si>
  <si>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</si>
  <si>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</si>
  <si>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</si>
  <si>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</si>
  <si>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</si>
  <si>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</si>
  <si>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</si>
  <si>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</si>
  <si>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</si>
  <si>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</si>
  <si>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</si>
  <si>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</si>
  <si>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</si>
  <si>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</si>
  <si>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</si>
  <si>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</si>
  <si>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</si>
  <si>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</si>
  <si>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</si>
  <si>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</si>
  <si>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</si>
  <si>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</si>
  <si>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</si>
  <si>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</si>
  <si>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</si>
  <si>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</si>
  <si>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</si>
  <si>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</si>
  <si>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</si>
  <si>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</si>
  <si>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</si>
  <si>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</si>
  <si>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</si>
  <si>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</si>
  <si>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</si>
  <si>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</si>
  <si>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</si>
  <si>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</si>
  <si>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</si>
  <si>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</si>
  <si>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</si>
  <si>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</si>
  <si>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</si>
  <si>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</si>
  <si>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</si>
  <si>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</si>
  <si>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</si>
  <si>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</si>
  <si>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</si>
  <si>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</si>
  <si>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</si>
  <si>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</si>
  <si>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</si>
  <si>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</si>
  <si>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</si>
  <si>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</si>
  <si>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</si>
  <si>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</si>
  <si>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</si>
  <si>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</si>
  <si>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</si>
  <si>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</si>
  <si>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</si>
  <si>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</si>
  <si>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</si>
  <si>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</si>
  <si>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</si>
  <si>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</si>
  <si>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</si>
  <si>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</si>
  <si>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</si>
  <si>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</si>
  <si>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</si>
  <si>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</si>
  <si>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</si>
  <si>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</si>
  <si>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</si>
  <si>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</si>
  <si>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</si>
  <si>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</si>
  <si>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</si>
  <si>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</si>
  <si>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</si>
  <si>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</si>
  <si>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</si>
  <si>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</si>
  <si>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</si>
  <si>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</si>
  <si>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</si>
  <si>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</si>
  <si>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</si>
  <si>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</si>
  <si>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</si>
  <si>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</si>
  <si>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</si>
  <si>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</si>
  <si>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</si>
  <si>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</si>
  <si>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</si>
  <si>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</si>
  <si>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</si>
  <si>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</si>
  <si>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</si>
  <si>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</si>
  <si>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</si>
  <si>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</si>
  <si>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</si>
  <si>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</si>
  <si>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</si>
  <si>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</si>
  <si>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</si>
  <si>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</si>
  <si>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</si>
  <si>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</si>
  <si>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</si>
  <si>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</si>
  <si>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</si>
  <si>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</si>
  <si>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</si>
  <si>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</si>
  <si>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</si>
  <si>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</si>
  <si>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</si>
  <si>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</si>
  <si>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</si>
  <si>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</si>
  <si>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</si>
  <si>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</si>
  <si>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</si>
  <si>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</si>
  <si>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</si>
  <si>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</si>
  <si>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</si>
  <si>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</si>
  <si>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</si>
  <si>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</si>
  <si>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</si>
  <si>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</si>
  <si>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</si>
  <si>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</si>
  <si>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</si>
  <si>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</si>
  <si>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</si>
  <si>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</si>
  <si>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</si>
  <si>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</si>
  <si>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</si>
  <si>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</si>
  <si>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</si>
  <si>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</si>
  <si>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</si>
  <si>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</si>
  <si>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</si>
  <si>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</si>
  <si>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</si>
  <si>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</si>
  <si>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</si>
  <si>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</si>
  <si>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</si>
  <si>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</si>
  <si>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</si>
  <si>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</si>
  <si>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</si>
  <si>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</si>
  <si>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</si>
  <si>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</si>
  <si>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</si>
  <si>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</si>
  <si>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</si>
  <si>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</si>
  <si>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</si>
  <si>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</si>
  <si>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</si>
  <si>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</si>
  <si>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</si>
  <si>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</si>
  <si>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</si>
  <si>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</si>
  <si>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</si>
  <si>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</si>
  <si>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</si>
  <si>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</si>
  <si>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</si>
  <si>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</si>
  <si>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</si>
  <si>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</si>
  <si>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</si>
  <si>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</si>
  <si>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</si>
  <si>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</si>
  <si>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</si>
  <si>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</si>
  <si>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</si>
  <si>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</si>
  <si>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</si>
  <si>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</si>
  <si>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</si>
  <si>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</si>
  <si>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</si>
  <si>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</si>
  <si>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</si>
  <si>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</si>
  <si>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</si>
  <si>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</si>
  <si>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</si>
  <si>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</si>
  <si>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</si>
  <si>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</si>
  <si>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</si>
  <si>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</si>
  <si>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</si>
  <si>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</si>
  <si>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</si>
  <si>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</si>
  <si>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</si>
  <si>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</si>
  <si>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</si>
  <si>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</si>
  <si>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</si>
  <si>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</si>
  <si>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</si>
  <si>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</si>
  <si>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</si>
  <si>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</si>
  <si>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</si>
  <si>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</si>
  <si>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</si>
  <si>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</si>
  <si>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</si>
  <si>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</si>
  <si>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</si>
  <si>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</si>
  <si>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</si>
  <si>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</si>
  <si>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</si>
  <si>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</si>
  <si>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</si>
  <si>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</si>
  <si>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</si>
  <si>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</si>
  <si>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</si>
  <si>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</si>
  <si>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</si>
  <si>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</si>
  <si>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</si>
  <si>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</si>
  <si>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</si>
  <si>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</si>
  <si>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</si>
  <si>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</si>
  <si>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</si>
  <si>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</si>
  <si>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</si>
  <si>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</si>
  <si>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</si>
  <si>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</si>
  <si>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</si>
  <si>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</si>
  <si>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</si>
  <si>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</si>
  <si>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</si>
  <si>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</si>
  <si>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</si>
  <si>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</si>
  <si>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</si>
  <si>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</si>
  <si>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</si>
  <si>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</si>
  <si>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</si>
  <si>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</si>
  <si>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</si>
  <si>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</si>
  <si>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</si>
  <si>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</si>
  <si>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</si>
  <si>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</si>
  <si>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</si>
  <si>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</si>
  <si>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</si>
  <si>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</si>
  <si>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</si>
  <si>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</si>
  <si>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</si>
  <si>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</si>
  <si>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</si>
  <si>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</si>
  <si>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</si>
  <si>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</si>
  <si>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</si>
  <si>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</si>
  <si>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</si>
  <si>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HW516R</t>
  </si>
  <si>
    <t>HW517R</t>
  </si>
  <si>
    <t>HW518R</t>
  </si>
  <si>
    <t>HW519R</t>
  </si>
  <si>
    <t>HW520R</t>
  </si>
  <si>
    <t>HW521R</t>
  </si>
  <si>
    <t xml:space="preserve"> </t>
  </si>
  <si>
    <t>SEAGULL 'A'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</si>
  <si>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</si>
  <si>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</si>
  <si>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</si>
  <si>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</si>
  <si>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</si>
  <si>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</si>
  <si>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</si>
  <si>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</si>
  <si>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</si>
  <si>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</si>
  <si>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</si>
  <si>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</si>
  <si>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</si>
  <si>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</si>
  <si>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</si>
  <si>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</si>
  <si>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</si>
  <si>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</si>
  <si>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</si>
  <si>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</si>
  <si>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</si>
  <si>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</si>
  <si>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</si>
  <si>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</si>
  <si>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</si>
  <si>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</si>
  <si>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</si>
  <si>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</si>
  <si>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</si>
  <si>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</si>
  <si>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</si>
  <si>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</si>
  <si>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</si>
  <si>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</si>
  <si>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</si>
  <si>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</si>
  <si>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</si>
  <si>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</si>
  <si>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</si>
  <si>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</si>
  <si>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</si>
  <si>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</si>
  <si>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</si>
  <si>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</si>
  <si>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</si>
  <si>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</si>
  <si>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</si>
  <si>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</si>
  <si>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</si>
  <si>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</si>
  <si>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</si>
  <si>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</si>
  <si>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</si>
  <si>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</si>
  <si>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</si>
  <si>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</si>
  <si>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</si>
  <si>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</si>
  <si>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</si>
  <si>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</si>
  <si>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</si>
  <si>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</si>
  <si>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</si>
  <si>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</si>
  <si>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</si>
  <si>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</si>
  <si>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</si>
  <si>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</si>
  <si>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</si>
  <si>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</si>
  <si>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</si>
  <si>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</si>
  <si>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</si>
  <si>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</si>
  <si>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</si>
  <si>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</si>
  <si>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</si>
  <si>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</si>
  <si>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</si>
  <si>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</si>
  <si>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</si>
  <si>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</si>
  <si>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</si>
  <si>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</si>
  <si>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</si>
  <si>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</si>
  <si>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</si>
  <si>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</si>
  <si>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</si>
  <si>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</si>
  <si>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</si>
  <si>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</si>
  <si>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</si>
  <si>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</si>
  <si>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</si>
  <si>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</si>
  <si>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</si>
  <si>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</si>
  <si>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</si>
  <si>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</si>
  <si>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</si>
  <si>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</si>
  <si>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</si>
  <si>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</si>
  <si>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</si>
  <si>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</si>
  <si>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</si>
  <si>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</si>
  <si>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</si>
  <si>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</si>
  <si>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</si>
  <si>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</si>
  <si>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</si>
  <si>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</si>
  <si>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</si>
  <si>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</si>
  <si>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</si>
  <si>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</si>
  <si>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</si>
  <si>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</si>
  <si>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</si>
  <si>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</si>
  <si>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</si>
  <si>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</si>
  <si>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</si>
  <si>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</si>
  <si>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</si>
  <si>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</si>
  <si>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</si>
  <si>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</si>
  <si>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</si>
  <si>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</si>
  <si>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</si>
  <si>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</si>
  <si>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</si>
  <si>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</si>
  <si>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</si>
  <si>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</si>
  <si>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</si>
  <si>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</si>
  <si>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</si>
  <si>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</si>
  <si>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</si>
  <si>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</si>
  <si>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</si>
  <si>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</si>
  <si>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</si>
  <si>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</si>
  <si>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</si>
  <si>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</si>
  <si>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</si>
  <si>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</si>
  <si>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</si>
  <si>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</si>
  <si>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</si>
  <si>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</si>
  <si>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</si>
  <si>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</si>
  <si>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</si>
  <si>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</si>
  <si>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</si>
  <si>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</si>
  <si>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</si>
  <si>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</si>
  <si>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</si>
  <si>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</si>
  <si>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</si>
  <si>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</si>
  <si>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</si>
  <si>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</si>
  <si>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</si>
  <si>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</si>
  <si>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</si>
  <si>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</si>
  <si>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</si>
  <si>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</si>
  <si>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</si>
  <si>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</si>
  <si>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</si>
  <si>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</si>
  <si>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</si>
  <si>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</si>
  <si>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</si>
  <si>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</si>
  <si>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</si>
  <si>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</si>
  <si>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</si>
  <si>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</si>
  <si>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</si>
  <si>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</si>
  <si>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</si>
  <si>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</si>
  <si>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</si>
  <si>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</si>
  <si>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</si>
  <si>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</si>
  <si>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</si>
  <si>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</si>
  <si>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</si>
  <si>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</si>
  <si>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</si>
  <si>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</si>
  <si>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</si>
  <si>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</si>
  <si>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</si>
  <si>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</si>
  <si>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</si>
  <si>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</si>
  <si>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</si>
  <si>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</si>
  <si>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</si>
  <si>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</si>
  <si>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</si>
  <si>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</si>
  <si>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</si>
  <si>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</si>
  <si>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</si>
  <si>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</si>
  <si>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</si>
  <si>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</si>
  <si>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</si>
  <si>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</si>
  <si>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</si>
  <si>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</si>
  <si>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</si>
  <si>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</si>
  <si>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</si>
  <si>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</si>
  <si>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</si>
  <si>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</si>
  <si>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</si>
  <si>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</si>
  <si>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</si>
  <si>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</si>
  <si>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</si>
  <si>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</si>
  <si>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</si>
  <si>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</si>
  <si>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</si>
  <si>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</si>
  <si>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</si>
  <si>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</si>
  <si>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</si>
  <si>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</si>
  <si>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</si>
  <si>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</si>
  <si>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</si>
  <si>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</si>
  <si>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</si>
  <si>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</si>
  <si>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</si>
  <si>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</si>
  <si>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</si>
  <si>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</si>
  <si>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</si>
  <si>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</si>
  <si>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</si>
  <si>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</si>
  <si>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</si>
  <si>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</si>
  <si>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</si>
  <si>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</si>
  <si>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</si>
  <si>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</si>
  <si>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</si>
  <si>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</si>
  <si>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</si>
  <si>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</si>
  <si>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</si>
  <si>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</si>
  <si>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</si>
  <si>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</si>
  <si>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</si>
  <si>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</si>
  <si>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</si>
  <si>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</si>
  <si>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</si>
  <si>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</si>
  <si>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</si>
  <si>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</si>
  <si>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</si>
  <si>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</si>
  <si>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</si>
  <si>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</si>
  <si>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</si>
  <si>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</si>
  <si>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</si>
  <si>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</si>
  <si>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</si>
  <si>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</si>
  <si>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</si>
  <si>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</si>
  <si>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</si>
  <si>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</si>
  <si>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</si>
  <si>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</si>
  <si>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</si>
  <si>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</si>
  <si>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</si>
  <si>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</si>
  <si>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</si>
  <si>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</si>
  <si>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</si>
  <si>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</si>
  <si>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</si>
  <si>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</si>
  <si>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</si>
  <si>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</si>
  <si>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</si>
  <si>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</si>
  <si>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</si>
  <si>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</si>
  <si>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</si>
  <si>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</si>
  <si>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</si>
  <si>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</si>
  <si>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</si>
  <si>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</si>
  <si>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</si>
  <si>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</si>
  <si>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</si>
  <si>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</si>
  <si>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</si>
  <si>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</si>
  <si>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</si>
  <si>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</si>
  <si>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</si>
  <si>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</si>
  <si>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</si>
  <si>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</si>
  <si>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</si>
  <si>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</si>
  <si>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</si>
  <si>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</si>
  <si>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</si>
  <si>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</si>
  <si>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</si>
  <si>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</si>
  <si>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</si>
  <si>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</si>
  <si>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</si>
  <si>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</si>
  <si>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</si>
  <si>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</si>
  <si>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</si>
  <si>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</si>
  <si>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</si>
  <si>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</si>
  <si>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</si>
  <si>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</si>
  <si>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</si>
  <si>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</si>
  <si>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</si>
  <si>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</si>
  <si>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</si>
  <si>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</si>
  <si>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</si>
  <si>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</si>
  <si>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</si>
  <si>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</si>
  <si>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</si>
  <si>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</si>
  <si>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</si>
  <si>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</si>
  <si>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</si>
  <si>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</si>
  <si>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</si>
  <si>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</si>
  <si>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</si>
  <si>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</si>
  <si>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</si>
  <si>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</si>
  <si>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</si>
  <si>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</si>
  <si>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</si>
  <si>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</si>
  <si>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</si>
  <si>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</si>
  <si>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</si>
  <si>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</si>
  <si>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</si>
  <si>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</si>
  <si>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</si>
  <si>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</si>
  <si>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</si>
  <si>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</si>
  <si>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</si>
  <si>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</si>
  <si>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</si>
  <si>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</si>
  <si>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</si>
  <si>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</si>
  <si>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</si>
  <si>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</si>
  <si>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</si>
  <si>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</si>
  <si>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</si>
  <si>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</si>
  <si>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</si>
  <si>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</si>
  <si>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</si>
  <si>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</si>
  <si>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</si>
  <si>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</si>
  <si>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</si>
  <si>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</si>
  <si>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</si>
  <si>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</si>
  <si>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</si>
  <si>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</si>
  <si>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</si>
  <si>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</si>
  <si>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</si>
  <si>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</si>
  <si>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</si>
  <si>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</si>
  <si>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</si>
  <si>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</si>
  <si>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</si>
  <si>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</si>
  <si>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</si>
  <si>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</si>
  <si>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</si>
  <si>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</si>
  <si>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</si>
  <si>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</si>
  <si>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</si>
  <si>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</si>
  <si>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</si>
  <si>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</si>
  <si>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</si>
  <si>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</si>
  <si>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</si>
  <si>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</si>
  <si>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</si>
  <si>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</si>
  <si>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</si>
  <si>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</si>
  <si>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</si>
  <si>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</si>
  <si>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</si>
  <si>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</si>
  <si>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</si>
  <si>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</si>
  <si>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</si>
  <si>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</si>
  <si>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</si>
  <si>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</si>
  <si>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</si>
  <si>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</si>
  <si>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</si>
  <si>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</si>
  <si>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</si>
  <si>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</si>
  <si>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</si>
  <si>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</si>
  <si>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</si>
  <si>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</si>
  <si>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</si>
  <si>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</si>
  <si>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</si>
  <si>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</si>
  <si>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</si>
  <si>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</si>
  <si>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</si>
  <si>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</si>
  <si>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</si>
  <si>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</si>
  <si>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</si>
  <si>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</si>
  <si>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</si>
  <si>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</si>
  <si>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</si>
  <si>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</si>
  <si>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</si>
  <si>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</si>
  <si>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</si>
  <si>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</si>
  <si>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</si>
  <si>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</si>
  <si>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</si>
  <si>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</si>
  <si>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</si>
  <si>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</si>
  <si>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</si>
  <si>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</si>
  <si>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</si>
  <si>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</si>
  <si>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</si>
  <si>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</si>
  <si>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</si>
  <si>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</si>
  <si>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</si>
  <si>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</si>
  <si>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</si>
  <si>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</si>
  <si>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</si>
  <si>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</si>
  <si>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</si>
  <si>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</si>
  <si>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</si>
  <si>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</si>
  <si>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</si>
  <si>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</si>
  <si>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</si>
  <si>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</si>
  <si>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</si>
  <si>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</si>
  <si>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</si>
  <si>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</si>
  <si>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</si>
  <si>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</si>
  <si>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</si>
  <si>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</si>
  <si>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</si>
  <si>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</si>
  <si>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</si>
  <si>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</si>
  <si>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</si>
  <si>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</si>
  <si>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</si>
  <si>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</si>
  <si>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</si>
  <si>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</si>
  <si>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</si>
  <si>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</si>
  <si>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</si>
  <si>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</si>
  <si>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</si>
  <si>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</si>
  <si>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</si>
  <si>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</si>
  <si>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</si>
  <si>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</si>
  <si>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</si>
  <si>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</si>
  <si>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</si>
  <si>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</si>
  <si>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</si>
  <si>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</si>
  <si>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</si>
  <si>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</si>
  <si>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</si>
  <si>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</si>
  <si>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</si>
  <si>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</si>
  <si>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</si>
  <si>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</si>
  <si>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</si>
  <si>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</si>
  <si>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</si>
  <si>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</si>
  <si>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</si>
  <si>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</si>
  <si>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</si>
  <si>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</si>
  <si>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</si>
  <si>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</si>
  <si>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</si>
  <si>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</si>
  <si>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</si>
  <si>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</si>
  <si>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</si>
  <si>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</si>
  <si>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</si>
  <si>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</si>
  <si>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</si>
  <si>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</si>
  <si>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</si>
  <si>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</si>
  <si>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</si>
  <si>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</si>
  <si>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</si>
  <si>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</si>
  <si>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</si>
  <si>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</si>
  <si>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</si>
  <si>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</si>
  <si>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</si>
  <si>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</si>
  <si>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</si>
  <si>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</si>
  <si>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</si>
  <si>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</si>
  <si>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</si>
  <si>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</si>
  <si>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</si>
  <si>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</si>
  <si>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</si>
  <si>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</si>
  <si>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</si>
  <si>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</si>
  <si>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</si>
  <si>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</si>
  <si>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</si>
  <si>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</si>
  <si>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</si>
  <si>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</si>
  <si>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</si>
  <si>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</si>
  <si>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</si>
  <si>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</si>
  <si>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</si>
  <si>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</si>
  <si>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</si>
  <si>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</si>
  <si>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</si>
  <si>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</si>
  <si>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</si>
  <si>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</si>
  <si>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</si>
  <si>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</si>
  <si>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</si>
  <si>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</si>
  <si>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</si>
  <si>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</si>
  <si>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</si>
  <si>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</si>
  <si>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</si>
  <si>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</si>
  <si>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</si>
  <si>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</si>
  <si>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</si>
  <si>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</si>
  <si>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</si>
  <si>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</si>
  <si>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</si>
  <si>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</si>
  <si>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</si>
  <si>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</si>
  <si>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</si>
  <si>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</si>
  <si>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</si>
  <si>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</si>
  <si>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</si>
  <si>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</si>
  <si>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</si>
  <si>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</si>
  <si>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</si>
  <si>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</si>
  <si>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</si>
  <si>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</si>
  <si>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</si>
  <si>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</si>
  <si>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</si>
  <si>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</si>
  <si>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</si>
  <si>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</si>
  <si>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</si>
  <si>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MSC REBECCA III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</si>
  <si>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</si>
  <si>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</si>
  <si>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</si>
  <si>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</si>
  <si>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</si>
  <si>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</si>
  <si>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</si>
  <si>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</si>
  <si>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</si>
  <si>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</si>
  <si>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</si>
  <si>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</si>
  <si>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</si>
  <si>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HO514A</t>
  </si>
  <si>
    <t>HO515A</t>
  </si>
  <si>
    <t>HO516A</t>
  </si>
  <si>
    <t>HO517A</t>
  </si>
  <si>
    <t>HO518A</t>
  </si>
  <si>
    <t>HO519A</t>
  </si>
  <si>
    <t>HO520A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</si>
  <si>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</si>
  <si>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</si>
  <si>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</si>
  <si>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</si>
  <si>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</si>
  <si>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</si>
  <si>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</si>
  <si>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</si>
  <si>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</si>
  <si>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</si>
  <si>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</si>
  <si>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</si>
  <si>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</si>
  <si>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</si>
  <si>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</si>
  <si>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</si>
  <si>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</si>
  <si>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</si>
  <si>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</si>
  <si>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</si>
  <si>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</si>
  <si>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</si>
  <si>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</si>
  <si>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</si>
  <si>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</si>
  <si>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</si>
  <si>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</si>
  <si>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</si>
  <si>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</si>
  <si>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</si>
  <si>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</si>
  <si>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</si>
  <si>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</si>
  <si>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</si>
  <si>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</si>
  <si>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</si>
  <si>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</si>
  <si>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</si>
  <si>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</si>
  <si>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</si>
  <si>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</si>
  <si>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</si>
  <si>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</si>
  <si>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</si>
  <si>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</si>
  <si>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</si>
  <si>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</si>
  <si>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</si>
  <si>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</si>
  <si>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</si>
  <si>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</si>
  <si>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</si>
  <si>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</si>
  <si>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</si>
  <si>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</si>
  <si>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</si>
  <si>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</si>
  <si>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</si>
  <si>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</si>
  <si>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</si>
  <si>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</si>
  <si>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</si>
  <si>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</si>
  <si>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</si>
  <si>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</si>
  <si>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</si>
  <si>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</si>
  <si>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</si>
  <si>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</si>
  <si>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</si>
  <si>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</si>
  <si>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</si>
  <si>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</si>
  <si>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</si>
  <si>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</si>
  <si>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</si>
  <si>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</si>
  <si>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</si>
  <si>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</si>
  <si>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</si>
  <si>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</si>
  <si>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</si>
  <si>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</si>
  <si>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</si>
  <si>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</si>
  <si>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</si>
  <si>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</si>
  <si>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</si>
  <si>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</si>
  <si>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</si>
  <si>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</si>
  <si>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</si>
  <si>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</si>
  <si>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</si>
  <si>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</si>
  <si>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</si>
  <si>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</si>
  <si>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SQ512R</t>
  </si>
  <si>
    <t>MSC EMILY II / MSC SKY II</t>
  </si>
  <si>
    <t>SQ514A</t>
  </si>
  <si>
    <t>SQ515A</t>
  </si>
  <si>
    <t>SQ516A</t>
  </si>
  <si>
    <t>SQ517A</t>
  </si>
  <si>
    <t>SQ518A</t>
  </si>
  <si>
    <t>SQ519A</t>
  </si>
  <si>
    <t>SQ520A</t>
  </si>
  <si>
    <t>SQ511R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</si>
  <si>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</si>
  <si>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</si>
  <si>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</si>
  <si>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</si>
  <si>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</si>
  <si>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</si>
  <si>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</si>
  <si>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</si>
  <si>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</si>
  <si>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</si>
  <si>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</si>
  <si>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</si>
  <si>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</si>
  <si>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</si>
  <si>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</si>
  <si>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</si>
  <si>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</si>
  <si>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</si>
  <si>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</si>
  <si>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</si>
  <si>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</si>
  <si>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</si>
  <si>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</si>
  <si>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HN515R</t>
  </si>
  <si>
    <t>HN516R</t>
  </si>
  <si>
    <t>HN517R</t>
  </si>
  <si>
    <t>HN518R</t>
  </si>
  <si>
    <t>HN519R</t>
  </si>
  <si>
    <t>HN520R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</si>
  <si>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</si>
  <si>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</si>
  <si>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</si>
  <si>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</si>
  <si>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</si>
  <si>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</si>
  <si>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</si>
  <si>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</si>
  <si>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</si>
  <si>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</si>
  <si>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</si>
  <si>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</si>
  <si>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</si>
  <si>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</si>
  <si>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</si>
  <si>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</si>
  <si>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</si>
  <si>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</si>
  <si>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</si>
  <si>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</si>
  <si>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</si>
  <si>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</si>
  <si>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</si>
  <si>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</si>
  <si>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</si>
  <si>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</si>
  <si>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</si>
  <si>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</si>
  <si>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</si>
  <si>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</si>
  <si>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</si>
  <si>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</si>
  <si>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</si>
  <si>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</si>
  <si>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</si>
  <si>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</si>
  <si>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</si>
  <si>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</si>
  <si>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</si>
  <si>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</si>
  <si>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</si>
  <si>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</si>
  <si>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</si>
  <si>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</si>
  <si>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</si>
  <si>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</si>
  <si>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</si>
  <si>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</si>
  <si>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</si>
  <si>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</si>
  <si>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</si>
  <si>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</si>
  <si>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</si>
  <si>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</si>
  <si>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</si>
  <si>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</si>
  <si>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</si>
  <si>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</si>
  <si>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</si>
  <si>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</si>
  <si>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</si>
  <si>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</si>
  <si>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</si>
  <si>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</si>
  <si>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</si>
  <si>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HX518R</t>
  </si>
  <si>
    <t>HX519R</t>
  </si>
  <si>
    <t>HX520R</t>
  </si>
  <si>
    <t>HX521R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</si>
  <si>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</si>
  <si>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</si>
  <si>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</si>
  <si>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</si>
  <si>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</si>
  <si>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</si>
  <si>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</si>
  <si>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</si>
  <si>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</si>
  <si>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</si>
  <si>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</si>
  <si>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</si>
  <si>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</si>
  <si>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</si>
  <si>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</si>
  <si>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</si>
  <si>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</si>
  <si>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</si>
  <si>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</si>
  <si>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</si>
  <si>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</si>
  <si>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</si>
  <si>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</si>
  <si>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</si>
  <si>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</si>
  <si>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</si>
  <si>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</si>
  <si>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</si>
  <si>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</si>
  <si>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</si>
  <si>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</si>
  <si>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</si>
  <si>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</si>
  <si>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</si>
  <si>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</si>
  <si>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</si>
  <si>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</si>
  <si>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</si>
  <si>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</si>
  <si>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</si>
  <si>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</si>
  <si>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</si>
  <si>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</si>
  <si>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</si>
  <si>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</si>
  <si>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</si>
  <si>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</si>
  <si>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</si>
  <si>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</si>
  <si>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</si>
  <si>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</si>
  <si>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</si>
  <si>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</si>
  <si>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</si>
  <si>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</si>
  <si>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</si>
  <si>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</si>
  <si>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</si>
  <si>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</si>
  <si>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</si>
  <si>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</si>
  <si>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</si>
  <si>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</si>
  <si>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</si>
  <si>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</si>
  <si>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</si>
  <si>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</si>
  <si>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</si>
  <si>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</si>
  <si>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</si>
  <si>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</si>
  <si>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</si>
  <si>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</si>
  <si>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</si>
  <si>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</si>
  <si>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</si>
  <si>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</si>
  <si>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</si>
  <si>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</si>
  <si>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</si>
  <si>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</si>
  <si>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</si>
  <si>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</si>
  <si>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</si>
  <si>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</si>
  <si>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</si>
  <si>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</si>
  <si>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</si>
  <si>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</si>
  <si>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</si>
  <si>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</si>
  <si>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</si>
  <si>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</si>
  <si>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</si>
  <si>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</si>
  <si>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</si>
  <si>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</si>
  <si>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</si>
  <si>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</si>
  <si>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</si>
  <si>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</si>
  <si>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</si>
  <si>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</si>
  <si>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</si>
  <si>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</si>
  <si>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</si>
  <si>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</si>
  <si>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</si>
  <si>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</si>
  <si>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</si>
  <si>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</si>
  <si>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</si>
  <si>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</si>
  <si>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</si>
  <si>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</si>
  <si>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</si>
  <si>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</si>
  <si>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</si>
  <si>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</si>
  <si>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</si>
  <si>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</si>
  <si>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</si>
  <si>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</si>
  <si>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</si>
  <si>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</si>
  <si>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</si>
  <si>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</si>
  <si>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</si>
  <si>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</si>
  <si>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</si>
  <si>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</si>
  <si>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</si>
  <si>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</si>
  <si>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</si>
  <si>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</si>
  <si>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</si>
  <si>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</si>
  <si>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</si>
  <si>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</si>
  <si>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</si>
  <si>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</si>
  <si>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</si>
  <si>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</si>
  <si>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</si>
  <si>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</si>
  <si>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</si>
  <si>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</si>
  <si>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</si>
  <si>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</si>
  <si>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</si>
  <si>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</si>
  <si>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</si>
  <si>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</si>
  <si>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</si>
  <si>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</si>
  <si>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</si>
  <si>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</si>
  <si>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</si>
  <si>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</si>
  <si>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</si>
  <si>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</si>
  <si>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</si>
  <si>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</si>
  <si>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</si>
  <si>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</si>
  <si>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</si>
  <si>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</si>
  <si>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</si>
  <si>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</si>
  <si>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</si>
  <si>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</si>
  <si>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</si>
  <si>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</si>
  <si>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</si>
  <si>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</si>
  <si>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</si>
  <si>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</si>
  <si>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</si>
  <si>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</si>
  <si>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</si>
  <si>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</si>
  <si>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</si>
  <si>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</si>
  <si>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</si>
  <si>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</si>
  <si>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</si>
  <si>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</si>
  <si>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</si>
  <si>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</si>
  <si>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</si>
  <si>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</si>
  <si>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</si>
  <si>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</si>
  <si>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</si>
  <si>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</si>
  <si>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</si>
  <si>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</si>
  <si>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</si>
  <si>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</si>
  <si>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</si>
  <si>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</si>
  <si>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</si>
  <si>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</si>
  <si>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</si>
  <si>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</si>
  <si>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</si>
  <si>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</si>
  <si>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</si>
  <si>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</si>
  <si>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</si>
  <si>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</si>
  <si>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</si>
  <si>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</si>
  <si>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</si>
  <si>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</si>
  <si>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</si>
  <si>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</si>
  <si>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</si>
  <si>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</si>
  <si>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</si>
  <si>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</si>
  <si>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</si>
  <si>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</si>
  <si>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</si>
  <si>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</si>
  <si>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</si>
  <si>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</si>
  <si>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</si>
  <si>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</si>
  <si>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</si>
  <si>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</si>
  <si>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</si>
  <si>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</si>
  <si>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</si>
  <si>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</si>
  <si>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</si>
  <si>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</si>
  <si>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</si>
  <si>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</si>
  <si>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</si>
  <si>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</si>
  <si>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</si>
  <si>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</si>
  <si>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</si>
  <si>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</si>
  <si>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</si>
  <si>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</si>
  <si>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</si>
  <si>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</si>
  <si>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</si>
  <si>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</si>
  <si>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</si>
  <si>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</si>
  <si>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</si>
  <si>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</si>
  <si>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</si>
  <si>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</si>
  <si>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</si>
  <si>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</si>
  <si>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</si>
  <si>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</si>
  <si>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</si>
  <si>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</si>
  <si>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</si>
  <si>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</si>
  <si>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</si>
  <si>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</si>
  <si>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</si>
  <si>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</si>
  <si>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</si>
  <si>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</si>
  <si>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</si>
  <si>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</si>
  <si>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</si>
  <si>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</si>
  <si>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</si>
  <si>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</si>
  <si>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</si>
  <si>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</si>
  <si>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</si>
  <si>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</si>
  <si>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</si>
  <si>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</si>
  <si>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</si>
  <si>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</si>
  <si>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</si>
  <si>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</si>
  <si>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</si>
  <si>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</si>
  <si>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</si>
  <si>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</si>
  <si>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</si>
  <si>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</si>
  <si>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</si>
  <si>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</si>
  <si>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</si>
  <si>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</si>
  <si>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</si>
  <si>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</si>
  <si>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</si>
  <si>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</si>
  <si>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</si>
  <si>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</si>
  <si>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</si>
  <si>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</si>
  <si>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</si>
  <si>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</si>
  <si>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</si>
  <si>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</si>
  <si>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</si>
  <si>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</si>
  <si>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</si>
  <si>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</si>
  <si>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</si>
  <si>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</si>
  <si>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</si>
  <si>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</si>
  <si>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</si>
  <si>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</si>
  <si>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</si>
  <si>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</si>
  <si>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</si>
  <si>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</si>
  <si>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</si>
  <si>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</si>
  <si>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</si>
  <si>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</si>
  <si>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</si>
  <si>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</si>
  <si>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</si>
  <si>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</si>
  <si>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</si>
  <si>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</si>
  <si>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</si>
  <si>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</si>
  <si>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</si>
  <si>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</si>
  <si>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</si>
  <si>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</si>
  <si>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</si>
  <si>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</si>
  <si>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</si>
  <si>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</si>
  <si>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</si>
  <si>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</si>
  <si>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</si>
  <si>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</si>
  <si>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</si>
  <si>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</si>
  <si>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</si>
  <si>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</si>
  <si>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</si>
  <si>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</si>
  <si>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</si>
  <si>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</si>
  <si>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</si>
  <si>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</si>
  <si>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</si>
  <si>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</si>
  <si>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</si>
  <si>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</si>
  <si>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</si>
  <si>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</si>
  <si>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</si>
  <si>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</si>
  <si>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</si>
  <si>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</si>
  <si>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</si>
  <si>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</si>
  <si>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</si>
  <si>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</si>
  <si>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</si>
  <si>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</si>
  <si>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</si>
  <si>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</si>
  <si>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</si>
  <si>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</si>
  <si>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</si>
  <si>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</si>
  <si>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</si>
  <si>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</si>
  <si>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</si>
  <si>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</si>
  <si>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</si>
  <si>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</si>
  <si>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</si>
  <si>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</si>
  <si>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</si>
  <si>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</si>
  <si>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</si>
  <si>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</si>
  <si>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</si>
  <si>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</si>
  <si>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</si>
  <si>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</si>
  <si>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</si>
  <si>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</si>
  <si>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</si>
  <si>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</si>
  <si>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</si>
  <si>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</si>
  <si>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</si>
  <si>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</si>
  <si>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</si>
  <si>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</si>
  <si>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</si>
  <si>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</si>
  <si>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</si>
  <si>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</si>
  <si>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</si>
  <si>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</si>
  <si>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</si>
  <si>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</si>
  <si>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</si>
  <si>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</si>
  <si>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</si>
  <si>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</si>
  <si>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</si>
  <si>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</si>
  <si>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</si>
  <si>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</si>
  <si>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</si>
  <si>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</si>
  <si>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</si>
  <si>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</si>
  <si>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</si>
  <si>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</si>
  <si>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</si>
  <si>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</si>
  <si>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</si>
  <si>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</si>
  <si>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</si>
  <si>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</si>
  <si>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</si>
  <si>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</si>
  <si>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</si>
  <si>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</si>
  <si>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</si>
  <si>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</si>
  <si>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</si>
  <si>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</si>
  <si>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</si>
  <si>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</si>
  <si>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</si>
  <si>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</si>
  <si>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</si>
  <si>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</si>
  <si>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</si>
  <si>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</si>
  <si>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</si>
  <si>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</si>
  <si>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</si>
  <si>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</si>
  <si>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</si>
  <si>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</si>
  <si>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</si>
  <si>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</si>
  <si>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</si>
  <si>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</si>
  <si>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</si>
  <si>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</si>
  <si>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</si>
  <si>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</si>
  <si>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</si>
  <si>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</si>
  <si>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</si>
  <si>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</si>
  <si>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</si>
  <si>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</si>
  <si>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</si>
  <si>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</si>
  <si>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</si>
  <si>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</si>
  <si>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</si>
  <si>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</si>
  <si>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</si>
  <si>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</si>
  <si>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</si>
  <si>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</si>
  <si>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</si>
  <si>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</si>
  <si>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</si>
  <si>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</si>
  <si>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</si>
  <si>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</si>
  <si>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</si>
  <si>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</si>
  <si>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</si>
  <si>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</si>
  <si>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</si>
  <si>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</si>
  <si>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</si>
  <si>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</si>
  <si>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</si>
  <si>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</si>
  <si>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</si>
  <si>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</si>
  <si>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</si>
  <si>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</si>
  <si>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</si>
  <si>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</si>
  <si>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</si>
  <si>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</si>
  <si>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</si>
  <si>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</si>
  <si>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</si>
  <si>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</si>
  <si>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</si>
  <si>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</si>
  <si>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</si>
  <si>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</si>
  <si>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</si>
  <si>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</si>
  <si>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</si>
  <si>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</si>
  <si>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</si>
  <si>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</si>
  <si>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</si>
  <si>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</si>
  <si>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</si>
  <si>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</si>
  <si>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</si>
  <si>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</si>
  <si>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</si>
  <si>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</si>
  <si>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</si>
  <si>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</si>
  <si>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</si>
  <si>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</si>
  <si>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</si>
  <si>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</si>
  <si>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</si>
  <si>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</si>
  <si>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</si>
  <si>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</si>
  <si>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</si>
  <si>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</si>
  <si>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</si>
  <si>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</si>
  <si>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</si>
  <si>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</si>
  <si>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</si>
  <si>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</si>
  <si>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</si>
  <si>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</si>
  <si>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</si>
  <si>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</si>
  <si>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</si>
  <si>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</si>
  <si>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</si>
  <si>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</si>
  <si>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</si>
  <si>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</si>
  <si>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</si>
  <si>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</si>
  <si>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</si>
  <si>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</si>
  <si>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</si>
  <si>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</si>
  <si>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</si>
  <si>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</si>
  <si>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</si>
  <si>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</si>
  <si>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</si>
  <si>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</si>
  <si>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</si>
  <si>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</si>
  <si>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</si>
  <si>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</si>
  <si>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</si>
  <si>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</si>
  <si>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</si>
  <si>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</si>
  <si>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</si>
  <si>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</si>
  <si>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</si>
  <si>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</si>
  <si>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</si>
  <si>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</si>
  <si>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</si>
  <si>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</si>
  <si>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</si>
  <si>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</si>
  <si>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</si>
  <si>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</si>
  <si>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</si>
  <si>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</si>
  <si>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</si>
  <si>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</si>
  <si>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</si>
  <si>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</si>
  <si>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</si>
  <si>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</si>
  <si>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</si>
  <si>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</si>
  <si>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</si>
  <si>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</si>
  <si>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</si>
  <si>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</si>
  <si>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</si>
  <si>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</si>
  <si>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</si>
  <si>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</si>
  <si>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</si>
  <si>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</si>
  <si>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</si>
  <si>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</si>
  <si>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</si>
  <si>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</si>
  <si>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</si>
  <si>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</si>
  <si>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</si>
  <si>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</si>
  <si>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</si>
  <si>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</si>
  <si>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</si>
  <si>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</si>
  <si>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</si>
  <si>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</si>
  <si>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</si>
  <si>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</si>
  <si>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</si>
  <si>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</si>
  <si>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</si>
  <si>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</si>
  <si>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</si>
  <si>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</si>
  <si>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</si>
  <si>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</si>
  <si>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</si>
  <si>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</si>
  <si>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</si>
  <si>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</si>
  <si>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</si>
  <si>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</si>
  <si>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</si>
  <si>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</si>
  <si>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</si>
  <si>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</si>
  <si>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</si>
  <si>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</si>
  <si>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</si>
  <si>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</si>
  <si>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</si>
  <si>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</si>
  <si>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</si>
  <si>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</si>
  <si>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</si>
  <si>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</si>
  <si>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</si>
  <si>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</si>
  <si>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</si>
  <si>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</si>
  <si>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</si>
  <si>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</si>
  <si>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</si>
  <si>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</si>
  <si>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</si>
  <si>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</si>
  <si>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</si>
  <si>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</si>
  <si>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</si>
  <si>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</si>
  <si>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</si>
  <si>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</si>
  <si>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</si>
  <si>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</si>
  <si>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</si>
  <si>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</si>
  <si>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</si>
  <si>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</si>
  <si>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</si>
  <si>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</si>
  <si>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</si>
  <si>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</si>
  <si>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</si>
  <si>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</si>
  <si>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</si>
  <si>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</si>
  <si>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</si>
  <si>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</si>
  <si>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</si>
  <si>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</si>
  <si>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</si>
  <si>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</si>
  <si>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</si>
  <si>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</si>
  <si>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</si>
  <si>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</si>
  <si>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</si>
  <si>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</si>
  <si>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</si>
  <si>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</si>
  <si>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</si>
  <si>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</si>
  <si>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</si>
  <si>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</si>
  <si>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</si>
  <si>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</si>
  <si>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</si>
  <si>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</si>
  <si>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</si>
  <si>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</si>
  <si>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</si>
  <si>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</si>
  <si>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</si>
  <si>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</si>
  <si>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</si>
  <si>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</si>
  <si>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</si>
  <si>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</si>
  <si>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</si>
  <si>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</si>
  <si>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</si>
  <si>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</si>
  <si>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</si>
  <si>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</si>
  <si>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</si>
  <si>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</si>
  <si>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</si>
  <si>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</si>
  <si>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</si>
  <si>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</si>
  <si>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</si>
  <si>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</si>
  <si>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</si>
  <si>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</si>
  <si>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</si>
  <si>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</si>
  <si>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</si>
  <si>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</si>
  <si>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</si>
  <si>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</si>
  <si>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</si>
  <si>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</si>
  <si>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</si>
  <si>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</si>
  <si>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</si>
  <si>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</si>
  <si>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</si>
  <si>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</si>
  <si>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</si>
  <si>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</si>
  <si>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</si>
  <si>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</si>
  <si>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</si>
  <si>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</si>
  <si>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</si>
  <si>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</si>
  <si>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</si>
  <si>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</si>
  <si>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</si>
  <si>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</si>
  <si>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</si>
  <si>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</si>
  <si>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</si>
  <si>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</si>
  <si>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</si>
  <si>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</si>
  <si>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</si>
  <si>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</si>
  <si>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</si>
  <si>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</si>
  <si>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</si>
  <si>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</si>
  <si>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</si>
  <si>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</si>
  <si>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</si>
  <si>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</si>
  <si>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</si>
  <si>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</si>
  <si>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</si>
  <si>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</si>
  <si>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</si>
  <si>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</si>
  <si>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</si>
  <si>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</si>
  <si>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</si>
  <si>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</si>
  <si>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</si>
  <si>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</si>
  <si>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</si>
  <si>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</si>
  <si>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</si>
  <si>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</si>
  <si>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</si>
  <si>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</si>
  <si>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</si>
  <si>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</si>
  <si>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</si>
  <si>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</si>
  <si>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</si>
  <si>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</si>
  <si>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</si>
  <si>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</si>
  <si>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</si>
  <si>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</si>
  <si>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</si>
  <si>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</si>
  <si>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</si>
  <si>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</si>
  <si>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</si>
  <si>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</si>
  <si>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</si>
  <si>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</si>
  <si>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</si>
  <si>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</si>
  <si>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</si>
  <si>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</si>
  <si>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</si>
  <si>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</si>
  <si>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</si>
  <si>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</si>
  <si>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</si>
  <si>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</si>
  <si>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</si>
  <si>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</si>
  <si>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</si>
  <si>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</si>
  <si>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</si>
  <si>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</si>
  <si>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</si>
  <si>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</si>
  <si>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</si>
  <si>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</si>
  <si>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</si>
  <si>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</si>
  <si>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</si>
  <si>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</si>
  <si>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</si>
  <si>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</si>
  <si>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</si>
  <si>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</si>
  <si>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</si>
  <si>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</si>
  <si>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</si>
  <si>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</si>
  <si>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</si>
  <si>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</si>
  <si>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</si>
  <si>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</si>
  <si>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</si>
  <si>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</si>
  <si>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</si>
  <si>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</si>
  <si>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</si>
  <si>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</si>
  <si>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</si>
  <si>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</si>
  <si>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</si>
  <si>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</si>
  <si>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</si>
  <si>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</si>
  <si>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</si>
  <si>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</si>
  <si>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</si>
  <si>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</si>
  <si>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</si>
  <si>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</si>
  <si>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</si>
  <si>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</si>
  <si>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</si>
  <si>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</si>
  <si>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</si>
  <si>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</si>
  <si>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</si>
  <si>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</si>
  <si>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</si>
  <si>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</si>
  <si>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</si>
  <si>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</si>
  <si>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</si>
  <si>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</si>
  <si>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</si>
  <si>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</si>
  <si>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</si>
  <si>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</si>
  <si>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</si>
  <si>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</si>
  <si>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</si>
  <si>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</si>
  <si>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</si>
  <si>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</si>
  <si>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</si>
  <si>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</si>
  <si>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</si>
  <si>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</si>
  <si>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</si>
  <si>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</si>
  <si>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</si>
  <si>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</si>
  <si>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</si>
  <si>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</si>
  <si>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</si>
  <si>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</si>
  <si>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</si>
  <si>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</si>
  <si>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</si>
  <si>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</si>
  <si>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</si>
  <si>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</si>
  <si>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</si>
  <si>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</si>
  <si>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</si>
  <si>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</si>
  <si>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</si>
  <si>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</si>
  <si>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</si>
  <si>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</si>
  <si>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</si>
  <si>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</si>
  <si>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</si>
  <si>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</si>
  <si>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</si>
  <si>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</si>
  <si>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</si>
  <si>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</si>
  <si>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</si>
  <si>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</si>
  <si>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</si>
  <si>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</si>
  <si>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</si>
  <si>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</si>
  <si>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</si>
  <si>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</si>
  <si>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</si>
  <si>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</si>
  <si>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</si>
  <si>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</si>
  <si>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</si>
  <si>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</si>
  <si>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</si>
  <si>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</si>
  <si>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</si>
  <si>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</si>
  <si>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</si>
  <si>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</si>
  <si>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</si>
  <si>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</si>
  <si>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</si>
  <si>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</si>
  <si>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</si>
  <si>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</si>
  <si>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</si>
  <si>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</si>
  <si>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</si>
  <si>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</si>
  <si>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</si>
  <si>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</si>
  <si>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</si>
  <si>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</si>
  <si>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</si>
  <si>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</si>
  <si>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</si>
  <si>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</si>
  <si>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</si>
  <si>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</si>
  <si>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</si>
  <si>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</si>
  <si>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</si>
  <si>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</si>
  <si>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</si>
  <si>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</si>
  <si>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</si>
  <si>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</si>
  <si>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</si>
  <si>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</si>
  <si>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</si>
  <si>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</si>
  <si>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</si>
  <si>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</si>
  <si>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</si>
  <si>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</si>
  <si>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</si>
  <si>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</si>
  <si>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</si>
  <si>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</si>
  <si>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</si>
  <si>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</si>
  <si>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</si>
  <si>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</si>
  <si>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</si>
  <si>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</si>
  <si>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</si>
  <si>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</si>
  <si>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</si>
  <si>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</si>
  <si>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</si>
  <si>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</si>
  <si>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</si>
  <si>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</si>
  <si>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</si>
  <si>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</si>
  <si>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</si>
  <si>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</si>
  <si>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</si>
  <si>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</si>
  <si>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</si>
  <si>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</si>
  <si>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</si>
  <si>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</si>
  <si>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</si>
  <si>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</si>
  <si>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</si>
  <si>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</si>
  <si>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</si>
  <si>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</si>
  <si>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</si>
  <si>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</si>
  <si>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</si>
  <si>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</si>
  <si>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</si>
  <si>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</si>
  <si>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</si>
  <si>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</si>
  <si>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</si>
  <si>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</si>
  <si>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</si>
  <si>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</si>
  <si>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</si>
  <si>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</si>
  <si>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</si>
  <si>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</si>
  <si>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</si>
  <si>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</si>
  <si>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</si>
  <si>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</si>
  <si>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</si>
  <si>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</si>
  <si>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</si>
  <si>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</si>
  <si>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</si>
  <si>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</si>
  <si>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</si>
  <si>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</si>
  <si>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</si>
  <si>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</si>
  <si>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</si>
  <si>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</si>
  <si>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</si>
  <si>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</si>
  <si>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</si>
  <si>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</si>
  <si>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</si>
  <si>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</si>
  <si>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</si>
  <si>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</si>
  <si>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</si>
  <si>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</si>
  <si>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</si>
  <si>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</si>
  <si>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</si>
  <si>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</si>
  <si>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</si>
  <si>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</si>
  <si>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</si>
  <si>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</si>
  <si>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</si>
  <si>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</si>
  <si>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</si>
  <si>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</si>
  <si>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</si>
  <si>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</si>
  <si>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</si>
  <si>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</si>
  <si>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</si>
  <si>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</si>
  <si>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</si>
  <si>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</si>
  <si>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</si>
  <si>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</si>
  <si>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</si>
  <si>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</si>
  <si>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</si>
  <si>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</si>
  <si>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</si>
  <si>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</si>
  <si>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</si>
  <si>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</si>
  <si>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</si>
  <si>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</si>
  <si>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</si>
  <si>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</si>
  <si>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</si>
  <si>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</si>
  <si>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</si>
  <si>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</si>
  <si>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</si>
  <si>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</si>
  <si>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</si>
  <si>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</si>
  <si>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</si>
  <si>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</si>
  <si>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</si>
  <si>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</si>
  <si>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</si>
  <si>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</si>
  <si>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</si>
  <si>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</si>
  <si>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</si>
  <si>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</si>
  <si>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</si>
  <si>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</si>
  <si>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</si>
  <si>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</si>
  <si>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</si>
  <si>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</si>
  <si>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</si>
  <si>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</si>
  <si>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</si>
  <si>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</si>
  <si>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</si>
  <si>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</si>
  <si>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</si>
  <si>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</si>
  <si>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</si>
  <si>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</si>
  <si>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</si>
  <si>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</si>
  <si>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</si>
  <si>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</si>
  <si>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</si>
  <si>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</si>
  <si>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</si>
  <si>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</si>
  <si>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</si>
  <si>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</si>
  <si>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</si>
  <si>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</si>
  <si>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</si>
  <si>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</si>
  <si>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</si>
  <si>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</si>
  <si>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</si>
  <si>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</si>
  <si>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</si>
  <si>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</si>
  <si>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</si>
  <si>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</si>
  <si>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</si>
  <si>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</si>
  <si>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</si>
  <si>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</si>
  <si>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</si>
  <si>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</si>
  <si>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</si>
  <si>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</si>
  <si>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</si>
  <si>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</si>
  <si>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</si>
  <si>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</si>
  <si>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</si>
  <si>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</si>
  <si>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</si>
  <si>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</si>
  <si>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</si>
  <si>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</si>
  <si>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</si>
  <si>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</si>
  <si>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</si>
  <si>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</si>
  <si>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</si>
  <si>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</si>
  <si>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</si>
  <si>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</si>
  <si>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</si>
  <si>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</si>
  <si>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</si>
  <si>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</si>
  <si>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</si>
  <si>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</si>
  <si>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</si>
  <si>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</si>
  <si>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</si>
  <si>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</si>
  <si>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</si>
  <si>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</si>
  <si>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</si>
  <si>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</si>
  <si>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</si>
  <si>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</si>
  <si>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</si>
  <si>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</si>
  <si>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</si>
  <si>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</si>
  <si>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</si>
  <si>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</si>
  <si>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</si>
  <si>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</si>
  <si>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</si>
  <si>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</si>
  <si>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</si>
  <si>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</si>
  <si>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</si>
  <si>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</si>
  <si>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</si>
  <si>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</si>
  <si>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</si>
  <si>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</si>
  <si>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</si>
  <si>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</si>
  <si>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</si>
  <si>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</si>
  <si>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</si>
  <si>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</si>
  <si>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</si>
  <si>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</si>
  <si>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</si>
  <si>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</si>
  <si>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</si>
  <si>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</si>
  <si>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</si>
  <si>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</si>
  <si>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</si>
  <si>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</si>
  <si>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</si>
  <si>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</si>
  <si>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</si>
  <si>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</si>
  <si>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</si>
  <si>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</si>
  <si>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</si>
  <si>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</si>
  <si>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</si>
  <si>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</si>
  <si>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</si>
  <si>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</si>
  <si>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</si>
  <si>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</si>
  <si>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</si>
  <si>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</si>
  <si>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</si>
  <si>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</si>
  <si>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</si>
  <si>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</si>
  <si>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</si>
  <si>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</si>
  <si>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</si>
  <si>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</si>
  <si>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</si>
  <si>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</si>
  <si>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</si>
  <si>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</si>
  <si>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</si>
  <si>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</si>
  <si>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</si>
  <si>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</si>
  <si>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</si>
  <si>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</si>
  <si>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</si>
  <si>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</si>
  <si>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</si>
  <si>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</si>
  <si>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</si>
  <si>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</si>
  <si>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</si>
  <si>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</si>
  <si>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</si>
  <si>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</si>
  <si>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</si>
  <si>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</si>
  <si>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</si>
  <si>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</si>
  <si>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</si>
  <si>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</si>
  <si>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</si>
  <si>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</si>
  <si>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</si>
  <si>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</si>
  <si>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</si>
  <si>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</si>
  <si>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</si>
  <si>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</si>
  <si>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</si>
  <si>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</si>
  <si>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</si>
  <si>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</si>
  <si>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</si>
  <si>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</si>
  <si>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</si>
  <si>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</si>
  <si>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</si>
  <si>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</si>
  <si>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</si>
  <si>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</si>
  <si>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</si>
  <si>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</si>
  <si>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</si>
  <si>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</si>
  <si>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</si>
  <si>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</si>
  <si>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</si>
  <si>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</si>
  <si>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</si>
  <si>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</si>
  <si>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</si>
  <si>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</si>
  <si>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</si>
  <si>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</si>
  <si>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</si>
  <si>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</si>
  <si>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</si>
  <si>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</si>
  <si>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</si>
  <si>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</si>
  <si>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</si>
  <si>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</si>
  <si>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</si>
  <si>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</si>
  <si>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</si>
  <si>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</si>
  <si>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</si>
  <si>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</si>
  <si>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</si>
  <si>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</si>
  <si>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</si>
  <si>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</si>
  <si>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</si>
  <si>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</si>
  <si>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</si>
  <si>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</si>
  <si>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</si>
  <si>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</si>
  <si>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</si>
  <si>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</si>
  <si>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</si>
  <si>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</si>
  <si>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</si>
  <si>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</si>
  <si>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</si>
  <si>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</si>
  <si>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</si>
  <si>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</si>
  <si>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</si>
  <si>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</si>
  <si>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</si>
  <si>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</si>
  <si>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</si>
  <si>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</si>
  <si>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</si>
  <si>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</si>
  <si>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</si>
  <si>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</si>
  <si>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</si>
  <si>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</si>
  <si>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</si>
  <si>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</si>
  <si>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</si>
  <si>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</si>
  <si>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</si>
  <si>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</si>
  <si>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</si>
  <si>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</si>
  <si>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</si>
  <si>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</si>
  <si>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</si>
  <si>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</si>
  <si>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</si>
  <si>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</si>
  <si>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</si>
  <si>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</si>
  <si>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</si>
  <si>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</si>
  <si>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</si>
  <si>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</si>
  <si>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</si>
  <si>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</si>
  <si>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</si>
  <si>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</si>
  <si>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</si>
  <si>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</si>
  <si>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</si>
  <si>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</si>
  <si>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</si>
  <si>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</si>
  <si>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</si>
  <si>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</si>
  <si>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</si>
  <si>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</si>
  <si>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</si>
  <si>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</si>
  <si>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</si>
  <si>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</si>
  <si>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</si>
  <si>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</si>
  <si>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</si>
  <si>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</si>
  <si>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</si>
  <si>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</si>
  <si>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</si>
  <si>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</si>
  <si>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</si>
  <si>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</si>
  <si>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</si>
  <si>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</si>
  <si>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</si>
  <si>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</si>
  <si>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</si>
  <si>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</si>
  <si>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</si>
  <si>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</si>
  <si>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</si>
  <si>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</si>
  <si>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</si>
  <si>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</si>
  <si>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</si>
  <si>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</si>
  <si>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</si>
  <si>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</si>
  <si>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</si>
  <si>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</si>
  <si>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</si>
  <si>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</si>
  <si>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</si>
  <si>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</si>
  <si>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</si>
  <si>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</si>
  <si>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</si>
  <si>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</si>
  <si>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</si>
  <si>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</si>
  <si>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</si>
  <si>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</si>
  <si>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</si>
  <si>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</si>
  <si>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</si>
  <si>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</si>
  <si>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</si>
  <si>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</si>
  <si>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</si>
  <si>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</si>
  <si>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</si>
  <si>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</si>
  <si>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</si>
  <si>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</si>
  <si>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</si>
  <si>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</si>
  <si>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</si>
  <si>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</si>
  <si>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</si>
  <si>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</si>
  <si>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</si>
  <si>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</si>
  <si>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</si>
  <si>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</si>
  <si>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</si>
  <si>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</si>
  <si>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</si>
  <si>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SHANGHAI                     (YANGSHAN)</t>
  </si>
  <si>
    <t>NINGBO 
(GANGJI)</t>
  </si>
  <si>
    <t>HUANGPU 
by barge from Shekou</t>
  </si>
  <si>
    <t>TAICHUNG / KEELUNG 
by feeder from Ningbo</t>
  </si>
  <si>
    <t>CHONGQING 
(Cuntan Terminal)</t>
  </si>
  <si>
    <t>LIANHUASHAN VIA BARGE FROM SHEKOU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</si>
  <si>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</si>
  <si>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</si>
  <si>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</si>
  <si>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</si>
  <si>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</si>
  <si>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</si>
  <si>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</si>
  <si>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</si>
  <si>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</si>
  <si>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</si>
  <si>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</si>
  <si>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</si>
  <si>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</si>
  <si>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</si>
  <si>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</si>
  <si>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</si>
  <si>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</si>
  <si>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</si>
  <si>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</si>
  <si>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</si>
  <si>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</si>
  <si>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</si>
  <si>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</si>
  <si>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</si>
  <si>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</si>
  <si>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</si>
  <si>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</si>
  <si>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</si>
  <si>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</si>
  <si>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</si>
  <si>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</si>
  <si>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</si>
  <si>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</si>
  <si>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</si>
  <si>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</si>
  <si>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</si>
  <si>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</si>
  <si>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</si>
  <si>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</si>
  <si>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</si>
  <si>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</si>
  <si>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</si>
  <si>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</si>
  <si>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</si>
  <si>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</si>
  <si>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</si>
  <si>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</si>
  <si>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</si>
  <si>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</si>
  <si>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</si>
  <si>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</si>
  <si>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</si>
  <si>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</si>
  <si>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</si>
  <si>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</si>
  <si>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</si>
  <si>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</si>
  <si>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</si>
  <si>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</si>
  <si>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</si>
  <si>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</si>
  <si>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</si>
  <si>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</si>
  <si>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</si>
  <si>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</si>
  <si>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</si>
  <si>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</si>
  <si>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</si>
  <si>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</si>
  <si>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</si>
  <si>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</si>
  <si>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</si>
  <si>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</si>
  <si>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</si>
  <si>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</si>
  <si>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</si>
  <si>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</si>
  <si>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</si>
  <si>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</si>
  <si>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</si>
  <si>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</si>
  <si>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</si>
  <si>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</si>
  <si>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</si>
  <si>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</si>
  <si>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</si>
  <si>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</si>
  <si>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</si>
  <si>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SQ512A</t>
  </si>
  <si>
    <t>SQ513A</t>
  </si>
  <si>
    <t>SQ521A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</si>
</sst>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64" fillId="0" borderId="20" xfId="0" applyNumberFormat="1" applyFont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1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2" borderId="1" xfId="0" applyFill="1" applyBorder="1" applyAlignment="1">
      <alignment vertical="center"/>
    </xf>
    <xf numFmtId="16" fontId="64" fillId="44" borderId="20" xfId="0" applyNumberFormat="1" applyFont="1" applyFill="1" applyBorder="1" applyAlignment="1">
      <alignment horizontal="center" vertical="center" wrapText="1"/>
    </xf>
    <xf numFmtId="16" fontId="65" fillId="44" borderId="1" xfId="0" applyNumberFormat="1" applyFont="1" applyFill="1" applyBorder="1" applyAlignment="1">
      <alignment horizontal="center" vertical="center" wrapText="1"/>
    </xf>
    <xf numFmtId="16" fontId="65" fillId="44" borderId="20" xfId="0" applyNumberFormat="1" applyFont="1" applyFill="1" applyBorder="1" applyAlignment="1">
      <alignment horizontal="center" vertical="center" wrapText="1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" fontId="0" fillId="2" borderId="20" xfId="0" applyNumberForma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 wrapText="1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45" fillId="0" borderId="15" xfId="0" applyFont="1" applyBorder="1" applyAlignment="1">
      <alignment horizontal="center" vertical="center" wrapText="1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16" fontId="0" fillId="52" borderId="1" xfId="0" applyNumberFormat="1" applyFont="1" applyFill="1" applyBorder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932</v>
      </c>
      <c r="B1" s="640" t="s">
        <v>933</v>
      </c>
      <c r="C1" s="641" t="s">
        <v>934</v>
      </c>
      <c r="D1" s="642" t="s">
        <v>1479</v>
      </c>
      <c r="E1" s="643" t="s">
        <v>1443</v>
      </c>
    </row>
    <row r="2" spans="1:5" ht="15.75" x14ac:dyDescent="0.25">
      <c r="A2" s="644" t="s">
        <v>963</v>
      </c>
      <c r="B2" s="645" t="s">
        <v>964</v>
      </c>
      <c r="C2" s="646" t="s">
        <v>965</v>
      </c>
      <c r="D2" s="647" t="s">
        <v>967</v>
      </c>
      <c r="E2" s="648" t="s">
        <v>1480</v>
      </c>
    </row>
    <row r="3" spans="1:5" ht="15.75" x14ac:dyDescent="0.25">
      <c r="A3" s="649"/>
      <c r="B3" s="650"/>
      <c r="C3" s="651" t="s">
        <v>969</v>
      </c>
      <c r="D3" s="652" t="s">
        <v>971</v>
      </c>
      <c r="E3" s="653" t="s">
        <v>1480</v>
      </c>
    </row>
    <row r="4" spans="1:5" ht="15.75" x14ac:dyDescent="0.25">
      <c r="A4" s="649"/>
      <c r="B4" s="650" t="s">
        <v>994</v>
      </c>
      <c r="C4" s="651" t="s">
        <v>994</v>
      </c>
      <c r="D4" s="654" t="s">
        <v>996</v>
      </c>
      <c r="E4" s="653" t="s">
        <v>1481</v>
      </c>
    </row>
    <row r="5" spans="1:5" ht="15.75" x14ac:dyDescent="0.25">
      <c r="A5" s="649"/>
      <c r="B5" s="650" t="s">
        <v>1001</v>
      </c>
      <c r="C5" s="651" t="s">
        <v>1006</v>
      </c>
      <c r="D5" s="652" t="s">
        <v>344</v>
      </c>
      <c r="E5" s="653" t="s">
        <v>1481</v>
      </c>
    </row>
    <row r="6" spans="1:5" ht="15.75" x14ac:dyDescent="0.25">
      <c r="A6" s="649"/>
      <c r="B6" s="650" t="s">
        <v>1023</v>
      </c>
      <c r="C6" s="651" t="s">
        <v>1023</v>
      </c>
      <c r="D6" s="654" t="s">
        <v>1025</v>
      </c>
      <c r="E6" s="653" t="s">
        <v>1481</v>
      </c>
    </row>
    <row r="7" spans="1:5" ht="15.75" x14ac:dyDescent="0.25">
      <c r="A7" s="649"/>
      <c r="B7" s="650" t="s">
        <v>1030</v>
      </c>
      <c r="C7" s="651" t="s">
        <v>1030</v>
      </c>
      <c r="D7" s="654" t="s">
        <v>1032</v>
      </c>
      <c r="E7" s="653" t="s">
        <v>1481</v>
      </c>
    </row>
    <row r="8" spans="1:5" ht="15.75" x14ac:dyDescent="0.25">
      <c r="A8" s="649"/>
      <c r="B8" s="650" t="s">
        <v>1034</v>
      </c>
      <c r="C8" s="651" t="s">
        <v>978</v>
      </c>
      <c r="D8" s="654" t="s">
        <v>1047</v>
      </c>
      <c r="E8" s="653" t="s">
        <v>1481</v>
      </c>
    </row>
    <row r="9" spans="1:5" ht="15.75" x14ac:dyDescent="0.25">
      <c r="A9" s="649"/>
      <c r="B9" s="650" t="s">
        <v>1034</v>
      </c>
      <c r="C9" s="651" t="s">
        <v>1035</v>
      </c>
      <c r="D9" s="654" t="s">
        <v>1037</v>
      </c>
      <c r="E9" s="653" t="s">
        <v>1481</v>
      </c>
    </row>
    <row r="10" spans="1:5" ht="15.75" x14ac:dyDescent="0.25">
      <c r="A10" s="649"/>
      <c r="B10" s="650" t="s">
        <v>1065</v>
      </c>
      <c r="C10" s="651" t="s">
        <v>1065</v>
      </c>
      <c r="D10" s="652" t="s">
        <v>1482</v>
      </c>
      <c r="E10" s="653" t="s">
        <v>1481</v>
      </c>
    </row>
    <row r="11" spans="1:5" ht="15.75" x14ac:dyDescent="0.25">
      <c r="A11" s="649"/>
      <c r="B11" s="650"/>
      <c r="C11" s="651"/>
      <c r="D11" s="652" t="s">
        <v>1483</v>
      </c>
      <c r="E11" s="653" t="s">
        <v>1481</v>
      </c>
    </row>
    <row r="12" spans="1:5" ht="15.75" x14ac:dyDescent="0.25">
      <c r="A12" s="649"/>
      <c r="B12" s="650" t="s">
        <v>1080</v>
      </c>
      <c r="C12" s="651" t="s">
        <v>1081</v>
      </c>
      <c r="D12" s="655" t="s">
        <v>1484</v>
      </c>
      <c r="E12" s="653" t="s">
        <v>1481</v>
      </c>
    </row>
    <row r="13" spans="1:5" ht="15.75" x14ac:dyDescent="0.25">
      <c r="A13" s="649"/>
      <c r="B13" s="650" t="s">
        <v>1485</v>
      </c>
      <c r="C13" s="651" t="s">
        <v>1485</v>
      </c>
      <c r="D13" s="656" t="s">
        <v>1486</v>
      </c>
      <c r="E13" s="653" t="s">
        <v>1487</v>
      </c>
    </row>
    <row r="14" spans="1:5" ht="15.75" x14ac:dyDescent="0.25">
      <c r="A14" s="649"/>
      <c r="B14" s="657" t="s">
        <v>1091</v>
      </c>
      <c r="C14" s="658" t="s">
        <v>1091</v>
      </c>
      <c r="D14" s="652" t="s">
        <v>1488</v>
      </c>
      <c r="E14" s="653" t="s">
        <v>1489</v>
      </c>
    </row>
    <row r="15" spans="1:5" ht="15.75" x14ac:dyDescent="0.25">
      <c r="A15" s="649"/>
      <c r="B15" s="650" t="s">
        <v>1094</v>
      </c>
      <c r="C15" s="651" t="s">
        <v>1097</v>
      </c>
      <c r="D15" s="655" t="s">
        <v>1099</v>
      </c>
      <c r="E15" s="653" t="s">
        <v>1481</v>
      </c>
    </row>
    <row r="16" spans="1:5" ht="15.75" x14ac:dyDescent="0.25">
      <c r="A16" s="649"/>
      <c r="B16" s="650"/>
      <c r="C16" s="651" t="s">
        <v>1078</v>
      </c>
      <c r="D16" s="652" t="s">
        <v>1096</v>
      </c>
      <c r="E16" s="653" t="s">
        <v>1481</v>
      </c>
    </row>
    <row r="17" spans="1:5" ht="15.75" x14ac:dyDescent="0.25">
      <c r="A17" s="649"/>
      <c r="B17" s="650" t="s">
        <v>1108</v>
      </c>
      <c r="C17" s="651" t="s">
        <v>1109</v>
      </c>
      <c r="D17" s="652" t="s">
        <v>1111</v>
      </c>
      <c r="E17" s="653" t="s">
        <v>1481</v>
      </c>
    </row>
    <row r="18" spans="1:5" ht="15.75" x14ac:dyDescent="0.25">
      <c r="A18" s="649"/>
      <c r="B18" s="650"/>
      <c r="C18" s="651" t="s">
        <v>1113</v>
      </c>
      <c r="D18" s="654" t="s">
        <v>1490</v>
      </c>
      <c r="E18" s="653" t="s">
        <v>1481</v>
      </c>
    </row>
    <row r="19" spans="1:5" ht="15.75" x14ac:dyDescent="0.25">
      <c r="A19" s="649"/>
      <c r="B19" s="657" t="s">
        <v>1491</v>
      </c>
      <c r="C19" s="658"/>
      <c r="D19" s="655" t="s">
        <v>1492</v>
      </c>
      <c r="E19" s="653" t="s">
        <v>1481</v>
      </c>
    </row>
    <row r="20" spans="1:5" ht="15.75" x14ac:dyDescent="0.25">
      <c r="A20" s="649"/>
      <c r="B20" s="657" t="s">
        <v>1128</v>
      </c>
      <c r="C20" s="658" t="s">
        <v>1128</v>
      </c>
      <c r="D20" s="655" t="s">
        <v>1130</v>
      </c>
      <c r="E20" s="653" t="s">
        <v>1481</v>
      </c>
    </row>
    <row r="21" spans="1:5" ht="15.75" x14ac:dyDescent="0.25">
      <c r="A21" s="659"/>
      <c r="B21" s="660" t="s">
        <v>1493</v>
      </c>
      <c r="C21" s="661" t="s">
        <v>1493</v>
      </c>
      <c r="D21" s="652" t="s">
        <v>1494</v>
      </c>
      <c r="E21" s="653" t="s">
        <v>1480</v>
      </c>
    </row>
    <row r="22" spans="1:5" ht="15.75" x14ac:dyDescent="0.25">
      <c r="A22" s="649"/>
      <c r="B22" s="650" t="s">
        <v>1138</v>
      </c>
      <c r="C22" s="651" t="s">
        <v>1146</v>
      </c>
      <c r="D22" s="655" t="s">
        <v>1148</v>
      </c>
      <c r="E22" s="653" t="s">
        <v>1481</v>
      </c>
    </row>
    <row r="23" spans="1:5" ht="15.75" x14ac:dyDescent="0.25">
      <c r="A23" s="649"/>
      <c r="B23" s="650"/>
      <c r="C23" s="651" t="s">
        <v>1139</v>
      </c>
      <c r="D23" s="655" t="s">
        <v>1141</v>
      </c>
      <c r="E23" s="653" t="s">
        <v>1481</v>
      </c>
    </row>
    <row r="24" spans="1:5" ht="15.75" x14ac:dyDescent="0.25">
      <c r="A24" s="649"/>
      <c r="B24" s="650"/>
      <c r="C24" s="651" t="s">
        <v>1143</v>
      </c>
      <c r="D24" s="655" t="s">
        <v>1144</v>
      </c>
      <c r="E24" s="653" t="s">
        <v>1481</v>
      </c>
    </row>
    <row r="25" spans="1:5" ht="15.75" x14ac:dyDescent="0.25">
      <c r="A25" s="649"/>
      <c r="B25" s="650" t="s">
        <v>1152</v>
      </c>
      <c r="C25" s="651" t="s">
        <v>1152</v>
      </c>
      <c r="D25" s="662" t="s">
        <v>1495</v>
      </c>
      <c r="E25" s="653" t="s">
        <v>1481</v>
      </c>
    </row>
    <row r="26" spans="1:5" ht="15.75" x14ac:dyDescent="0.25">
      <c r="A26" s="649"/>
      <c r="B26" s="650" t="s">
        <v>1184</v>
      </c>
      <c r="C26" s="651" t="s">
        <v>1184</v>
      </c>
      <c r="D26" s="654" t="s">
        <v>1186</v>
      </c>
      <c r="E26" s="653" t="s">
        <v>1481</v>
      </c>
    </row>
    <row r="27" spans="1:5" ht="15.75" x14ac:dyDescent="0.25">
      <c r="A27" s="649"/>
      <c r="B27" s="657" t="s">
        <v>1204</v>
      </c>
      <c r="C27" s="658" t="s">
        <v>1205</v>
      </c>
      <c r="D27" s="654" t="s">
        <v>1496</v>
      </c>
      <c r="E27" s="653" t="s">
        <v>1481</v>
      </c>
    </row>
    <row r="28" spans="1:5" ht="15.75" x14ac:dyDescent="0.25">
      <c r="A28" s="663"/>
      <c r="B28" s="657" t="s">
        <v>1210</v>
      </c>
      <c r="C28" s="658" t="s">
        <v>1210</v>
      </c>
      <c r="D28" s="662" t="s">
        <v>1497</v>
      </c>
      <c r="E28" s="653" t="s">
        <v>1481</v>
      </c>
    </row>
    <row r="29" spans="1:5" ht="15.75" x14ac:dyDescent="0.25">
      <c r="A29" s="649"/>
      <c r="B29" s="650" t="s">
        <v>1214</v>
      </c>
      <c r="C29" s="651" t="s">
        <v>1214</v>
      </c>
      <c r="D29" s="652" t="s">
        <v>1216</v>
      </c>
      <c r="E29" s="653" t="s">
        <v>1481</v>
      </c>
    </row>
    <row r="30" spans="1:5" ht="15.75" x14ac:dyDescent="0.25">
      <c r="A30" s="649"/>
      <c r="B30" s="650"/>
      <c r="C30" s="651" t="s">
        <v>1217</v>
      </c>
      <c r="D30" s="654" t="s">
        <v>1218</v>
      </c>
      <c r="E30" s="653" t="s">
        <v>1481</v>
      </c>
    </row>
    <row r="31" spans="1:5" ht="15.75" x14ac:dyDescent="0.25">
      <c r="A31" s="649"/>
      <c r="B31" s="650"/>
      <c r="C31" s="651" t="s">
        <v>1219</v>
      </c>
      <c r="D31" s="654" t="s">
        <v>1220</v>
      </c>
      <c r="E31" s="653" t="s">
        <v>1481</v>
      </c>
    </row>
    <row r="32" spans="1:5" ht="15.75" x14ac:dyDescent="0.25">
      <c r="A32" s="649"/>
      <c r="B32" s="650"/>
      <c r="C32" s="651" t="s">
        <v>978</v>
      </c>
      <c r="D32" s="654" t="s">
        <v>1498</v>
      </c>
      <c r="E32" s="653" t="s">
        <v>1481</v>
      </c>
    </row>
    <row r="33" spans="1:5" ht="15.75" x14ac:dyDescent="0.25">
      <c r="A33" s="649"/>
      <c r="B33" s="650" t="s">
        <v>1228</v>
      </c>
      <c r="C33" s="651" t="s">
        <v>1228</v>
      </c>
      <c r="D33" s="652" t="s">
        <v>1499</v>
      </c>
      <c r="E33" s="653" t="s">
        <v>1481</v>
      </c>
    </row>
    <row r="34" spans="1:5" ht="15.75" x14ac:dyDescent="0.25">
      <c r="A34" s="649"/>
      <c r="B34" s="664"/>
      <c r="C34" s="651"/>
      <c r="D34" s="652" t="s">
        <v>1500</v>
      </c>
      <c r="E34" s="653" t="s">
        <v>1481</v>
      </c>
    </row>
    <row r="35" spans="1:5" ht="15.75" x14ac:dyDescent="0.25">
      <c r="A35" s="649"/>
      <c r="B35" s="664"/>
      <c r="C35" s="651"/>
      <c r="D35" s="652" t="s">
        <v>1501</v>
      </c>
      <c r="E35" s="653" t="s">
        <v>1481</v>
      </c>
    </row>
    <row r="36" spans="1:5" ht="15.75" x14ac:dyDescent="0.25">
      <c r="A36" s="649"/>
      <c r="B36" s="664"/>
      <c r="C36" s="651" t="s">
        <v>1229</v>
      </c>
      <c r="D36" s="652" t="s">
        <v>1231</v>
      </c>
      <c r="E36" s="653" t="s">
        <v>1481</v>
      </c>
    </row>
    <row r="37" spans="1:5" ht="15.75" x14ac:dyDescent="0.25">
      <c r="A37" s="649"/>
      <c r="B37" s="1152" t="s">
        <v>1238</v>
      </c>
      <c r="C37" s="658" t="s">
        <v>1243</v>
      </c>
      <c r="D37" s="652" t="s">
        <v>1244</v>
      </c>
      <c r="E37" s="653" t="s">
        <v>1480</v>
      </c>
    </row>
    <row r="38" spans="1:5" ht="15.75" x14ac:dyDescent="0.25">
      <c r="A38" s="649"/>
      <c r="B38" s="1153"/>
      <c r="C38" s="658" t="s">
        <v>1245</v>
      </c>
      <c r="D38" s="652" t="s">
        <v>1246</v>
      </c>
      <c r="E38" s="653" t="s">
        <v>1480</v>
      </c>
    </row>
    <row r="39" spans="1:5" ht="15.75" x14ac:dyDescent="0.25">
      <c r="A39" s="649"/>
      <c r="B39" s="1153"/>
      <c r="C39" s="665" t="s">
        <v>1502</v>
      </c>
      <c r="D39" s="652" t="s">
        <v>1503</v>
      </c>
      <c r="E39" s="653" t="s">
        <v>1480</v>
      </c>
    </row>
    <row r="40" spans="1:5" ht="16.5" thickBot="1" x14ac:dyDescent="0.3">
      <c r="A40" s="666"/>
      <c r="B40" s="1154"/>
      <c r="C40" s="667" t="s">
        <v>1504</v>
      </c>
      <c r="D40" s="668" t="s">
        <v>1505</v>
      </c>
      <c r="E40" s="669" t="s">
        <v>1489</v>
      </c>
    </row>
    <row r="41" spans="1:5" ht="16.5" thickBot="1" x14ac:dyDescent="0.3">
      <c r="A41" s="670" t="s">
        <v>940</v>
      </c>
      <c r="B41" s="670" t="s">
        <v>1180</v>
      </c>
      <c r="C41" s="671" t="s">
        <v>1180</v>
      </c>
      <c r="D41" s="672" t="s">
        <v>1182</v>
      </c>
      <c r="E41" s="673" t="s">
        <v>1481</v>
      </c>
    </row>
    <row r="42" spans="1:5" ht="16.5" thickBot="1" x14ac:dyDescent="0.3">
      <c r="A42" s="670" t="s">
        <v>1014</v>
      </c>
      <c r="B42" s="670" t="s">
        <v>1015</v>
      </c>
      <c r="C42" s="671" t="s">
        <v>1015</v>
      </c>
      <c r="D42" s="674" t="s">
        <v>1506</v>
      </c>
      <c r="E42" s="673" t="s">
        <v>1481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9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346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9" t="s">
        <v>1507</v>
      </c>
      <c r="C4" s="1160"/>
      <c r="D4" s="1160"/>
      <c r="E4" s="1160"/>
      <c r="F4" s="1161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9" t="s">
        <v>1508</v>
      </c>
      <c r="C7" s="619"/>
      <c r="D7" s="619" t="s">
        <v>1509</v>
      </c>
      <c r="E7" s="770" t="s">
        <v>1510</v>
      </c>
      <c r="F7" s="1155" t="s">
        <v>1511</v>
      </c>
      <c r="G7" s="1157" t="s">
        <v>352</v>
      </c>
      <c r="H7" s="1155" t="s">
        <v>1510</v>
      </c>
      <c r="I7" s="817" t="s">
        <v>215</v>
      </c>
      <c r="J7" s="817" t="s">
        <v>249</v>
      </c>
      <c r="K7" s="817" t="s">
        <v>195</v>
      </c>
      <c r="L7" s="817" t="s">
        <v>1512</v>
      </c>
      <c r="M7" s="817" t="s">
        <v>143</v>
      </c>
      <c r="N7" s="817" t="s">
        <v>435</v>
      </c>
      <c r="O7" s="817" t="s">
        <v>1513</v>
      </c>
    </row>
    <row r="8" spans="2:15" s="14" customFormat="1" ht="38.25" customHeight="1" x14ac:dyDescent="0.2">
      <c r="B8" s="620" t="s">
        <v>351</v>
      </c>
      <c r="C8" s="620" t="s">
        <v>352</v>
      </c>
      <c r="D8" s="619" t="s">
        <v>1289</v>
      </c>
      <c r="E8" s="620" t="s">
        <v>260</v>
      </c>
      <c r="F8" s="1156"/>
      <c r="G8" s="1158"/>
      <c r="H8" s="1156"/>
      <c r="I8" s="620" t="s">
        <v>1289</v>
      </c>
      <c r="J8" s="620" t="s">
        <v>1514</v>
      </c>
      <c r="K8" s="620" t="s">
        <v>1289</v>
      </c>
      <c r="L8" s="620" t="s">
        <v>1289</v>
      </c>
      <c r="M8" s="620" t="s">
        <v>1289</v>
      </c>
      <c r="N8" s="620" t="s">
        <v>1289</v>
      </c>
      <c r="O8" s="620" t="s">
        <v>1289</v>
      </c>
    </row>
    <row r="9" spans="2:15" s="14" customFormat="1" ht="18.75" hidden="1" customHeight="1" x14ac:dyDescent="0.2">
      <c r="B9" s="633" t="s">
        <v>1515</v>
      </c>
      <c r="C9" s="633" t="s">
        <v>1516</v>
      </c>
      <c r="D9" s="633">
        <v>45309</v>
      </c>
      <c r="E9" s="761">
        <f>D9+8</f>
        <v>45317</v>
      </c>
      <c r="F9" s="761" t="s">
        <v>1517</v>
      </c>
      <c r="G9" s="761" t="s">
        <v>1518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1519</v>
      </c>
      <c r="C10" s="633" t="s">
        <v>1520</v>
      </c>
      <c r="D10" s="633">
        <v>45320</v>
      </c>
      <c r="E10" s="761">
        <f t="shared" ref="E10:E14" si="0">D10+8</f>
        <v>45328</v>
      </c>
      <c r="F10" s="761" t="s">
        <v>1521</v>
      </c>
      <c r="G10" s="761" t="s">
        <v>1522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1523</v>
      </c>
      <c r="C11" s="633" t="s">
        <v>1524</v>
      </c>
      <c r="D11" s="633">
        <v>45322</v>
      </c>
      <c r="E11" s="761">
        <f t="shared" si="0"/>
        <v>45330</v>
      </c>
      <c r="F11" s="761" t="s">
        <v>1525</v>
      </c>
      <c r="G11" s="761" t="s">
        <v>1526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1527</v>
      </c>
      <c r="C12" s="633" t="s">
        <v>1528</v>
      </c>
      <c r="D12" s="633">
        <f t="shared" ref="D12:D18" si="8">D11+7</f>
        <v>45329</v>
      </c>
      <c r="E12" s="761">
        <f t="shared" si="0"/>
        <v>45337</v>
      </c>
      <c r="F12" s="761" t="s">
        <v>401</v>
      </c>
      <c r="G12" s="761" t="s">
        <v>1529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1530</v>
      </c>
      <c r="C13" s="633" t="s">
        <v>1531</v>
      </c>
      <c r="D13" s="687">
        <f t="shared" si="8"/>
        <v>45336</v>
      </c>
      <c r="E13" s="761">
        <f t="shared" si="0"/>
        <v>45344</v>
      </c>
      <c r="F13" s="761" t="s">
        <v>1532</v>
      </c>
      <c r="G13" s="761" t="s">
        <v>1533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1534</v>
      </c>
      <c r="C14" s="633" t="s">
        <v>1535</v>
      </c>
      <c r="D14" s="633">
        <f t="shared" si="8"/>
        <v>45343</v>
      </c>
      <c r="E14" s="761">
        <f t="shared" si="0"/>
        <v>45351</v>
      </c>
      <c r="F14" s="761" t="s">
        <v>1536</v>
      </c>
      <c r="G14" s="761" t="s">
        <v>1537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1538</v>
      </c>
      <c r="C15" s="633" t="s">
        <v>1539</v>
      </c>
      <c r="D15" s="633">
        <f t="shared" si="8"/>
        <v>45350</v>
      </c>
      <c r="E15" s="761">
        <f t="shared" ref="E15:E19" si="9">D15+8</f>
        <v>45358</v>
      </c>
      <c r="F15" s="761" t="s">
        <v>397</v>
      </c>
      <c r="G15" s="761" t="s">
        <v>1540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1515</v>
      </c>
      <c r="C16" s="812" t="s">
        <v>1541</v>
      </c>
      <c r="D16" s="633">
        <v>45357</v>
      </c>
      <c r="E16" s="761">
        <f t="shared" si="9"/>
        <v>45365</v>
      </c>
      <c r="F16" s="761" t="s">
        <v>1517</v>
      </c>
      <c r="G16" s="761" t="s">
        <v>1542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80"/>
      <c r="B17" s="812" t="s">
        <v>1519</v>
      </c>
      <c r="C17" s="812" t="s">
        <v>1543</v>
      </c>
      <c r="D17" s="633">
        <f t="shared" si="8"/>
        <v>45364</v>
      </c>
      <c r="E17" s="761">
        <f t="shared" si="9"/>
        <v>45372</v>
      </c>
      <c r="F17" s="761" t="s">
        <v>1521</v>
      </c>
      <c r="G17" s="761" t="s">
        <v>1544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80"/>
      <c r="B18" s="812" t="s">
        <v>1527</v>
      </c>
      <c r="C18" s="812" t="s">
        <v>1545</v>
      </c>
      <c r="D18" s="633">
        <f t="shared" si="8"/>
        <v>45371</v>
      </c>
      <c r="E18" s="761">
        <f t="shared" si="9"/>
        <v>45379</v>
      </c>
      <c r="F18" s="761" t="s">
        <v>401</v>
      </c>
      <c r="G18" s="761" t="s">
        <v>1546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80"/>
      <c r="B19" s="812" t="s">
        <v>1547</v>
      </c>
      <c r="C19" s="812" t="s">
        <v>1548</v>
      </c>
      <c r="D19" s="633">
        <f>D18+7</f>
        <v>45378</v>
      </c>
      <c r="E19" s="761">
        <f t="shared" si="9"/>
        <v>45386</v>
      </c>
      <c r="F19" s="761" t="s">
        <v>1532</v>
      </c>
      <c r="G19" s="761" t="s">
        <v>1549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80"/>
      <c r="B20" s="812" t="s">
        <v>1534</v>
      </c>
      <c r="C20" s="812" t="s">
        <v>1550</v>
      </c>
      <c r="D20" s="633">
        <v>45385</v>
      </c>
      <c r="E20" s="761">
        <f t="shared" ref="E20" si="10">D20+8</f>
        <v>45393</v>
      </c>
      <c r="F20" s="761" t="s">
        <v>1536</v>
      </c>
      <c r="G20" s="761" t="s">
        <v>1551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80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80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80"/>
      <c r="B23" s="869" t="s">
        <v>1508</v>
      </c>
      <c r="C23" s="619"/>
      <c r="D23" s="619" t="s">
        <v>1509</v>
      </c>
      <c r="E23" s="770" t="s">
        <v>1510</v>
      </c>
      <c r="F23" s="1155" t="s">
        <v>1511</v>
      </c>
      <c r="G23" s="1157" t="s">
        <v>352</v>
      </c>
      <c r="H23" s="1155" t="s">
        <v>1510</v>
      </c>
      <c r="I23" s="819" t="s">
        <v>313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80"/>
      <c r="B24" s="620" t="s">
        <v>351</v>
      </c>
      <c r="C24" s="620" t="s">
        <v>352</v>
      </c>
      <c r="D24" s="619" t="s">
        <v>1289</v>
      </c>
      <c r="E24" s="620" t="s">
        <v>260</v>
      </c>
      <c r="F24" s="1156"/>
      <c r="G24" s="1158"/>
      <c r="H24" s="1156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80"/>
      <c r="B25" s="633" t="s">
        <v>1519</v>
      </c>
      <c r="C25" s="633" t="s">
        <v>1520</v>
      </c>
      <c r="D25" s="633">
        <v>45320</v>
      </c>
      <c r="E25" s="761">
        <f>D25+8</f>
        <v>45328</v>
      </c>
      <c r="F25" s="761" t="s">
        <v>1525</v>
      </c>
      <c r="G25" s="761" t="s">
        <v>1552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80"/>
      <c r="B26" s="633" t="s">
        <v>1523</v>
      </c>
      <c r="C26" s="633" t="s">
        <v>1524</v>
      </c>
      <c r="D26" s="633">
        <v>45322</v>
      </c>
      <c r="E26" s="761">
        <f t="shared" ref="E26:E36" si="12">D26+8</f>
        <v>45330</v>
      </c>
      <c r="F26" s="761" t="s">
        <v>401</v>
      </c>
      <c r="G26" s="761" t="s">
        <v>1553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80"/>
      <c r="B27" s="633" t="s">
        <v>1527</v>
      </c>
      <c r="C27" s="633" t="s">
        <v>1528</v>
      </c>
      <c r="D27" s="633">
        <f t="shared" ref="D27:D32" si="14">D26+7</f>
        <v>45329</v>
      </c>
      <c r="E27" s="761">
        <f t="shared" si="12"/>
        <v>45337</v>
      </c>
      <c r="F27" s="761" t="s">
        <v>1532</v>
      </c>
      <c r="G27" s="761" t="s">
        <v>1554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80"/>
      <c r="B28" s="633" t="s">
        <v>1530</v>
      </c>
      <c r="C28" s="633" t="s">
        <v>1531</v>
      </c>
      <c r="D28" s="687">
        <f t="shared" si="14"/>
        <v>45336</v>
      </c>
      <c r="E28" s="761">
        <f t="shared" si="12"/>
        <v>45344</v>
      </c>
      <c r="F28" s="761" t="s">
        <v>397</v>
      </c>
      <c r="G28" s="761" t="s">
        <v>1555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80"/>
      <c r="B29" s="633" t="s">
        <v>1534</v>
      </c>
      <c r="C29" s="633" t="s">
        <v>1535</v>
      </c>
      <c r="D29" s="633">
        <f t="shared" si="14"/>
        <v>45343</v>
      </c>
      <c r="E29" s="761">
        <f t="shared" si="12"/>
        <v>45351</v>
      </c>
      <c r="F29" s="761" t="s">
        <v>1517</v>
      </c>
      <c r="G29" s="761" t="s">
        <v>1556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80"/>
      <c r="B30" s="812" t="s">
        <v>1538</v>
      </c>
      <c r="C30" s="812" t="s">
        <v>1539</v>
      </c>
      <c r="D30" s="633">
        <f t="shared" si="14"/>
        <v>45350</v>
      </c>
      <c r="E30" s="761">
        <f t="shared" si="12"/>
        <v>45358</v>
      </c>
      <c r="F30" s="761" t="s">
        <v>1521</v>
      </c>
      <c r="G30" s="761" t="s">
        <v>1557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80"/>
      <c r="B31" s="812" t="s">
        <v>1515</v>
      </c>
      <c r="C31" s="812" t="s">
        <v>1541</v>
      </c>
      <c r="D31" s="633">
        <v>45357</v>
      </c>
      <c r="E31" s="761">
        <f t="shared" si="12"/>
        <v>45365</v>
      </c>
      <c r="F31" s="800" t="s">
        <v>409</v>
      </c>
      <c r="G31" s="761" t="s">
        <v>1558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80"/>
      <c r="B32" s="812" t="s">
        <v>1519</v>
      </c>
      <c r="C32" s="812" t="s">
        <v>1543</v>
      </c>
      <c r="D32" s="633">
        <f t="shared" si="14"/>
        <v>45364</v>
      </c>
      <c r="E32" s="761">
        <f t="shared" si="12"/>
        <v>45372</v>
      </c>
      <c r="F32" s="761" t="s">
        <v>1532</v>
      </c>
      <c r="G32" s="761" t="s">
        <v>1559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80"/>
      <c r="B33" s="812" t="s">
        <v>1527</v>
      </c>
      <c r="C33" s="812" t="s">
        <v>1545</v>
      </c>
      <c r="D33" s="633">
        <v>45379</v>
      </c>
      <c r="E33" s="761">
        <f t="shared" si="12"/>
        <v>45387</v>
      </c>
      <c r="F33" s="761" t="s">
        <v>397</v>
      </c>
      <c r="G33" s="761" t="s">
        <v>1560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1547</v>
      </c>
      <c r="B34" s="812" t="s">
        <v>1519</v>
      </c>
      <c r="C34" s="812" t="s">
        <v>1548</v>
      </c>
      <c r="D34" s="633">
        <v>45381</v>
      </c>
      <c r="E34" s="761">
        <f t="shared" si="12"/>
        <v>45389</v>
      </c>
      <c r="F34" s="761" t="s">
        <v>397</v>
      </c>
      <c r="G34" s="761" t="s">
        <v>1560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80"/>
      <c r="B35" s="812" t="s">
        <v>1534</v>
      </c>
      <c r="C35" s="812" t="s">
        <v>1550</v>
      </c>
      <c r="D35" s="633">
        <v>45386</v>
      </c>
      <c r="E35" s="761">
        <f t="shared" si="12"/>
        <v>45394</v>
      </c>
      <c r="F35" s="761" t="s">
        <v>1517</v>
      </c>
      <c r="G35" s="761" t="s">
        <v>1561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80"/>
      <c r="B36" s="812" t="s">
        <v>1538</v>
      </c>
      <c r="C36" s="812" t="s">
        <v>1562</v>
      </c>
      <c r="D36" s="633">
        <v>45392</v>
      </c>
      <c r="E36" s="761">
        <f t="shared" si="12"/>
        <v>45400</v>
      </c>
      <c r="F36" s="761" t="s">
        <v>1521</v>
      </c>
      <c r="G36" s="761" t="s">
        <v>1563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1515</v>
      </c>
      <c r="B37" s="881" t="s">
        <v>385</v>
      </c>
      <c r="C37" s="812" t="s">
        <v>1564</v>
      </c>
      <c r="D37" s="633">
        <v>45399</v>
      </c>
      <c r="E37" s="761">
        <f t="shared" ref="E37" si="19">D37+8</f>
        <v>45407</v>
      </c>
      <c r="F37" s="761" t="s">
        <v>401</v>
      </c>
      <c r="G37" s="761" t="s">
        <v>1565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1519</v>
      </c>
      <c r="B38" s="812" t="s">
        <v>1547</v>
      </c>
      <c r="C38" s="812" t="s">
        <v>1566</v>
      </c>
      <c r="D38" s="633">
        <f>D37+7</f>
        <v>45406</v>
      </c>
      <c r="E38" s="761">
        <f t="shared" ref="E38" si="21">D38+8</f>
        <v>45414</v>
      </c>
      <c r="F38" s="761" t="s">
        <v>401</v>
      </c>
      <c r="G38" s="761" t="s">
        <v>1565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80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80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80"/>
      <c r="B41" s="869" t="s">
        <v>1508</v>
      </c>
      <c r="C41" s="619"/>
      <c r="D41" s="619" t="s">
        <v>1509</v>
      </c>
      <c r="E41" s="770" t="s">
        <v>1567</v>
      </c>
      <c r="F41" s="1155" t="s">
        <v>1511</v>
      </c>
      <c r="G41" s="1157" t="s">
        <v>352</v>
      </c>
      <c r="H41" s="1157" t="s">
        <v>1567</v>
      </c>
      <c r="I41" s="770" t="s">
        <v>1568</v>
      </c>
      <c r="J41" s="819" t="s">
        <v>253</v>
      </c>
      <c r="K41" s="770" t="s">
        <v>1569</v>
      </c>
    </row>
    <row r="42" spans="1:11" s="14" customFormat="1" ht="18.75" customHeight="1" x14ac:dyDescent="0.2">
      <c r="A42" s="880"/>
      <c r="B42" s="620" t="s">
        <v>351</v>
      </c>
      <c r="C42" s="620" t="s">
        <v>352</v>
      </c>
      <c r="D42" s="619" t="s">
        <v>1289</v>
      </c>
      <c r="E42" s="620" t="s">
        <v>170</v>
      </c>
      <c r="F42" s="1156"/>
      <c r="G42" s="1158"/>
      <c r="H42" s="1158"/>
      <c r="I42" s="620"/>
      <c r="J42" s="620"/>
      <c r="K42" s="620"/>
    </row>
    <row r="43" spans="1:11" s="14" customFormat="1" ht="18.75" hidden="1" customHeight="1" x14ac:dyDescent="0.2">
      <c r="A43" s="880"/>
      <c r="B43" s="633" t="s">
        <v>1519</v>
      </c>
      <c r="C43" s="633" t="s">
        <v>1520</v>
      </c>
      <c r="D43" s="633">
        <v>45320</v>
      </c>
      <c r="E43" s="761">
        <f t="shared" ref="E43:E51" si="23">D43+8</f>
        <v>45328</v>
      </c>
      <c r="F43" s="761" t="s">
        <v>1525</v>
      </c>
      <c r="G43" s="761" t="s">
        <v>1552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80"/>
      <c r="B44" s="633" t="s">
        <v>1523</v>
      </c>
      <c r="C44" s="633" t="s">
        <v>1524</v>
      </c>
      <c r="D44" s="633">
        <v>45322</v>
      </c>
      <c r="E44" s="761">
        <f t="shared" si="23"/>
        <v>45330</v>
      </c>
      <c r="F44" s="761" t="s">
        <v>401</v>
      </c>
      <c r="G44" s="761" t="s">
        <v>1553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80"/>
      <c r="B45" s="633" t="s">
        <v>1527</v>
      </c>
      <c r="C45" s="633" t="s">
        <v>1528</v>
      </c>
      <c r="D45" s="633">
        <f t="shared" ref="D45:D50" si="28">D44+7</f>
        <v>45329</v>
      </c>
      <c r="E45" s="761">
        <f t="shared" si="23"/>
        <v>45337</v>
      </c>
      <c r="F45" s="761" t="s">
        <v>1532</v>
      </c>
      <c r="G45" s="761" t="s">
        <v>1554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80"/>
      <c r="B46" s="633" t="s">
        <v>1530</v>
      </c>
      <c r="C46" s="633" t="s">
        <v>1531</v>
      </c>
      <c r="D46" s="687">
        <f t="shared" si="28"/>
        <v>45336</v>
      </c>
      <c r="E46" s="761">
        <f t="shared" si="23"/>
        <v>45344</v>
      </c>
      <c r="F46" s="761" t="s">
        <v>397</v>
      </c>
      <c r="G46" s="761" t="s">
        <v>1555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80"/>
      <c r="B47" s="633" t="s">
        <v>1534</v>
      </c>
      <c r="C47" s="633" t="s">
        <v>1535</v>
      </c>
      <c r="D47" s="633">
        <f t="shared" si="28"/>
        <v>45343</v>
      </c>
      <c r="E47" s="761">
        <f t="shared" si="23"/>
        <v>45351</v>
      </c>
      <c r="F47" s="761" t="s">
        <v>1517</v>
      </c>
      <c r="G47" s="761" t="s">
        <v>1556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80"/>
      <c r="B48" s="812" t="s">
        <v>1538</v>
      </c>
      <c r="C48" s="812" t="s">
        <v>1539</v>
      </c>
      <c r="D48" s="633">
        <f t="shared" si="28"/>
        <v>45350</v>
      </c>
      <c r="E48" s="761">
        <f t="shared" si="23"/>
        <v>45358</v>
      </c>
      <c r="F48" s="761" t="s">
        <v>1521</v>
      </c>
      <c r="G48" s="761" t="s">
        <v>1557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1515</v>
      </c>
      <c r="C49" s="812" t="s">
        <v>1541</v>
      </c>
      <c r="D49" s="633">
        <v>45357</v>
      </c>
      <c r="E49" s="761">
        <f t="shared" si="23"/>
        <v>45365</v>
      </c>
      <c r="F49" s="800" t="s">
        <v>409</v>
      </c>
      <c r="G49" s="761" t="s">
        <v>1558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1519</v>
      </c>
      <c r="C50" s="812" t="s">
        <v>1543</v>
      </c>
      <c r="D50" s="633">
        <f t="shared" si="28"/>
        <v>45364</v>
      </c>
      <c r="E50" s="761">
        <f t="shared" si="23"/>
        <v>45372</v>
      </c>
      <c r="F50" s="761" t="s">
        <v>401</v>
      </c>
      <c r="G50" s="761" t="s">
        <v>1570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1527</v>
      </c>
      <c r="C51" s="812" t="s">
        <v>1545</v>
      </c>
      <c r="D51" s="633">
        <v>45376</v>
      </c>
      <c r="E51" s="761">
        <f t="shared" si="23"/>
        <v>45384</v>
      </c>
      <c r="F51" s="761" t="s">
        <v>1532</v>
      </c>
      <c r="G51" s="761" t="s">
        <v>1559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2" t="s">
        <v>422</v>
      </c>
      <c r="C52" s="883" t="s">
        <v>1571</v>
      </c>
      <c r="D52" s="805">
        <v>45371</v>
      </c>
      <c r="E52" s="761">
        <f>D52+11</f>
        <v>45382</v>
      </c>
      <c r="F52" s="761" t="s">
        <v>401</v>
      </c>
      <c r="G52" s="761" t="s">
        <v>1546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3" t="s">
        <v>1572</v>
      </c>
      <c r="C53" s="883" t="s">
        <v>1573</v>
      </c>
      <c r="D53" s="805">
        <f>D52+7</f>
        <v>45378</v>
      </c>
      <c r="E53" s="761">
        <f t="shared" ref="E53:E56" si="36">D53+11</f>
        <v>45389</v>
      </c>
      <c r="F53" s="761" t="s">
        <v>1532</v>
      </c>
      <c r="G53" s="761" t="s">
        <v>1549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3" t="s">
        <v>1371</v>
      </c>
      <c r="C54" s="883" t="s">
        <v>1574</v>
      </c>
      <c r="D54" s="805">
        <f t="shared" ref="D54:D56" si="40">D53+7</f>
        <v>45385</v>
      </c>
      <c r="E54" s="761">
        <f t="shared" si="36"/>
        <v>45396</v>
      </c>
      <c r="F54" s="761" t="s">
        <v>1536</v>
      </c>
      <c r="G54" s="761" t="s">
        <v>1551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3" t="s">
        <v>1575</v>
      </c>
      <c r="C55" s="883" t="s">
        <v>1576</v>
      </c>
      <c r="D55" s="805">
        <f t="shared" si="40"/>
        <v>45392</v>
      </c>
      <c r="E55" s="761">
        <f t="shared" si="36"/>
        <v>45403</v>
      </c>
      <c r="F55" s="761" t="s">
        <v>397</v>
      </c>
      <c r="G55" s="761" t="s">
        <v>1577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3" t="s">
        <v>1578</v>
      </c>
      <c r="C56" s="883" t="s">
        <v>1579</v>
      </c>
      <c r="D56" s="805">
        <f t="shared" si="40"/>
        <v>45399</v>
      </c>
      <c r="E56" s="761">
        <f t="shared" si="36"/>
        <v>45410</v>
      </c>
      <c r="F56" s="761" t="s">
        <v>1517</v>
      </c>
      <c r="G56" s="761" t="s">
        <v>1580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505</v>
      </c>
      <c r="C60" s="145"/>
      <c r="D60" s="147" t="s">
        <v>506</v>
      </c>
      <c r="E60" s="147"/>
      <c r="F60" s="147"/>
      <c r="G60" s="147" t="s">
        <v>507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508</v>
      </c>
      <c r="C61" s="784" t="s">
        <v>509</v>
      </c>
      <c r="D61" s="133" t="s">
        <v>510</v>
      </c>
      <c r="E61" s="147"/>
      <c r="F61" s="784" t="s">
        <v>511</v>
      </c>
      <c r="G61" s="145" t="s">
        <v>512</v>
      </c>
      <c r="H61" s="785" t="s">
        <v>513</v>
      </c>
      <c r="I61" s="201"/>
      <c r="J61" s="203"/>
      <c r="K61" s="203"/>
    </row>
    <row r="62" spans="2:11" s="12" customFormat="1" ht="18.75" customHeight="1" x14ac:dyDescent="0.2">
      <c r="B62" s="786" t="s">
        <v>514</v>
      </c>
      <c r="C62" s="787" t="s">
        <v>515</v>
      </c>
      <c r="D62" s="133" t="s">
        <v>516</v>
      </c>
      <c r="E62" s="148" t="s">
        <v>517</v>
      </c>
      <c r="F62" s="788" t="s">
        <v>518</v>
      </c>
      <c r="G62" s="591" t="s">
        <v>519</v>
      </c>
      <c r="H62" s="789" t="s">
        <v>520</v>
      </c>
      <c r="I62" s="417"/>
      <c r="J62" s="573"/>
      <c r="K62" s="573"/>
    </row>
    <row r="63" spans="2:11" s="14" customFormat="1" ht="18.75" customHeight="1" x14ac:dyDescent="0.2">
      <c r="B63" s="786" t="s">
        <v>528</v>
      </c>
      <c r="C63" s="787" t="s">
        <v>529</v>
      </c>
      <c r="D63" s="133" t="s">
        <v>523</v>
      </c>
      <c r="E63" s="148" t="s">
        <v>524</v>
      </c>
      <c r="F63" s="788" t="s">
        <v>525</v>
      </c>
      <c r="G63" s="591" t="s">
        <v>526</v>
      </c>
      <c r="H63" s="789" t="s">
        <v>527</v>
      </c>
      <c r="I63" s="201"/>
      <c r="J63" s="203"/>
      <c r="K63" s="203"/>
    </row>
    <row r="64" spans="2:11" s="14" customFormat="1" ht="18.75" customHeight="1" x14ac:dyDescent="0.2">
      <c r="B64" s="786" t="s">
        <v>1581</v>
      </c>
      <c r="C64" s="787" t="s">
        <v>1582</v>
      </c>
      <c r="D64" s="133" t="s">
        <v>530</v>
      </c>
      <c r="E64" s="148" t="s">
        <v>531</v>
      </c>
      <c r="F64" s="788" t="s">
        <v>532</v>
      </c>
      <c r="G64" s="591" t="s">
        <v>533</v>
      </c>
      <c r="H64" s="789" t="s">
        <v>534</v>
      </c>
      <c r="I64" s="201"/>
      <c r="J64" s="203"/>
      <c r="K64" s="203"/>
    </row>
    <row r="65" spans="2:8" s="14" customFormat="1" ht="18.75" customHeight="1" x14ac:dyDescent="0.2">
      <c r="B65" s="786" t="s">
        <v>521</v>
      </c>
      <c r="C65" s="787" t="s">
        <v>522</v>
      </c>
      <c r="D65" s="133" t="s">
        <v>537</v>
      </c>
      <c r="E65" s="148" t="s">
        <v>538</v>
      </c>
      <c r="F65" s="788" t="s">
        <v>539</v>
      </c>
      <c r="G65" s="591" t="s">
        <v>540</v>
      </c>
      <c r="H65" s="789" t="s">
        <v>541</v>
      </c>
    </row>
    <row r="66" spans="2:8" s="14" customFormat="1" ht="18.75" customHeight="1" x14ac:dyDescent="0.2">
      <c r="B66" s="786" t="s">
        <v>535</v>
      </c>
      <c r="C66" s="787" t="s">
        <v>536</v>
      </c>
      <c r="D66" s="133" t="s">
        <v>544</v>
      </c>
      <c r="E66" s="148" t="s">
        <v>545</v>
      </c>
      <c r="F66" s="788" t="s">
        <v>546</v>
      </c>
      <c r="G66" s="591" t="s">
        <v>547</v>
      </c>
      <c r="H66" s="789" t="s">
        <v>548</v>
      </c>
    </row>
    <row r="67" spans="2:8" s="14" customFormat="1" ht="18.75" customHeight="1" x14ac:dyDescent="0.2">
      <c r="B67" s="786" t="s">
        <v>1427</v>
      </c>
      <c r="C67" s="787" t="s">
        <v>1428</v>
      </c>
      <c r="D67" s="133"/>
      <c r="E67" s="186"/>
      <c r="F67" s="148"/>
      <c r="G67" s="591" t="s">
        <v>1429</v>
      </c>
      <c r="H67" s="789" t="s">
        <v>1431</v>
      </c>
    </row>
    <row r="68" spans="2:8" s="14" customFormat="1" ht="18.75" customHeight="1" x14ac:dyDescent="0.2">
      <c r="B68" s="786" t="s">
        <v>1583</v>
      </c>
      <c r="C68" s="787" t="s">
        <v>1584</v>
      </c>
      <c r="D68" s="133"/>
      <c r="E68" s="145"/>
      <c r="F68" s="591"/>
      <c r="G68" s="591" t="s">
        <v>554</v>
      </c>
      <c r="H68" s="790" t="s">
        <v>555</v>
      </c>
    </row>
    <row r="69" spans="2:8" s="14" customFormat="1" ht="18.75" customHeight="1" x14ac:dyDescent="0.2">
      <c r="B69" s="786" t="s">
        <v>542</v>
      </c>
      <c r="C69" s="787" t="s">
        <v>543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02"/>
  <sheetViews>
    <sheetView showGridLines="0" topLeftCell="A73" zoomScale="145" zoomScaleNormal="145" zoomScaleSheetLayoutView="85" workbookViewId="0">
      <selection activeCell="E177" sqref="E177"/>
    </sheetView>
  </sheetViews>
  <sheetFormatPr defaultColWidth="9.140625" defaultRowHeight="18" customHeight="1" x14ac:dyDescent="0.2"/>
  <cols>
    <col min="1" max="1" width="23.140625" style="86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18" customHeight="1" thickBot="1" x14ac:dyDescent="0.25">
      <c r="A2" s="865"/>
      <c r="B2" s="1148" t="s">
        <v>116</v>
      </c>
      <c r="C2" s="1148"/>
      <c r="D2" s="1148"/>
      <c r="E2" s="1148"/>
      <c r="F2" s="1148"/>
      <c r="G2" s="122"/>
      <c r="H2" s="962" t="s">
        <v>346</v>
      </c>
      <c r="I2" s="122"/>
      <c r="J2" s="122"/>
    </row>
    <row r="3" spans="1:13" s="124" customFormat="1" ht="18" customHeight="1" thickBot="1" x14ac:dyDescent="0.25">
      <c r="A3" s="86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4"/>
      <c r="B4" s="1162" t="s">
        <v>121</v>
      </c>
      <c r="C4" s="1163"/>
      <c r="D4" s="1163"/>
      <c r="E4" s="1163"/>
      <c r="F4" s="1164"/>
      <c r="G4" s="399"/>
      <c r="J4" s="938"/>
    </row>
    <row r="6" spans="1:13" s="149" customFormat="1" ht="20.100000000000001" customHeight="1" x14ac:dyDescent="0.2">
      <c r="A6" s="1045"/>
      <c r="B6" s="1136" t="s">
        <v>347</v>
      </c>
      <c r="C6" s="1136"/>
      <c r="D6" s="1136"/>
      <c r="E6" s="1136"/>
      <c r="F6" s="1136"/>
      <c r="G6" s="1136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5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7" t="s">
        <v>121</v>
      </c>
      <c r="C8" s="1138"/>
      <c r="D8" s="1139" t="s">
        <v>349</v>
      </c>
      <c r="E8" s="950" t="s">
        <v>280</v>
      </c>
      <c r="F8" s="950" t="s">
        <v>296</v>
      </c>
      <c r="G8" s="767"/>
      <c r="H8" s="885"/>
      <c r="I8" s="459"/>
      <c r="J8" s="145"/>
      <c r="K8" s="145"/>
      <c r="L8" s="145"/>
    </row>
    <row r="9" spans="1:13" s="146" customFormat="1" ht="20.100000000000001" customHeight="1" x14ac:dyDescent="0.2">
      <c r="A9" s="886"/>
      <c r="B9" s="950" t="s">
        <v>351</v>
      </c>
      <c r="C9" s="950" t="s">
        <v>352</v>
      </c>
      <c r="D9" s="1140"/>
      <c r="E9" s="946" t="s">
        <v>1585</v>
      </c>
      <c r="F9" s="946" t="s">
        <v>200</v>
      </c>
      <c r="G9" s="767"/>
      <c r="H9" s="1059" t="s">
        <v>353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6"/>
      <c r="B10" s="961" t="s">
        <v>639</v>
      </c>
      <c r="C10" s="961" t="s">
        <v>1586</v>
      </c>
      <c r="D10" s="961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6"/>
      <c r="B11" s="961" t="s">
        <v>642</v>
      </c>
      <c r="C11" s="961" t="s">
        <v>1587</v>
      </c>
      <c r="D11" s="961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6"/>
      <c r="B12" s="961" t="s">
        <v>644</v>
      </c>
      <c r="C12" s="961" t="s">
        <v>1588</v>
      </c>
      <c r="D12" s="961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6" t="s">
        <v>656</v>
      </c>
      <c r="B13" s="961" t="s">
        <v>635</v>
      </c>
      <c r="C13" s="961" t="s">
        <v>1589</v>
      </c>
      <c r="D13" s="961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6" t="s">
        <v>658</v>
      </c>
      <c r="B14" s="961" t="s">
        <v>646</v>
      </c>
      <c r="C14" s="961" t="s">
        <v>1590</v>
      </c>
      <c r="D14" s="961">
        <v>45405</v>
      </c>
      <c r="E14" s="761">
        <f t="shared" si="5"/>
        <v>45409</v>
      </c>
      <c r="F14" s="1039" t="s">
        <v>385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6" t="s">
        <v>660</v>
      </c>
      <c r="B15" s="1038" t="s">
        <v>649</v>
      </c>
      <c r="C15" s="961" t="s">
        <v>1591</v>
      </c>
      <c r="D15" s="961">
        <v>45406</v>
      </c>
      <c r="E15" s="1141" t="s">
        <v>385</v>
      </c>
      <c r="F15" s="1143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6" t="s">
        <v>1592</v>
      </c>
      <c r="B16" s="961" t="s">
        <v>637</v>
      </c>
      <c r="C16" s="961" t="s">
        <v>1593</v>
      </c>
      <c r="D16" s="961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6" t="s">
        <v>639</v>
      </c>
      <c r="B17" s="961" t="s">
        <v>642</v>
      </c>
      <c r="C17" s="961" t="s">
        <v>1594</v>
      </c>
      <c r="D17" s="961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6" t="s">
        <v>642</v>
      </c>
      <c r="B18" s="961" t="s">
        <v>639</v>
      </c>
      <c r="C18" s="961" t="s">
        <v>1595</v>
      </c>
      <c r="D18" s="961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6"/>
      <c r="B19" s="961" t="s">
        <v>644</v>
      </c>
      <c r="C19" s="961" t="s">
        <v>1596</v>
      </c>
      <c r="D19" s="961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6" t="s">
        <v>635</v>
      </c>
      <c r="B20" s="961" t="s">
        <v>674</v>
      </c>
      <c r="C20" s="961" t="s">
        <v>1597</v>
      </c>
      <c r="D20" s="961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6"/>
      <c r="B21" s="961" t="s">
        <v>649</v>
      </c>
      <c r="C21" s="961" t="s">
        <v>1598</v>
      </c>
      <c r="D21" s="884" t="s">
        <v>385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6" t="s">
        <v>646</v>
      </c>
      <c r="B22" s="961" t="s">
        <v>637</v>
      </c>
      <c r="C22" s="961" t="s">
        <v>1599</v>
      </c>
      <c r="D22" s="884" t="s">
        <v>385</v>
      </c>
      <c r="E22" s="802" t="s">
        <v>385</v>
      </c>
      <c r="F22" s="802" t="s">
        <v>385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6" t="s">
        <v>1600</v>
      </c>
      <c r="B23" s="961" t="s">
        <v>646</v>
      </c>
      <c r="C23" s="961" t="s">
        <v>1601</v>
      </c>
      <c r="D23" s="961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6" t="s">
        <v>646</v>
      </c>
      <c r="B24" s="961" t="s">
        <v>642</v>
      </c>
      <c r="C24" s="961" t="s">
        <v>1602</v>
      </c>
      <c r="D24" s="884" t="s">
        <v>385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6"/>
      <c r="B25" s="961" t="s">
        <v>1603</v>
      </c>
      <c r="C25" s="961" t="s">
        <v>1604</v>
      </c>
      <c r="D25" s="884" t="s">
        <v>385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6" t="s">
        <v>644</v>
      </c>
      <c r="B26" s="961" t="s">
        <v>639</v>
      </c>
      <c r="C26" s="961" t="s">
        <v>1605</v>
      </c>
      <c r="D26" s="961">
        <v>45481</v>
      </c>
      <c r="E26" s="761">
        <f t="shared" ref="E26:E28" si="17">D26+4</f>
        <v>45485</v>
      </c>
      <c r="F26" s="884" t="s">
        <v>385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6" t="s">
        <v>644</v>
      </c>
      <c r="B27" s="961" t="s">
        <v>1606</v>
      </c>
      <c r="C27" s="961" t="s">
        <v>1607</v>
      </c>
      <c r="D27" s="961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6" t="s">
        <v>637</v>
      </c>
      <c r="B28" s="961" t="s">
        <v>644</v>
      </c>
      <c r="C28" s="961" t="s">
        <v>1608</v>
      </c>
      <c r="D28" s="961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6"/>
      <c r="B29" s="961" t="s">
        <v>649</v>
      </c>
      <c r="C29" s="961" t="s">
        <v>1609</v>
      </c>
      <c r="D29" s="961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6"/>
      <c r="B30" s="961" t="s">
        <v>642</v>
      </c>
      <c r="C30" s="961" t="s">
        <v>1610</v>
      </c>
      <c r="D30" s="961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6"/>
      <c r="B31" s="961" t="s">
        <v>646</v>
      </c>
      <c r="C31" s="961" t="s">
        <v>1611</v>
      </c>
      <c r="D31" s="961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6"/>
      <c r="B32" s="961" t="s">
        <v>1603</v>
      </c>
      <c r="C32" s="961" t="s">
        <v>1612</v>
      </c>
      <c r="D32" s="961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6"/>
      <c r="B33" s="961" t="s">
        <v>639</v>
      </c>
      <c r="C33" s="961" t="s">
        <v>1613</v>
      </c>
      <c r="D33" s="961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6"/>
      <c r="B34" s="961" t="s">
        <v>637</v>
      </c>
      <c r="C34" s="961" t="s">
        <v>1614</v>
      </c>
      <c r="D34" s="961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6"/>
      <c r="B35" s="961" t="s">
        <v>644</v>
      </c>
      <c r="C35" s="961" t="s">
        <v>1615</v>
      </c>
      <c r="D35" s="961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6" t="s">
        <v>649</v>
      </c>
      <c r="B36" s="961" t="s">
        <v>649</v>
      </c>
      <c r="C36" s="961" t="s">
        <v>1616</v>
      </c>
      <c r="D36" s="961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6"/>
      <c r="B37" s="961" t="s">
        <v>642</v>
      </c>
      <c r="C37" s="961" t="s">
        <v>1617</v>
      </c>
      <c r="D37" s="961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6" t="s">
        <v>646</v>
      </c>
      <c r="B38" s="961" t="s">
        <v>1603</v>
      </c>
      <c r="C38" s="961" t="s">
        <v>1618</v>
      </c>
      <c r="D38" s="961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6" t="s">
        <v>646</v>
      </c>
      <c r="B39" s="961" t="s">
        <v>644</v>
      </c>
      <c r="C39" s="961" t="s">
        <v>1619</v>
      </c>
      <c r="D39" s="961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6" t="s">
        <v>639</v>
      </c>
      <c r="B40" s="961" t="s">
        <v>646</v>
      </c>
      <c r="C40" s="961" t="s">
        <v>1620</v>
      </c>
      <c r="D40" s="961">
        <v>45583</v>
      </c>
      <c r="E40" s="1141" t="s">
        <v>385</v>
      </c>
      <c r="F40" s="1143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6" t="s">
        <v>637</v>
      </c>
      <c r="B41" s="961" t="s">
        <v>639</v>
      </c>
      <c r="C41" s="961" t="s">
        <v>1621</v>
      </c>
      <c r="D41" s="961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6" t="s">
        <v>644</v>
      </c>
      <c r="B42" s="961" t="s">
        <v>637</v>
      </c>
      <c r="C42" s="961" t="s">
        <v>1622</v>
      </c>
      <c r="D42" s="961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6"/>
      <c r="B43" s="961" t="s">
        <v>649</v>
      </c>
      <c r="C43" s="961" t="s">
        <v>1623</v>
      </c>
      <c r="D43" s="961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6"/>
      <c r="B44" s="961" t="s">
        <v>642</v>
      </c>
      <c r="C44" s="961" t="s">
        <v>1624</v>
      </c>
      <c r="D44" s="961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6" t="s">
        <v>1603</v>
      </c>
      <c r="B45" s="961" t="s">
        <v>1625</v>
      </c>
      <c r="C45" s="961" t="s">
        <v>1626</v>
      </c>
      <c r="D45" s="961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6" t="s">
        <v>1627</v>
      </c>
      <c r="B46" s="961" t="s">
        <v>1371</v>
      </c>
      <c r="C46" s="961" t="s">
        <v>1628</v>
      </c>
      <c r="D46" s="961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6" t="s">
        <v>646</v>
      </c>
      <c r="B47" s="961" t="s">
        <v>1629</v>
      </c>
      <c r="C47" s="961" t="s">
        <v>1630</v>
      </c>
      <c r="D47" s="961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6" t="s">
        <v>1631</v>
      </c>
      <c r="B48" s="961" t="s">
        <v>1575</v>
      </c>
      <c r="C48" s="961" t="s">
        <v>1632</v>
      </c>
      <c r="D48" s="961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6" t="s">
        <v>637</v>
      </c>
      <c r="B49" s="961" t="s">
        <v>1606</v>
      </c>
      <c r="C49" s="961" t="s">
        <v>1633</v>
      </c>
      <c r="D49" s="961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6"/>
      <c r="B50" s="961" t="s">
        <v>649</v>
      </c>
      <c r="C50" s="961" t="s">
        <v>1634</v>
      </c>
      <c r="D50" s="961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6"/>
      <c r="B51" s="961" t="s">
        <v>642</v>
      </c>
      <c r="C51" s="961" t="s">
        <v>1635</v>
      </c>
      <c r="D51" s="961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6"/>
      <c r="B52" s="961" t="s">
        <v>1625</v>
      </c>
      <c r="C52" s="961" t="s">
        <v>1636</v>
      </c>
      <c r="D52" s="961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6" t="s">
        <v>1371</v>
      </c>
      <c r="B53" s="961" t="s">
        <v>1637</v>
      </c>
      <c r="C53" s="961" t="s">
        <v>1638</v>
      </c>
      <c r="D53" s="961">
        <v>45676</v>
      </c>
      <c r="E53" s="884" t="s">
        <v>385</v>
      </c>
      <c r="F53" s="884" t="s">
        <v>385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6"/>
      <c r="B54" s="961" t="s">
        <v>1629</v>
      </c>
      <c r="C54" s="961" t="s">
        <v>1639</v>
      </c>
      <c r="D54" s="961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6"/>
      <c r="B55" s="961" t="s">
        <v>1575</v>
      </c>
      <c r="C55" s="961" t="s">
        <v>1640</v>
      </c>
      <c r="D55" s="961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6" t="s">
        <v>637</v>
      </c>
      <c r="B56" s="961" t="s">
        <v>1606</v>
      </c>
      <c r="C56" s="961" t="s">
        <v>1641</v>
      </c>
      <c r="D56" s="961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6"/>
      <c r="B57" s="961" t="s">
        <v>649</v>
      </c>
      <c r="C57" s="961" t="s">
        <v>1642</v>
      </c>
      <c r="D57" s="961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6" t="s">
        <v>642</v>
      </c>
      <c r="B58" s="961" t="s">
        <v>642</v>
      </c>
      <c r="C58" s="961" t="s">
        <v>1643</v>
      </c>
      <c r="D58" s="961">
        <v>45707</v>
      </c>
      <c r="E58" s="761">
        <f t="shared" si="32"/>
        <v>45711</v>
      </c>
      <c r="F58" s="884" t="s">
        <v>385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6"/>
      <c r="B59" s="1038" t="s">
        <v>409</v>
      </c>
      <c r="C59" s="961" t="s">
        <v>1644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6" t="s">
        <v>1645</v>
      </c>
      <c r="B60" s="961" t="s">
        <v>1521</v>
      </c>
      <c r="C60" s="961" t="s">
        <v>1646</v>
      </c>
      <c r="D60" s="961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6"/>
      <c r="B61" s="961" t="s">
        <v>1629</v>
      </c>
      <c r="C61" s="961" t="s">
        <v>1647</v>
      </c>
      <c r="D61" s="961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73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6"/>
      <c r="B62" s="961" t="s">
        <v>1575</v>
      </c>
      <c r="C62" s="961" t="s">
        <v>1648</v>
      </c>
      <c r="D62" s="961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6"/>
      <c r="B63" s="961" t="s">
        <v>1606</v>
      </c>
      <c r="C63" s="961" t="s">
        <v>1649</v>
      </c>
      <c r="D63" s="961">
        <v>45741</v>
      </c>
      <c r="E63" s="761">
        <f t="shared" si="34"/>
        <v>45745</v>
      </c>
      <c r="F63" s="761">
        <f t="shared" si="35"/>
        <v>45747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customHeight="1" x14ac:dyDescent="0.2">
      <c r="A64" s="886"/>
      <c r="B64" s="961" t="s">
        <v>649</v>
      </c>
      <c r="C64" s="961" t="s">
        <v>1650</v>
      </c>
      <c r="D64" s="961">
        <v>45744</v>
      </c>
      <c r="E64" s="761">
        <f t="shared" si="34"/>
        <v>45748</v>
      </c>
      <c r="F64" s="978" t="s">
        <v>385</v>
      </c>
      <c r="G64" s="767"/>
      <c r="H64" s="761">
        <f t="shared" si="36"/>
        <v>45742</v>
      </c>
      <c r="I64" s="162"/>
      <c r="J64" s="145"/>
      <c r="K64" s="145"/>
      <c r="L64" s="145"/>
    </row>
    <row r="65" spans="1:13" s="146" customFormat="1" ht="20.100000000000001" customHeight="1" x14ac:dyDescent="0.2">
      <c r="A65" s="886" t="s">
        <v>1371</v>
      </c>
      <c r="B65" s="961" t="s">
        <v>1651</v>
      </c>
      <c r="C65" s="961" t="s">
        <v>1652</v>
      </c>
      <c r="D65" s="961">
        <v>45751</v>
      </c>
      <c r="E65" s="761">
        <f t="shared" si="34"/>
        <v>45755</v>
      </c>
      <c r="F65" s="761">
        <f t="shared" si="35"/>
        <v>45757</v>
      </c>
      <c r="G65" s="767"/>
      <c r="H65" s="761">
        <f t="shared" si="36"/>
        <v>45749</v>
      </c>
      <c r="I65" s="162"/>
      <c r="J65" s="145"/>
      <c r="K65" s="145"/>
      <c r="L65" s="145"/>
    </row>
    <row r="66" spans="1:13" s="146" customFormat="1" ht="20.100000000000001" customHeight="1" x14ac:dyDescent="0.2">
      <c r="A66" s="886"/>
      <c r="B66" s="961" t="s">
        <v>642</v>
      </c>
      <c r="C66" s="961" t="s">
        <v>1653</v>
      </c>
      <c r="D66" s="961">
        <v>45755</v>
      </c>
      <c r="E66" s="761">
        <f t="shared" si="34"/>
        <v>45759</v>
      </c>
      <c r="F66" s="761">
        <f t="shared" si="35"/>
        <v>45761</v>
      </c>
      <c r="G66" s="767"/>
      <c r="H66" s="761">
        <f t="shared" si="36"/>
        <v>45756</v>
      </c>
      <c r="I66" s="162"/>
      <c r="J66" s="145"/>
      <c r="K66" s="145"/>
      <c r="L66" s="145"/>
    </row>
    <row r="67" spans="1:13" s="146" customFormat="1" ht="20.100000000000001" customHeight="1" x14ac:dyDescent="0.2">
      <c r="A67" s="886"/>
      <c r="B67" s="961" t="s">
        <v>1521</v>
      </c>
      <c r="C67" s="961" t="s">
        <v>1654</v>
      </c>
      <c r="D67" s="961">
        <v>45762</v>
      </c>
      <c r="E67" s="761">
        <f t="shared" si="34"/>
        <v>45766</v>
      </c>
      <c r="F67" s="761">
        <f t="shared" si="35"/>
        <v>45768</v>
      </c>
      <c r="G67" s="767"/>
      <c r="H67" s="761">
        <f t="shared" si="36"/>
        <v>45763</v>
      </c>
      <c r="I67" s="162"/>
      <c r="J67" s="145"/>
      <c r="K67" s="145"/>
      <c r="L67" s="145"/>
    </row>
    <row r="68" spans="1:13" s="146" customFormat="1" ht="20.100000000000001" customHeight="1" x14ac:dyDescent="0.2">
      <c r="A68" s="886"/>
      <c r="B68" s="961" t="s">
        <v>1629</v>
      </c>
      <c r="C68" s="961" t="s">
        <v>1655</v>
      </c>
      <c r="D68" s="961">
        <v>45769</v>
      </c>
      <c r="E68" s="761">
        <f t="shared" si="34"/>
        <v>45773</v>
      </c>
      <c r="F68" s="761">
        <f t="shared" si="35"/>
        <v>45775</v>
      </c>
      <c r="G68" s="767"/>
      <c r="H68" s="761">
        <f t="shared" si="36"/>
        <v>45770</v>
      </c>
      <c r="I68" s="162"/>
      <c r="J68" s="145"/>
      <c r="K68" s="145"/>
      <c r="L68" s="145"/>
    </row>
    <row r="69" spans="1:13" s="146" customFormat="1" ht="20.100000000000001" customHeight="1" x14ac:dyDescent="0.2">
      <c r="A69" s="886"/>
      <c r="B69" s="961" t="s">
        <v>1575</v>
      </c>
      <c r="C69" s="961" t="s">
        <v>1656</v>
      </c>
      <c r="D69" s="961">
        <v>45776</v>
      </c>
      <c r="E69" s="761">
        <f t="shared" si="34"/>
        <v>45780</v>
      </c>
      <c r="F69" s="761">
        <f t="shared" si="35"/>
        <v>45782</v>
      </c>
      <c r="G69" s="767"/>
      <c r="H69" s="761">
        <f t="shared" si="36"/>
        <v>45777</v>
      </c>
      <c r="I69" s="162"/>
      <c r="J69" s="145"/>
      <c r="K69" s="145"/>
      <c r="L69" s="145"/>
    </row>
    <row r="70" spans="1:13" s="146" customFormat="1" ht="20.100000000000001" customHeight="1" x14ac:dyDescent="0.2">
      <c r="A70" s="886"/>
      <c r="B70" s="961" t="s">
        <v>1606</v>
      </c>
      <c r="C70" s="961" t="s">
        <v>1657</v>
      </c>
      <c r="D70" s="961">
        <v>45783</v>
      </c>
      <c r="E70" s="761">
        <f t="shared" ref="E70:E73" si="37">D70+4</f>
        <v>45787</v>
      </c>
      <c r="F70" s="761">
        <f t="shared" ref="F70:F73" si="38">D70+6</f>
        <v>45789</v>
      </c>
      <c r="G70" s="767"/>
      <c r="H70" s="761">
        <f t="shared" si="36"/>
        <v>45784</v>
      </c>
      <c r="I70" s="162"/>
      <c r="J70" s="145"/>
      <c r="K70" s="145"/>
      <c r="L70" s="145"/>
    </row>
    <row r="71" spans="1:13" s="146" customFormat="1" ht="20.100000000000001" customHeight="1" x14ac:dyDescent="0.2">
      <c r="A71" s="886"/>
      <c r="B71" s="961" t="s">
        <v>649</v>
      </c>
      <c r="C71" s="961" t="s">
        <v>1658</v>
      </c>
      <c r="D71" s="961">
        <v>45790</v>
      </c>
      <c r="E71" s="761">
        <f t="shared" si="37"/>
        <v>45794</v>
      </c>
      <c r="F71" s="761">
        <f t="shared" si="38"/>
        <v>45796</v>
      </c>
      <c r="G71" s="767"/>
      <c r="H71" s="761">
        <f t="shared" si="36"/>
        <v>45791</v>
      </c>
      <c r="I71" s="162"/>
      <c r="J71" s="145"/>
      <c r="K71" s="145"/>
      <c r="L71" s="145"/>
    </row>
    <row r="72" spans="1:13" s="146" customFormat="1" ht="20.100000000000001" customHeight="1" x14ac:dyDescent="0.2">
      <c r="A72" s="886"/>
      <c r="B72" s="961" t="s">
        <v>1371</v>
      </c>
      <c r="C72" s="961" t="s">
        <v>1659</v>
      </c>
      <c r="D72" s="961">
        <v>45797</v>
      </c>
      <c r="E72" s="761">
        <f t="shared" si="37"/>
        <v>45801</v>
      </c>
      <c r="F72" s="761">
        <f t="shared" si="38"/>
        <v>45803</v>
      </c>
      <c r="G72" s="767"/>
      <c r="H72" s="761">
        <f t="shared" si="36"/>
        <v>45798</v>
      </c>
      <c r="I72" s="162"/>
      <c r="J72" s="145"/>
      <c r="K72" s="145"/>
      <c r="L72" s="145"/>
    </row>
    <row r="73" spans="1:13" s="146" customFormat="1" ht="20.100000000000001" customHeight="1" x14ac:dyDescent="0.2">
      <c r="A73" s="886"/>
      <c r="B73" s="961" t="s">
        <v>642</v>
      </c>
      <c r="C73" s="961" t="s">
        <v>1660</v>
      </c>
      <c r="D73" s="961">
        <v>45804</v>
      </c>
      <c r="E73" s="761">
        <f t="shared" si="37"/>
        <v>45808</v>
      </c>
      <c r="F73" s="761">
        <f t="shared" si="38"/>
        <v>45810</v>
      </c>
      <c r="G73" s="767"/>
      <c r="H73" s="761">
        <f t="shared" si="36"/>
        <v>45805</v>
      </c>
      <c r="I73" s="162"/>
      <c r="J73" s="145"/>
      <c r="K73" s="145"/>
      <c r="L73" s="145"/>
    </row>
    <row r="74" spans="1:13" ht="18" customHeight="1" x14ac:dyDescent="0.2">
      <c r="B74" s="147" t="s">
        <v>504</v>
      </c>
    </row>
    <row r="75" spans="1:13" ht="18" customHeight="1" x14ac:dyDescent="0.2">
      <c r="B75" s="195"/>
    </row>
    <row r="76" spans="1:13" s="149" customFormat="1" ht="20.100000000000001" customHeight="1" x14ac:dyDescent="0.2">
      <c r="A76" s="1045"/>
      <c r="B76" s="1136" t="s">
        <v>1661</v>
      </c>
      <c r="C76" s="1136"/>
      <c r="D76" s="1136"/>
      <c r="E76" s="1136"/>
      <c r="F76" s="1136"/>
      <c r="G76" s="1136"/>
      <c r="H76" s="145"/>
      <c r="I76" s="145"/>
      <c r="J76" s="145"/>
      <c r="K76" s="145"/>
      <c r="L76" s="145"/>
      <c r="M76" s="145"/>
    </row>
    <row r="77" spans="1:13" s="193" customFormat="1" ht="21" hidden="1" customHeight="1" x14ac:dyDescent="0.2">
      <c r="A77" s="808"/>
      <c r="C77" s="755"/>
      <c r="D77" s="755"/>
      <c r="E77" s="755"/>
      <c r="F77" s="755"/>
      <c r="G77" s="804"/>
      <c r="H77" s="804"/>
      <c r="I77" s="755"/>
      <c r="J77" s="772"/>
    </row>
    <row r="78" spans="1:13" s="193" customFormat="1" ht="33" hidden="1" customHeight="1" x14ac:dyDescent="0.2">
      <c r="A78" s="808"/>
      <c r="B78" s="1137" t="s">
        <v>121</v>
      </c>
      <c r="C78" s="1138"/>
      <c r="D78" s="1139" t="s">
        <v>349</v>
      </c>
      <c r="E78" s="947" t="s">
        <v>299</v>
      </c>
      <c r="F78" s="956" t="s">
        <v>143</v>
      </c>
      <c r="G78" s="947" t="s">
        <v>1662</v>
      </c>
      <c r="H78" s="947" t="s">
        <v>168</v>
      </c>
      <c r="I78" s="947" t="s">
        <v>271</v>
      </c>
      <c r="J78" s="772"/>
      <c r="K78" s="885"/>
    </row>
    <row r="79" spans="1:13" s="193" customFormat="1" ht="20.100000000000001" hidden="1" customHeight="1" x14ac:dyDescent="0.2">
      <c r="A79" s="808"/>
      <c r="B79" s="950" t="s">
        <v>351</v>
      </c>
      <c r="C79" s="950" t="s">
        <v>352</v>
      </c>
      <c r="D79" s="1140"/>
      <c r="E79" s="946" t="s">
        <v>301</v>
      </c>
      <c r="F79" s="983" t="s">
        <v>265</v>
      </c>
      <c r="G79" s="983" t="s">
        <v>160</v>
      </c>
      <c r="H79" s="983" t="s">
        <v>194</v>
      </c>
      <c r="I79" s="983" t="s">
        <v>210</v>
      </c>
      <c r="J79" s="772"/>
      <c r="K79" s="1059" t="s">
        <v>353</v>
      </c>
    </row>
    <row r="80" spans="1:13" s="193" customFormat="1" ht="20.100000000000001" hidden="1" customHeight="1" x14ac:dyDescent="0.2">
      <c r="A80" s="808" t="s">
        <v>656</v>
      </c>
      <c r="B80" s="984" t="s">
        <v>635</v>
      </c>
      <c r="C80" s="961" t="s">
        <v>666</v>
      </c>
      <c r="D80" s="961">
        <v>45394</v>
      </c>
      <c r="E80" s="805">
        <f t="shared" ref="E80:E84" si="39">D80+2</f>
        <v>45396</v>
      </c>
      <c r="F80" s="805">
        <f t="shared" ref="F80:F84" si="40">D80+5</f>
        <v>45399</v>
      </c>
      <c r="G80" s="805">
        <f t="shared" ref="G80:G84" si="41">D80+10</f>
        <v>45404</v>
      </c>
      <c r="H80" s="805">
        <f t="shared" ref="H80:H84" si="42">D80+16</f>
        <v>45410</v>
      </c>
      <c r="I80" s="805">
        <f t="shared" ref="I80:I84" si="43">D80+21</f>
        <v>45415</v>
      </c>
      <c r="K80" s="761" t="e">
        <f>#REF!+7</f>
        <v>#REF!</v>
      </c>
    </row>
    <row r="81" spans="1:11" s="193" customFormat="1" ht="20.100000000000001" hidden="1" customHeight="1" x14ac:dyDescent="0.2">
      <c r="A81" s="808" t="s">
        <v>646</v>
      </c>
      <c r="B81" s="1039" t="s">
        <v>385</v>
      </c>
      <c r="C81" s="961" t="s">
        <v>667</v>
      </c>
      <c r="D81" s="803">
        <v>45406</v>
      </c>
      <c r="E81" s="857">
        <f t="shared" si="39"/>
        <v>45408</v>
      </c>
      <c r="F81" s="857">
        <f t="shared" si="40"/>
        <v>45411</v>
      </c>
      <c r="G81" s="857">
        <f t="shared" si="41"/>
        <v>45416</v>
      </c>
      <c r="H81" s="857">
        <f t="shared" si="42"/>
        <v>45422</v>
      </c>
      <c r="I81" s="857">
        <f t="shared" si="43"/>
        <v>45427</v>
      </c>
      <c r="K81" s="761">
        <v>45403</v>
      </c>
    </row>
    <row r="82" spans="1:11" s="193" customFormat="1" ht="20.100000000000001" hidden="1" customHeight="1" x14ac:dyDescent="0.2">
      <c r="A82" s="808" t="s">
        <v>649</v>
      </c>
      <c r="B82" s="984" t="s">
        <v>646</v>
      </c>
      <c r="C82" s="961" t="s">
        <v>668</v>
      </c>
      <c r="D82" s="961">
        <v>45419</v>
      </c>
      <c r="E82" s="805">
        <f t="shared" si="39"/>
        <v>45421</v>
      </c>
      <c r="F82" s="805">
        <f t="shared" si="40"/>
        <v>45424</v>
      </c>
      <c r="G82" s="805">
        <f t="shared" si="41"/>
        <v>45429</v>
      </c>
      <c r="H82" s="805">
        <f t="shared" si="42"/>
        <v>45435</v>
      </c>
      <c r="I82" s="805">
        <f t="shared" si="43"/>
        <v>45440</v>
      </c>
      <c r="K82" s="761">
        <f t="shared" ref="K82:K125" si="44">K81+7</f>
        <v>45410</v>
      </c>
    </row>
    <row r="83" spans="1:11" s="193" customFormat="1" ht="20.100000000000001" hidden="1" customHeight="1" x14ac:dyDescent="0.2">
      <c r="A83" s="808" t="s">
        <v>669</v>
      </c>
      <c r="B83" s="961" t="s">
        <v>637</v>
      </c>
      <c r="C83" s="961" t="s">
        <v>670</v>
      </c>
      <c r="D83" s="961">
        <v>45426</v>
      </c>
      <c r="E83" s="805">
        <v>45423</v>
      </c>
      <c r="F83" s="805">
        <f t="shared" si="40"/>
        <v>45431</v>
      </c>
      <c r="G83" s="805">
        <f t="shared" si="41"/>
        <v>45436</v>
      </c>
      <c r="H83" s="805">
        <f t="shared" si="42"/>
        <v>45442</v>
      </c>
      <c r="I83" s="805">
        <f t="shared" si="43"/>
        <v>45447</v>
      </c>
      <c r="K83" s="761">
        <f t="shared" si="44"/>
        <v>45417</v>
      </c>
    </row>
    <row r="84" spans="1:11" s="193" customFormat="1" ht="20.100000000000001" hidden="1" customHeight="1" x14ac:dyDescent="0.2">
      <c r="A84" s="808" t="s">
        <v>639</v>
      </c>
      <c r="B84" s="961" t="s">
        <v>642</v>
      </c>
      <c r="C84" s="961" t="s">
        <v>671</v>
      </c>
      <c r="D84" s="961">
        <v>45423</v>
      </c>
      <c r="E84" s="805">
        <f t="shared" si="39"/>
        <v>45425</v>
      </c>
      <c r="F84" s="805">
        <f t="shared" si="40"/>
        <v>45428</v>
      </c>
      <c r="G84" s="805">
        <f t="shared" si="41"/>
        <v>45433</v>
      </c>
      <c r="H84" s="805">
        <f t="shared" si="42"/>
        <v>45439</v>
      </c>
      <c r="I84" s="805">
        <f t="shared" si="43"/>
        <v>45444</v>
      </c>
      <c r="K84" s="761">
        <f t="shared" si="44"/>
        <v>45424</v>
      </c>
    </row>
    <row r="85" spans="1:11" s="193" customFormat="1" ht="20.100000000000001" hidden="1" customHeight="1" x14ac:dyDescent="0.2">
      <c r="A85" s="808" t="s">
        <v>642</v>
      </c>
      <c r="B85" s="961" t="s">
        <v>639</v>
      </c>
      <c r="C85" s="961" t="s">
        <v>672</v>
      </c>
      <c r="D85" s="961">
        <f t="shared" ref="D85" si="45">D84+7</f>
        <v>45430</v>
      </c>
      <c r="E85" s="884" t="s">
        <v>385</v>
      </c>
      <c r="F85" s="884" t="s">
        <v>385</v>
      </c>
      <c r="G85" s="805">
        <f t="shared" ref="G85:G91" si="46">D85+10</f>
        <v>45440</v>
      </c>
      <c r="H85" s="805">
        <f t="shared" ref="H85:H91" si="47">D85+16</f>
        <v>45446</v>
      </c>
      <c r="I85" s="805">
        <f t="shared" ref="I85:I91" si="48">D85+21</f>
        <v>45451</v>
      </c>
      <c r="K85" s="761">
        <f t="shared" si="44"/>
        <v>45431</v>
      </c>
    </row>
    <row r="86" spans="1:11" s="193" customFormat="1" ht="20.100000000000001" hidden="1" customHeight="1" x14ac:dyDescent="0.2">
      <c r="A86" s="808"/>
      <c r="B86" s="961" t="s">
        <v>644</v>
      </c>
      <c r="C86" s="961" t="s">
        <v>673</v>
      </c>
      <c r="D86" s="961">
        <v>45441</v>
      </c>
      <c r="E86" s="805">
        <f t="shared" ref="E86:E91" si="49">D86+2</f>
        <v>45443</v>
      </c>
      <c r="F86" s="805">
        <f t="shared" ref="F86:F90" si="50">D86+5</f>
        <v>45446</v>
      </c>
      <c r="G86" s="805">
        <f t="shared" si="46"/>
        <v>45451</v>
      </c>
      <c r="H86" s="805">
        <f t="shared" si="47"/>
        <v>45457</v>
      </c>
      <c r="I86" s="805">
        <f t="shared" si="48"/>
        <v>45462</v>
      </c>
      <c r="K86" s="761">
        <f t="shared" si="44"/>
        <v>45438</v>
      </c>
    </row>
    <row r="87" spans="1:11" s="193" customFormat="1" ht="20.100000000000001" hidden="1" customHeight="1" x14ac:dyDescent="0.2">
      <c r="A87" s="808" t="s">
        <v>635</v>
      </c>
      <c r="B87" s="961" t="s">
        <v>674</v>
      </c>
      <c r="C87" s="961" t="s">
        <v>675</v>
      </c>
      <c r="D87" s="961">
        <v>45454</v>
      </c>
      <c r="E87" s="805">
        <f t="shared" si="49"/>
        <v>45456</v>
      </c>
      <c r="F87" s="884" t="s">
        <v>385</v>
      </c>
      <c r="G87" s="805">
        <f t="shared" si="46"/>
        <v>45464</v>
      </c>
      <c r="H87" s="805">
        <f t="shared" si="47"/>
        <v>45470</v>
      </c>
      <c r="I87" s="884" t="s">
        <v>385</v>
      </c>
      <c r="K87" s="761">
        <f t="shared" si="44"/>
        <v>45445</v>
      </c>
    </row>
    <row r="88" spans="1:11" s="193" customFormat="1" ht="20.100000000000001" hidden="1" customHeight="1" x14ac:dyDescent="0.2">
      <c r="A88" s="808" t="s">
        <v>676</v>
      </c>
      <c r="B88" s="961" t="s">
        <v>637</v>
      </c>
      <c r="C88" s="961" t="s">
        <v>677</v>
      </c>
      <c r="D88" s="961">
        <v>45457</v>
      </c>
      <c r="E88" s="884" t="s">
        <v>385</v>
      </c>
      <c r="F88" s="884" t="s">
        <v>385</v>
      </c>
      <c r="G88" s="805">
        <f t="shared" si="46"/>
        <v>45467</v>
      </c>
      <c r="H88" s="805">
        <f t="shared" si="47"/>
        <v>45473</v>
      </c>
      <c r="I88" s="805">
        <f t="shared" si="48"/>
        <v>45478</v>
      </c>
      <c r="K88" s="761">
        <f t="shared" si="44"/>
        <v>45452</v>
      </c>
    </row>
    <row r="89" spans="1:11" s="193" customFormat="1" ht="20.100000000000001" hidden="1" customHeight="1" x14ac:dyDescent="0.2">
      <c r="A89" s="808" t="s">
        <v>678</v>
      </c>
      <c r="B89" s="961" t="s">
        <v>649</v>
      </c>
      <c r="C89" s="961" t="s">
        <v>679</v>
      </c>
      <c r="D89" s="961">
        <v>45461</v>
      </c>
      <c r="E89" s="805">
        <f t="shared" ref="E89" si="51">D89+2</f>
        <v>45463</v>
      </c>
      <c r="F89" s="805">
        <f t="shared" ref="F89" si="52">D89+5</f>
        <v>45466</v>
      </c>
      <c r="G89" s="805">
        <f t="shared" ref="G89" si="53">D89+10</f>
        <v>45471</v>
      </c>
      <c r="H89" s="805">
        <f t="shared" ref="H89" si="54">D89+16</f>
        <v>45477</v>
      </c>
      <c r="I89" s="805">
        <f t="shared" ref="I89" si="55">D89+21</f>
        <v>45482</v>
      </c>
      <c r="K89" s="761">
        <f t="shared" si="44"/>
        <v>45459</v>
      </c>
    </row>
    <row r="90" spans="1:11" s="193" customFormat="1" ht="20.100000000000001" hidden="1" customHeight="1" x14ac:dyDescent="0.2">
      <c r="A90" s="808" t="s">
        <v>1600</v>
      </c>
      <c r="B90" s="961" t="s">
        <v>642</v>
      </c>
      <c r="C90" s="961" t="s">
        <v>1663</v>
      </c>
      <c r="D90" s="961">
        <v>45470</v>
      </c>
      <c r="E90" s="805">
        <f t="shared" si="49"/>
        <v>45472</v>
      </c>
      <c r="F90" s="805">
        <f t="shared" si="50"/>
        <v>45475</v>
      </c>
      <c r="G90" s="805">
        <f t="shared" si="46"/>
        <v>45480</v>
      </c>
      <c r="H90" s="805">
        <f t="shared" si="47"/>
        <v>45486</v>
      </c>
      <c r="I90" s="805">
        <f t="shared" si="48"/>
        <v>45491</v>
      </c>
      <c r="K90" s="761">
        <f t="shared" si="44"/>
        <v>45466</v>
      </c>
    </row>
    <row r="91" spans="1:11" s="193" customFormat="1" ht="20.100000000000001" hidden="1" customHeight="1" x14ac:dyDescent="0.2">
      <c r="A91" s="808" t="s">
        <v>642</v>
      </c>
      <c r="B91" s="961" t="s">
        <v>646</v>
      </c>
      <c r="C91" s="961" t="s">
        <v>1664</v>
      </c>
      <c r="D91" s="961">
        <v>45478</v>
      </c>
      <c r="E91" s="805">
        <f t="shared" si="49"/>
        <v>45480</v>
      </c>
      <c r="F91" s="884" t="s">
        <v>385</v>
      </c>
      <c r="G91" s="805">
        <f t="shared" si="46"/>
        <v>45488</v>
      </c>
      <c r="H91" s="805">
        <f t="shared" si="47"/>
        <v>45494</v>
      </c>
      <c r="I91" s="805">
        <f t="shared" si="48"/>
        <v>45499</v>
      </c>
      <c r="K91" s="761">
        <f t="shared" si="44"/>
        <v>45473</v>
      </c>
    </row>
    <row r="92" spans="1:11" s="193" customFormat="1" ht="20.100000000000001" hidden="1" customHeight="1" x14ac:dyDescent="0.2">
      <c r="A92" s="808" t="s">
        <v>639</v>
      </c>
      <c r="B92" s="961" t="s">
        <v>1603</v>
      </c>
      <c r="C92" s="961" t="s">
        <v>1665</v>
      </c>
      <c r="D92" s="961">
        <v>45488</v>
      </c>
      <c r="E92" s="884" t="s">
        <v>385</v>
      </c>
      <c r="F92" s="884" t="s">
        <v>385</v>
      </c>
      <c r="G92" s="805">
        <f t="shared" ref="G92:G93" si="56">D92+10</f>
        <v>45498</v>
      </c>
      <c r="H92" s="805">
        <f t="shared" ref="H92:H93" si="57">D92+16</f>
        <v>45504</v>
      </c>
      <c r="I92" s="805">
        <f t="shared" ref="I92:I93" si="58">D92+21</f>
        <v>45509</v>
      </c>
      <c r="K92" s="761">
        <f t="shared" si="44"/>
        <v>45480</v>
      </c>
    </row>
    <row r="93" spans="1:11" s="193" customFormat="1" ht="20.100000000000001" hidden="1" customHeight="1" x14ac:dyDescent="0.2">
      <c r="A93" s="808" t="s">
        <v>644</v>
      </c>
      <c r="B93" s="961" t="s">
        <v>639</v>
      </c>
      <c r="C93" s="961" t="s">
        <v>1666</v>
      </c>
      <c r="D93" s="961">
        <v>45492</v>
      </c>
      <c r="E93" s="884" t="s">
        <v>385</v>
      </c>
      <c r="F93" s="884" t="s">
        <v>385</v>
      </c>
      <c r="G93" s="805">
        <f t="shared" si="56"/>
        <v>45502</v>
      </c>
      <c r="H93" s="805">
        <f t="shared" si="57"/>
        <v>45508</v>
      </c>
      <c r="I93" s="805">
        <f t="shared" si="58"/>
        <v>45513</v>
      </c>
      <c r="K93" s="761">
        <f t="shared" si="44"/>
        <v>45487</v>
      </c>
    </row>
    <row r="94" spans="1:11" s="193" customFormat="1" ht="20.100000000000001" hidden="1" customHeight="1" x14ac:dyDescent="0.2">
      <c r="A94" s="808"/>
      <c r="B94" s="961" t="s">
        <v>637</v>
      </c>
      <c r="C94" s="961" t="s">
        <v>1667</v>
      </c>
      <c r="D94" s="961">
        <v>45493</v>
      </c>
      <c r="E94" s="805">
        <f t="shared" ref="E94" si="59">D94+2</f>
        <v>45495</v>
      </c>
      <c r="F94" s="805">
        <f t="shared" ref="F94" si="60">D94+5</f>
        <v>45498</v>
      </c>
      <c r="G94" s="805">
        <f t="shared" ref="G94" si="61">D94+10</f>
        <v>45503</v>
      </c>
      <c r="H94" s="805">
        <f t="shared" ref="H94" si="62">D94+16</f>
        <v>45509</v>
      </c>
      <c r="I94" s="805">
        <f t="shared" ref="I94" si="63">D94+21</f>
        <v>45514</v>
      </c>
      <c r="K94" s="761">
        <f t="shared" si="44"/>
        <v>45494</v>
      </c>
    </row>
    <row r="95" spans="1:11" s="193" customFormat="1" ht="20.100000000000001" hidden="1" customHeight="1" x14ac:dyDescent="0.2">
      <c r="A95" s="808" t="s">
        <v>637</v>
      </c>
      <c r="B95" s="961" t="s">
        <v>644</v>
      </c>
      <c r="C95" s="961" t="s">
        <v>1668</v>
      </c>
      <c r="D95" s="961">
        <v>45502</v>
      </c>
      <c r="E95" s="805">
        <f t="shared" ref="E95:E96" si="64">D95+2</f>
        <v>45504</v>
      </c>
      <c r="F95" s="884" t="s">
        <v>385</v>
      </c>
      <c r="G95" s="805">
        <f t="shared" ref="G95:G96" si="65">D95+10</f>
        <v>45512</v>
      </c>
      <c r="H95" s="805">
        <f t="shared" ref="H95:H96" si="66">D95+16</f>
        <v>45518</v>
      </c>
      <c r="I95" s="805">
        <f t="shared" ref="I95:I96" si="67">D95+21</f>
        <v>45523</v>
      </c>
      <c r="K95" s="761">
        <f t="shared" si="44"/>
        <v>45501</v>
      </c>
    </row>
    <row r="96" spans="1:11" s="193" customFormat="1" ht="20.100000000000001" hidden="1" customHeight="1" x14ac:dyDescent="0.2">
      <c r="A96" s="808"/>
      <c r="B96" s="961" t="s">
        <v>649</v>
      </c>
      <c r="C96" s="961" t="s">
        <v>1669</v>
      </c>
      <c r="D96" s="961">
        <v>45515</v>
      </c>
      <c r="E96" s="805">
        <f t="shared" si="64"/>
        <v>45517</v>
      </c>
      <c r="F96" s="884" t="s">
        <v>385</v>
      </c>
      <c r="G96" s="805">
        <f t="shared" si="65"/>
        <v>45525</v>
      </c>
      <c r="H96" s="805">
        <f t="shared" si="66"/>
        <v>45531</v>
      </c>
      <c r="I96" s="805">
        <f t="shared" si="67"/>
        <v>45536</v>
      </c>
      <c r="K96" s="761">
        <f t="shared" si="44"/>
        <v>45508</v>
      </c>
    </row>
    <row r="97" spans="1:11" s="193" customFormat="1" ht="20.100000000000001" hidden="1" customHeight="1" x14ac:dyDescent="0.2">
      <c r="A97" s="808"/>
      <c r="B97" s="961" t="s">
        <v>642</v>
      </c>
      <c r="C97" s="961" t="s">
        <v>1670</v>
      </c>
      <c r="D97" s="961">
        <v>45519</v>
      </c>
      <c r="E97" s="805">
        <f t="shared" ref="E97" si="68">D97+2</f>
        <v>45521</v>
      </c>
      <c r="F97" s="884" t="s">
        <v>385</v>
      </c>
      <c r="G97" s="805">
        <f t="shared" ref="G97" si="69">D97+10</f>
        <v>45529</v>
      </c>
      <c r="H97" s="805">
        <f t="shared" ref="H97" si="70">D97+16</f>
        <v>45535</v>
      </c>
      <c r="I97" s="805">
        <f t="shared" ref="I97" si="71">D97+21</f>
        <v>45540</v>
      </c>
      <c r="K97" s="761">
        <f t="shared" si="44"/>
        <v>45515</v>
      </c>
    </row>
    <row r="98" spans="1:11" s="193" customFormat="1" ht="20.100000000000001" hidden="1" customHeight="1" x14ac:dyDescent="0.2">
      <c r="A98" s="808"/>
      <c r="B98" s="961" t="s">
        <v>646</v>
      </c>
      <c r="C98" s="961" t="s">
        <v>1671</v>
      </c>
      <c r="D98" s="961">
        <v>45533</v>
      </c>
      <c r="E98" s="805">
        <f t="shared" ref="E98:E99" si="72">D98+2</f>
        <v>45535</v>
      </c>
      <c r="F98" s="884" t="s">
        <v>385</v>
      </c>
      <c r="G98" s="805">
        <f t="shared" ref="G98:G99" si="73">D98+10</f>
        <v>45543</v>
      </c>
      <c r="H98" s="805">
        <f t="shared" ref="H98:H99" si="74">D98+16</f>
        <v>45549</v>
      </c>
      <c r="I98" s="884" t="s">
        <v>385</v>
      </c>
      <c r="K98" s="761">
        <f t="shared" si="44"/>
        <v>45522</v>
      </c>
    </row>
    <row r="99" spans="1:11" s="193" customFormat="1" ht="20.100000000000001" hidden="1" customHeight="1" x14ac:dyDescent="0.2">
      <c r="A99" s="808"/>
      <c r="B99" s="961" t="s">
        <v>1603</v>
      </c>
      <c r="C99" s="961" t="s">
        <v>1672</v>
      </c>
      <c r="D99" s="961">
        <v>45538</v>
      </c>
      <c r="E99" s="805">
        <f t="shared" si="72"/>
        <v>45540</v>
      </c>
      <c r="F99" s="884" t="s">
        <v>385</v>
      </c>
      <c r="G99" s="805">
        <f t="shared" si="73"/>
        <v>45548</v>
      </c>
      <c r="H99" s="805">
        <f t="shared" si="74"/>
        <v>45554</v>
      </c>
      <c r="I99" s="805">
        <f t="shared" ref="I99" si="75">D99+21</f>
        <v>45559</v>
      </c>
      <c r="K99" s="761">
        <f t="shared" si="44"/>
        <v>45529</v>
      </c>
    </row>
    <row r="100" spans="1:11" s="193" customFormat="1" ht="20.100000000000001" hidden="1" customHeight="1" x14ac:dyDescent="0.2">
      <c r="A100" s="808"/>
      <c r="B100" s="961" t="s">
        <v>639</v>
      </c>
      <c r="C100" s="961" t="s">
        <v>1673</v>
      </c>
      <c r="D100" s="961">
        <v>45539</v>
      </c>
      <c r="E100" s="805">
        <f t="shared" ref="E100" si="76">D100+2</f>
        <v>45541</v>
      </c>
      <c r="F100" s="884" t="s">
        <v>385</v>
      </c>
      <c r="G100" s="805">
        <f t="shared" ref="G100" si="77">D100+10</f>
        <v>45549</v>
      </c>
      <c r="H100" s="805">
        <f t="shared" ref="H100" si="78">D100+16</f>
        <v>45555</v>
      </c>
      <c r="I100" s="805">
        <f t="shared" ref="I100" si="79">D100+21</f>
        <v>45560</v>
      </c>
      <c r="K100" s="761">
        <f t="shared" si="44"/>
        <v>45536</v>
      </c>
    </row>
    <row r="101" spans="1:11" s="193" customFormat="1" ht="20.100000000000001" hidden="1" customHeight="1" x14ac:dyDescent="0.2">
      <c r="A101" s="808"/>
      <c r="B101" s="961" t="s">
        <v>637</v>
      </c>
      <c r="C101" s="961" t="s">
        <v>1674</v>
      </c>
      <c r="D101" s="961">
        <v>45547</v>
      </c>
      <c r="E101" s="805">
        <f t="shared" ref="E101:E106" si="80">D101+2</f>
        <v>45549</v>
      </c>
      <c r="F101" s="884" t="s">
        <v>385</v>
      </c>
      <c r="G101" s="805">
        <f t="shared" ref="G101:G106" si="81">D101+10</f>
        <v>45557</v>
      </c>
      <c r="H101" s="805">
        <f t="shared" ref="H101:H106" si="82">D101+16</f>
        <v>45563</v>
      </c>
      <c r="I101" s="805">
        <f t="shared" ref="I101:I104" si="83">D101+21</f>
        <v>45568</v>
      </c>
      <c r="K101" s="761">
        <f t="shared" si="44"/>
        <v>45543</v>
      </c>
    </row>
    <row r="102" spans="1:11" s="193" customFormat="1" ht="20.100000000000001" hidden="1" customHeight="1" x14ac:dyDescent="0.2">
      <c r="A102" s="808"/>
      <c r="B102" s="961" t="s">
        <v>644</v>
      </c>
      <c r="C102" s="961" t="s">
        <v>1675</v>
      </c>
      <c r="D102" s="961">
        <v>45549</v>
      </c>
      <c r="E102" s="805">
        <f t="shared" si="80"/>
        <v>45551</v>
      </c>
      <c r="F102" s="884" t="s">
        <v>385</v>
      </c>
      <c r="G102" s="805">
        <f t="shared" si="81"/>
        <v>45559</v>
      </c>
      <c r="H102" s="805">
        <f t="shared" si="82"/>
        <v>45565</v>
      </c>
      <c r="I102" s="805">
        <f t="shared" si="83"/>
        <v>45570</v>
      </c>
      <c r="K102" s="761">
        <f t="shared" si="44"/>
        <v>45550</v>
      </c>
    </row>
    <row r="103" spans="1:11" s="193" customFormat="1" ht="20.100000000000001" hidden="1" customHeight="1" x14ac:dyDescent="0.2">
      <c r="A103" s="808"/>
      <c r="B103" s="961" t="s">
        <v>649</v>
      </c>
      <c r="C103" s="961" t="s">
        <v>1676</v>
      </c>
      <c r="D103" s="961">
        <v>45567</v>
      </c>
      <c r="E103" s="884" t="s">
        <v>385</v>
      </c>
      <c r="F103" s="884" t="s">
        <v>385</v>
      </c>
      <c r="G103" s="805">
        <f t="shared" si="81"/>
        <v>45577</v>
      </c>
      <c r="H103" s="884" t="s">
        <v>385</v>
      </c>
      <c r="I103" s="805">
        <f t="shared" si="83"/>
        <v>45588</v>
      </c>
      <c r="K103" s="761">
        <f t="shared" si="44"/>
        <v>45557</v>
      </c>
    </row>
    <row r="104" spans="1:11" s="193" customFormat="1" ht="20.100000000000001" hidden="1" customHeight="1" x14ac:dyDescent="0.2">
      <c r="A104" s="808"/>
      <c r="B104" s="961" t="s">
        <v>642</v>
      </c>
      <c r="C104" s="961" t="s">
        <v>1677</v>
      </c>
      <c r="D104" s="961">
        <v>45570</v>
      </c>
      <c r="E104" s="805">
        <f t="shared" si="80"/>
        <v>45572</v>
      </c>
      <c r="F104" s="884" t="s">
        <v>385</v>
      </c>
      <c r="G104" s="805">
        <f t="shared" si="81"/>
        <v>45580</v>
      </c>
      <c r="H104" s="805">
        <f t="shared" si="82"/>
        <v>45586</v>
      </c>
      <c r="I104" s="805">
        <f t="shared" si="83"/>
        <v>45591</v>
      </c>
      <c r="K104" s="761">
        <f t="shared" si="44"/>
        <v>45564</v>
      </c>
    </row>
    <row r="105" spans="1:11" s="193" customFormat="1" ht="20.100000000000001" hidden="1" customHeight="1" x14ac:dyDescent="0.2">
      <c r="A105" s="808" t="s">
        <v>1678</v>
      </c>
      <c r="B105" s="1038" t="s">
        <v>409</v>
      </c>
      <c r="C105" s="961" t="s">
        <v>1679</v>
      </c>
      <c r="D105" s="803"/>
      <c r="E105" s="857"/>
      <c r="F105" s="990"/>
      <c r="G105" s="857"/>
      <c r="H105" s="857"/>
      <c r="I105" s="857"/>
      <c r="K105" s="761">
        <f t="shared" si="44"/>
        <v>45571</v>
      </c>
    </row>
    <row r="106" spans="1:11" s="193" customFormat="1" ht="20.100000000000001" hidden="1" customHeight="1" x14ac:dyDescent="0.2">
      <c r="A106" s="808" t="s">
        <v>1627</v>
      </c>
      <c r="B106" s="961" t="s">
        <v>1371</v>
      </c>
      <c r="C106" s="961" t="s">
        <v>1680</v>
      </c>
      <c r="D106" s="961">
        <v>45583</v>
      </c>
      <c r="E106" s="805">
        <f t="shared" si="80"/>
        <v>45585</v>
      </c>
      <c r="F106" s="884" t="s">
        <v>385</v>
      </c>
      <c r="G106" s="805">
        <f t="shared" si="81"/>
        <v>45593</v>
      </c>
      <c r="H106" s="805">
        <f t="shared" si="82"/>
        <v>45599</v>
      </c>
      <c r="I106" s="805">
        <f t="shared" ref="I106:I108" si="84">D106+21</f>
        <v>45604</v>
      </c>
      <c r="K106" s="761">
        <f t="shared" si="44"/>
        <v>45578</v>
      </c>
    </row>
    <row r="107" spans="1:11" s="193" customFormat="1" ht="20.100000000000001" hidden="1" customHeight="1" x14ac:dyDescent="0.2">
      <c r="A107" s="808" t="s">
        <v>1681</v>
      </c>
      <c r="B107" s="961" t="s">
        <v>1629</v>
      </c>
      <c r="C107" s="961" t="s">
        <v>1682</v>
      </c>
      <c r="D107" s="884" t="s">
        <v>385</v>
      </c>
      <c r="E107" s="990"/>
      <c r="F107" s="990"/>
      <c r="G107" s="857"/>
      <c r="H107" s="857"/>
      <c r="I107" s="857"/>
      <c r="K107" s="761">
        <f t="shared" si="44"/>
        <v>45585</v>
      </c>
    </row>
    <row r="108" spans="1:11" s="193" customFormat="1" ht="20.100000000000001" hidden="1" customHeight="1" x14ac:dyDescent="0.2">
      <c r="A108" s="808" t="s">
        <v>637</v>
      </c>
      <c r="B108" s="961" t="s">
        <v>639</v>
      </c>
      <c r="C108" s="961" t="s">
        <v>1683</v>
      </c>
      <c r="D108" s="961">
        <v>45594</v>
      </c>
      <c r="E108" s="805">
        <f t="shared" ref="E108" si="85">D108+2</f>
        <v>45596</v>
      </c>
      <c r="F108" s="884" t="s">
        <v>385</v>
      </c>
      <c r="G108" s="805">
        <f t="shared" ref="G108" si="86">D108+10</f>
        <v>45604</v>
      </c>
      <c r="H108" s="805">
        <f t="shared" ref="H108" si="87">D108+16</f>
        <v>45610</v>
      </c>
      <c r="I108" s="805">
        <f t="shared" si="84"/>
        <v>45615</v>
      </c>
      <c r="K108" s="761">
        <f t="shared" si="44"/>
        <v>45592</v>
      </c>
    </row>
    <row r="109" spans="1:11" s="193" customFormat="1" ht="20.100000000000001" hidden="1" customHeight="1" x14ac:dyDescent="0.2">
      <c r="A109" s="808" t="s">
        <v>644</v>
      </c>
      <c r="B109" s="961" t="s">
        <v>637</v>
      </c>
      <c r="C109" s="961" t="s">
        <v>1684</v>
      </c>
      <c r="D109" s="961">
        <v>45598</v>
      </c>
      <c r="E109" s="805">
        <f t="shared" ref="E109:E113" si="88">D109+2</f>
        <v>45600</v>
      </c>
      <c r="F109" s="884" t="s">
        <v>385</v>
      </c>
      <c r="G109" s="805">
        <f t="shared" ref="G109:G112" si="89">D109+10</f>
        <v>45608</v>
      </c>
      <c r="H109" s="805">
        <f t="shared" ref="H109:H112" si="90">D109+16</f>
        <v>45614</v>
      </c>
      <c r="I109" s="805">
        <f t="shared" ref="I109:I112" si="91">D109+21</f>
        <v>45619</v>
      </c>
      <c r="K109" s="761">
        <f t="shared" si="44"/>
        <v>45599</v>
      </c>
    </row>
    <row r="110" spans="1:11" s="193" customFormat="1" ht="20.100000000000001" hidden="1" customHeight="1" x14ac:dyDescent="0.2">
      <c r="A110" s="808"/>
      <c r="B110" s="961" t="s">
        <v>649</v>
      </c>
      <c r="C110" s="961" t="s">
        <v>1685</v>
      </c>
      <c r="D110" s="961">
        <v>45605</v>
      </c>
      <c r="E110" s="805">
        <f t="shared" si="88"/>
        <v>45607</v>
      </c>
      <c r="F110" s="884" t="s">
        <v>385</v>
      </c>
      <c r="G110" s="805">
        <f t="shared" si="89"/>
        <v>45615</v>
      </c>
      <c r="H110" s="805">
        <f t="shared" si="90"/>
        <v>45621</v>
      </c>
      <c r="I110" s="805">
        <f t="shared" si="91"/>
        <v>45626</v>
      </c>
      <c r="K110" s="761">
        <f t="shared" si="44"/>
        <v>45606</v>
      </c>
    </row>
    <row r="111" spans="1:11" s="193" customFormat="1" ht="20.100000000000001" hidden="1" customHeight="1" x14ac:dyDescent="0.2">
      <c r="A111" s="808"/>
      <c r="B111" s="961" t="s">
        <v>642</v>
      </c>
      <c r="C111" s="961" t="s">
        <v>1686</v>
      </c>
      <c r="D111" s="961">
        <v>45616</v>
      </c>
      <c r="E111" s="805">
        <f t="shared" si="88"/>
        <v>45618</v>
      </c>
      <c r="F111" s="884" t="s">
        <v>385</v>
      </c>
      <c r="G111" s="805">
        <f t="shared" si="89"/>
        <v>45626</v>
      </c>
      <c r="H111" s="805">
        <f t="shared" si="90"/>
        <v>45632</v>
      </c>
      <c r="I111" s="805">
        <f t="shared" si="91"/>
        <v>45637</v>
      </c>
      <c r="K111" s="761">
        <f t="shared" si="44"/>
        <v>45613</v>
      </c>
    </row>
    <row r="112" spans="1:11" s="193" customFormat="1" ht="20.100000000000001" hidden="1" customHeight="1" x14ac:dyDescent="0.2">
      <c r="A112" s="808" t="s">
        <v>1603</v>
      </c>
      <c r="B112" s="961" t="s">
        <v>1625</v>
      </c>
      <c r="C112" s="961" t="s">
        <v>1687</v>
      </c>
      <c r="D112" s="961">
        <v>45623</v>
      </c>
      <c r="E112" s="805">
        <f t="shared" si="88"/>
        <v>45625</v>
      </c>
      <c r="F112" s="884" t="s">
        <v>385</v>
      </c>
      <c r="G112" s="805">
        <f t="shared" si="89"/>
        <v>45633</v>
      </c>
      <c r="H112" s="805">
        <f t="shared" si="90"/>
        <v>45639</v>
      </c>
      <c r="I112" s="805">
        <f t="shared" si="91"/>
        <v>45644</v>
      </c>
      <c r="K112" s="761">
        <f t="shared" si="44"/>
        <v>45620</v>
      </c>
    </row>
    <row r="113" spans="1:12" s="193" customFormat="1" ht="20.100000000000001" hidden="1" customHeight="1" x14ac:dyDescent="0.2">
      <c r="A113" s="808" t="s">
        <v>1627</v>
      </c>
      <c r="B113" s="961" t="s">
        <v>1371</v>
      </c>
      <c r="C113" s="961" t="s">
        <v>1688</v>
      </c>
      <c r="D113" s="961">
        <v>45632</v>
      </c>
      <c r="E113" s="805">
        <f t="shared" si="88"/>
        <v>45634</v>
      </c>
      <c r="F113" s="884" t="s">
        <v>385</v>
      </c>
      <c r="G113" s="805">
        <v>45639</v>
      </c>
      <c r="H113" s="805">
        <v>45645</v>
      </c>
      <c r="I113" s="884" t="s">
        <v>385</v>
      </c>
      <c r="K113" s="761">
        <f t="shared" si="44"/>
        <v>45627</v>
      </c>
    </row>
    <row r="114" spans="1:12" s="193" customFormat="1" ht="20.100000000000001" hidden="1" customHeight="1" x14ac:dyDescent="0.2">
      <c r="A114" s="808"/>
      <c r="B114" s="961" t="s">
        <v>1629</v>
      </c>
      <c r="C114" s="961" t="s">
        <v>1689</v>
      </c>
      <c r="D114" s="961">
        <v>45639</v>
      </c>
      <c r="E114" s="805">
        <f t="shared" ref="E114:E119" si="92">D114+2</f>
        <v>45641</v>
      </c>
      <c r="F114" s="884" t="s">
        <v>385</v>
      </c>
      <c r="G114" s="805">
        <f t="shared" ref="G114:G119" si="93">D114+10</f>
        <v>45649</v>
      </c>
      <c r="H114" s="805">
        <f t="shared" ref="H114:H119" si="94">D114+16</f>
        <v>45655</v>
      </c>
      <c r="I114" s="805">
        <f t="shared" ref="I114:I119" si="95">D114+21</f>
        <v>45660</v>
      </c>
      <c r="K114" s="761">
        <f t="shared" si="44"/>
        <v>45634</v>
      </c>
    </row>
    <row r="115" spans="1:12" s="193" customFormat="1" ht="20.100000000000001" hidden="1" customHeight="1" x14ac:dyDescent="0.2">
      <c r="A115" s="808" t="s">
        <v>1631</v>
      </c>
      <c r="B115" s="961" t="s">
        <v>1575</v>
      </c>
      <c r="C115" s="961" t="s">
        <v>1690</v>
      </c>
      <c r="D115" s="961">
        <v>45648</v>
      </c>
      <c r="E115" s="805">
        <f t="shared" si="92"/>
        <v>45650</v>
      </c>
      <c r="F115" s="884" t="s">
        <v>385</v>
      </c>
      <c r="G115" s="805">
        <f t="shared" si="93"/>
        <v>45658</v>
      </c>
      <c r="H115" s="805">
        <f t="shared" si="94"/>
        <v>45664</v>
      </c>
      <c r="I115" s="805">
        <f t="shared" si="95"/>
        <v>45669</v>
      </c>
      <c r="K115" s="761">
        <f t="shared" si="44"/>
        <v>45641</v>
      </c>
    </row>
    <row r="116" spans="1:12" s="193" customFormat="1" ht="20.100000000000001" hidden="1" customHeight="1" x14ac:dyDescent="0.2">
      <c r="A116" s="808" t="s">
        <v>637</v>
      </c>
      <c r="B116" s="961" t="s">
        <v>1606</v>
      </c>
      <c r="C116" s="961" t="s">
        <v>1691</v>
      </c>
      <c r="D116" s="961">
        <v>45653</v>
      </c>
      <c r="E116" s="805">
        <f t="shared" si="92"/>
        <v>45655</v>
      </c>
      <c r="F116" s="884" t="s">
        <v>385</v>
      </c>
      <c r="G116" s="805">
        <f t="shared" si="93"/>
        <v>45663</v>
      </c>
      <c r="H116" s="805">
        <f t="shared" si="94"/>
        <v>45669</v>
      </c>
      <c r="I116" s="805">
        <f t="shared" si="95"/>
        <v>45674</v>
      </c>
      <c r="K116" s="761">
        <f t="shared" si="44"/>
        <v>45648</v>
      </c>
    </row>
    <row r="117" spans="1:12" s="193" customFormat="1" ht="20.100000000000001" hidden="1" customHeight="1" x14ac:dyDescent="0.2">
      <c r="A117" s="808"/>
      <c r="B117" s="961" t="s">
        <v>649</v>
      </c>
      <c r="C117" s="961" t="s">
        <v>1692</v>
      </c>
      <c r="D117" s="961">
        <v>45654</v>
      </c>
      <c r="E117" s="805">
        <f t="shared" si="92"/>
        <v>45656</v>
      </c>
      <c r="F117" s="884" t="s">
        <v>385</v>
      </c>
      <c r="G117" s="805">
        <f t="shared" si="93"/>
        <v>45664</v>
      </c>
      <c r="H117" s="805">
        <f t="shared" si="94"/>
        <v>45670</v>
      </c>
      <c r="I117" s="805">
        <f t="shared" si="95"/>
        <v>45675</v>
      </c>
      <c r="K117" s="761">
        <f t="shared" si="44"/>
        <v>45655</v>
      </c>
    </row>
    <row r="118" spans="1:12" s="193" customFormat="1" ht="20.100000000000001" hidden="1" customHeight="1" x14ac:dyDescent="0.2">
      <c r="A118" s="808"/>
      <c r="B118" s="961" t="s">
        <v>642</v>
      </c>
      <c r="C118" s="961" t="s">
        <v>1693</v>
      </c>
      <c r="D118" s="961">
        <v>45661</v>
      </c>
      <c r="E118" s="805">
        <f t="shared" si="92"/>
        <v>45663</v>
      </c>
      <c r="F118" s="884" t="s">
        <v>385</v>
      </c>
      <c r="G118" s="805">
        <f t="shared" si="93"/>
        <v>45671</v>
      </c>
      <c r="H118" s="805">
        <f t="shared" si="94"/>
        <v>45677</v>
      </c>
      <c r="I118" s="805">
        <f t="shared" si="95"/>
        <v>45682</v>
      </c>
      <c r="K118" s="761">
        <f t="shared" si="44"/>
        <v>45662</v>
      </c>
    </row>
    <row r="119" spans="1:12" s="193" customFormat="1" ht="20.100000000000001" hidden="1" customHeight="1" x14ac:dyDescent="0.2">
      <c r="A119" s="808"/>
      <c r="B119" s="961" t="s">
        <v>1625</v>
      </c>
      <c r="C119" s="961" t="s">
        <v>1694</v>
      </c>
      <c r="D119" s="961">
        <v>45669</v>
      </c>
      <c r="E119" s="805">
        <f t="shared" si="92"/>
        <v>45671</v>
      </c>
      <c r="F119" s="884" t="s">
        <v>385</v>
      </c>
      <c r="G119" s="805">
        <f t="shared" si="93"/>
        <v>45679</v>
      </c>
      <c r="H119" s="805">
        <f t="shared" si="94"/>
        <v>45685</v>
      </c>
      <c r="I119" s="805">
        <f t="shared" si="95"/>
        <v>45690</v>
      </c>
      <c r="K119" s="761">
        <f t="shared" si="44"/>
        <v>45669</v>
      </c>
    </row>
    <row r="120" spans="1:12" s="193" customFormat="1" ht="20.100000000000001" hidden="1" customHeight="1" x14ac:dyDescent="0.2">
      <c r="A120" s="808" t="s">
        <v>1371</v>
      </c>
      <c r="B120" s="961" t="s">
        <v>1637</v>
      </c>
      <c r="C120" s="961" t="s">
        <v>1695</v>
      </c>
      <c r="D120" s="884" t="s">
        <v>385</v>
      </c>
      <c r="E120" s="884" t="s">
        <v>385</v>
      </c>
      <c r="F120" s="884" t="s">
        <v>385</v>
      </c>
      <c r="G120" s="805">
        <v>45685</v>
      </c>
      <c r="H120" s="805">
        <v>45691</v>
      </c>
      <c r="I120" s="805">
        <v>45696</v>
      </c>
      <c r="K120" s="761">
        <f t="shared" si="44"/>
        <v>45676</v>
      </c>
    </row>
    <row r="121" spans="1:12" s="193" customFormat="1" ht="20.100000000000001" hidden="1" customHeight="1" x14ac:dyDescent="0.2">
      <c r="A121" s="808"/>
      <c r="B121" s="961" t="s">
        <v>1629</v>
      </c>
      <c r="C121" s="961" t="s">
        <v>1696</v>
      </c>
      <c r="D121" s="961">
        <v>45688</v>
      </c>
      <c r="E121" s="805">
        <f t="shared" ref="E121:E122" si="96">D121+2</f>
        <v>45690</v>
      </c>
      <c r="F121" s="884" t="s">
        <v>385</v>
      </c>
      <c r="G121" s="805">
        <f t="shared" ref="G121:G124" si="97">D121+10</f>
        <v>45698</v>
      </c>
      <c r="H121" s="805">
        <f t="shared" ref="H121:H124" si="98">D121+16</f>
        <v>45704</v>
      </c>
      <c r="I121" s="805">
        <f t="shared" ref="I121:I124" si="99">D121+21</f>
        <v>45709</v>
      </c>
      <c r="K121" s="761">
        <f t="shared" si="44"/>
        <v>45683</v>
      </c>
    </row>
    <row r="122" spans="1:12" s="193" customFormat="1" ht="20.100000000000001" hidden="1" customHeight="1" x14ac:dyDescent="0.2">
      <c r="A122" s="808"/>
      <c r="B122" s="961" t="s">
        <v>1575</v>
      </c>
      <c r="C122" s="961" t="s">
        <v>1697</v>
      </c>
      <c r="D122" s="961">
        <v>45695</v>
      </c>
      <c r="E122" s="805">
        <f t="shared" si="96"/>
        <v>45697</v>
      </c>
      <c r="F122" s="884" t="s">
        <v>385</v>
      </c>
      <c r="G122" s="805">
        <f t="shared" si="97"/>
        <v>45705</v>
      </c>
      <c r="H122" s="805">
        <f t="shared" si="98"/>
        <v>45711</v>
      </c>
      <c r="I122" s="805">
        <f t="shared" si="99"/>
        <v>45716</v>
      </c>
      <c r="K122" s="761">
        <f t="shared" si="44"/>
        <v>45690</v>
      </c>
    </row>
    <row r="123" spans="1:12" s="193" customFormat="1" ht="20.100000000000001" hidden="1" customHeight="1" x14ac:dyDescent="0.2">
      <c r="A123" s="808"/>
      <c r="B123" s="961" t="s">
        <v>1606</v>
      </c>
      <c r="C123" s="961" t="s">
        <v>1698</v>
      </c>
      <c r="D123" s="961">
        <v>45706</v>
      </c>
      <c r="E123" s="884" t="s">
        <v>385</v>
      </c>
      <c r="F123" s="884" t="s">
        <v>385</v>
      </c>
      <c r="G123" s="805">
        <f t="shared" si="97"/>
        <v>45716</v>
      </c>
      <c r="H123" s="805">
        <f t="shared" si="98"/>
        <v>45722</v>
      </c>
      <c r="I123" s="805">
        <f t="shared" si="99"/>
        <v>45727</v>
      </c>
      <c r="K123" s="761">
        <f t="shared" si="44"/>
        <v>45697</v>
      </c>
    </row>
    <row r="124" spans="1:12" s="193" customFormat="1" ht="20.100000000000001" hidden="1" customHeight="1" x14ac:dyDescent="0.2">
      <c r="A124" s="808"/>
      <c r="B124" s="961" t="s">
        <v>649</v>
      </c>
      <c r="C124" s="961" t="s">
        <v>1699</v>
      </c>
      <c r="D124" s="961">
        <v>45714</v>
      </c>
      <c r="E124" s="884" t="s">
        <v>385</v>
      </c>
      <c r="F124" s="884" t="s">
        <v>385</v>
      </c>
      <c r="G124" s="805">
        <f t="shared" si="97"/>
        <v>45724</v>
      </c>
      <c r="H124" s="805">
        <f t="shared" si="98"/>
        <v>45730</v>
      </c>
      <c r="I124" s="805">
        <f t="shared" si="99"/>
        <v>45735</v>
      </c>
      <c r="K124" s="761">
        <f t="shared" si="44"/>
        <v>45704</v>
      </c>
    </row>
    <row r="125" spans="1:12" s="193" customFormat="1" ht="20.100000000000001" hidden="1" customHeight="1" x14ac:dyDescent="0.2">
      <c r="A125" s="808" t="s">
        <v>642</v>
      </c>
      <c r="B125" s="1038" t="s">
        <v>409</v>
      </c>
      <c r="C125" s="961" t="s">
        <v>1700</v>
      </c>
      <c r="D125" s="803"/>
      <c r="E125" s="857"/>
      <c r="F125" s="990"/>
      <c r="G125" s="857"/>
      <c r="H125" s="857"/>
      <c r="I125" s="857"/>
      <c r="K125" s="761">
        <f t="shared" si="44"/>
        <v>45711</v>
      </c>
    </row>
    <row r="126" spans="1:12" s="193" customFormat="1" ht="20.100000000000001" hidden="1" customHeight="1" x14ac:dyDescent="0.2">
      <c r="A126" s="808" t="s">
        <v>1701</v>
      </c>
      <c r="B126" s="961" t="s">
        <v>642</v>
      </c>
      <c r="C126" s="961" t="s">
        <v>1702</v>
      </c>
      <c r="D126" s="961">
        <v>45720</v>
      </c>
      <c r="E126" s="884" t="s">
        <v>385</v>
      </c>
      <c r="F126" s="884" t="s">
        <v>385</v>
      </c>
      <c r="G126" s="761">
        <f>D126+10</f>
        <v>45730</v>
      </c>
      <c r="H126" s="761">
        <f>D126+16</f>
        <v>45736</v>
      </c>
      <c r="I126" s="761">
        <f>D126+21</f>
        <v>45741</v>
      </c>
      <c r="J126" s="331"/>
      <c r="K126" s="761">
        <f>K125+7</f>
        <v>45718</v>
      </c>
      <c r="L126" s="331"/>
    </row>
    <row r="127" spans="1:12" ht="18" hidden="1" customHeight="1" x14ac:dyDescent="0.2">
      <c r="B127" s="147" t="s">
        <v>504</v>
      </c>
    </row>
    <row r="128" spans="1:12" s="193" customFormat="1" ht="20.100000000000001" customHeight="1" x14ac:dyDescent="0.2">
      <c r="A128" s="808"/>
      <c r="B128" s="767"/>
      <c r="C128" s="767"/>
      <c r="D128" s="767"/>
      <c r="E128" s="767"/>
      <c r="F128" s="1108"/>
      <c r="G128" s="767"/>
      <c r="H128" s="767"/>
      <c r="I128" s="767"/>
      <c r="J128" s="331"/>
      <c r="K128" s="767"/>
      <c r="L128" s="331"/>
    </row>
    <row r="129" spans="1:9" s="193" customFormat="1" ht="33" customHeight="1" x14ac:dyDescent="0.2">
      <c r="A129" s="808"/>
      <c r="B129" s="1137" t="s">
        <v>121</v>
      </c>
      <c r="C129" s="1138"/>
      <c r="D129" s="1139" t="s">
        <v>349</v>
      </c>
      <c r="E129" s="947" t="s">
        <v>1662</v>
      </c>
      <c r="F129" s="947" t="s">
        <v>168</v>
      </c>
      <c r="G129" s="947" t="s">
        <v>271</v>
      </c>
      <c r="H129" s="772"/>
      <c r="I129" s="885"/>
    </row>
    <row r="130" spans="1:9" s="193" customFormat="1" ht="20.100000000000001" customHeight="1" x14ac:dyDescent="0.2">
      <c r="A130" s="808"/>
      <c r="B130" s="950" t="s">
        <v>351</v>
      </c>
      <c r="C130" s="950" t="s">
        <v>352</v>
      </c>
      <c r="D130" s="1140"/>
      <c r="E130" s="983" t="s">
        <v>160</v>
      </c>
      <c r="F130" s="983" t="s">
        <v>194</v>
      </c>
      <c r="G130" s="983" t="s">
        <v>210</v>
      </c>
      <c r="H130" s="772"/>
      <c r="I130" s="1059" t="s">
        <v>353</v>
      </c>
    </row>
    <row r="131" spans="1:9" s="193" customFormat="1" ht="20.100000000000001" hidden="1" customHeight="1" x14ac:dyDescent="0.2">
      <c r="A131" s="808" t="s">
        <v>656</v>
      </c>
      <c r="B131" s="984" t="s">
        <v>635</v>
      </c>
      <c r="C131" s="961" t="s">
        <v>666</v>
      </c>
      <c r="D131" s="961">
        <v>45394</v>
      </c>
      <c r="E131" s="805">
        <f t="shared" ref="E131:E155" si="100">D131+10</f>
        <v>45404</v>
      </c>
      <c r="F131" s="805">
        <f t="shared" ref="F131:F153" si="101">D131+16</f>
        <v>45410</v>
      </c>
      <c r="G131" s="805">
        <f t="shared" ref="G131:G137" si="102">D131+21</f>
        <v>45415</v>
      </c>
      <c r="I131" s="761" t="e">
        <f>#REF!+7</f>
        <v>#REF!</v>
      </c>
    </row>
    <row r="132" spans="1:9" s="193" customFormat="1" ht="20.100000000000001" hidden="1" customHeight="1" x14ac:dyDescent="0.2">
      <c r="A132" s="808" t="s">
        <v>646</v>
      </c>
      <c r="B132" s="1039" t="s">
        <v>385</v>
      </c>
      <c r="C132" s="961" t="s">
        <v>667</v>
      </c>
      <c r="D132" s="803">
        <v>45406</v>
      </c>
      <c r="E132" s="857">
        <f t="shared" si="100"/>
        <v>45416</v>
      </c>
      <c r="F132" s="857">
        <f t="shared" si="101"/>
        <v>45422</v>
      </c>
      <c r="G132" s="857">
        <f t="shared" si="102"/>
        <v>45427</v>
      </c>
      <c r="I132" s="761">
        <v>45403</v>
      </c>
    </row>
    <row r="133" spans="1:9" s="193" customFormat="1" ht="20.100000000000001" hidden="1" customHeight="1" x14ac:dyDescent="0.2">
      <c r="A133" s="808" t="s">
        <v>649</v>
      </c>
      <c r="B133" s="984" t="s">
        <v>646</v>
      </c>
      <c r="C133" s="961" t="s">
        <v>668</v>
      </c>
      <c r="D133" s="961">
        <v>45419</v>
      </c>
      <c r="E133" s="805">
        <f t="shared" si="100"/>
        <v>45429</v>
      </c>
      <c r="F133" s="805">
        <f t="shared" si="101"/>
        <v>45435</v>
      </c>
      <c r="G133" s="805">
        <f t="shared" si="102"/>
        <v>45440</v>
      </c>
      <c r="I133" s="761">
        <f t="shared" ref="I133:I176" si="103">I132+7</f>
        <v>45410</v>
      </c>
    </row>
    <row r="134" spans="1:9" s="193" customFormat="1" ht="20.100000000000001" hidden="1" customHeight="1" x14ac:dyDescent="0.2">
      <c r="A134" s="808" t="s">
        <v>669</v>
      </c>
      <c r="B134" s="961" t="s">
        <v>637</v>
      </c>
      <c r="C134" s="961" t="s">
        <v>670</v>
      </c>
      <c r="D134" s="961">
        <v>45426</v>
      </c>
      <c r="E134" s="805">
        <f t="shared" si="100"/>
        <v>45436</v>
      </c>
      <c r="F134" s="805">
        <f t="shared" si="101"/>
        <v>45442</v>
      </c>
      <c r="G134" s="805">
        <f t="shared" si="102"/>
        <v>45447</v>
      </c>
      <c r="I134" s="761">
        <f t="shared" si="103"/>
        <v>45417</v>
      </c>
    </row>
    <row r="135" spans="1:9" s="193" customFormat="1" ht="20.100000000000001" hidden="1" customHeight="1" x14ac:dyDescent="0.2">
      <c r="A135" s="808" t="s">
        <v>639</v>
      </c>
      <c r="B135" s="961" t="s">
        <v>642</v>
      </c>
      <c r="C135" s="961" t="s">
        <v>671</v>
      </c>
      <c r="D135" s="961">
        <v>45423</v>
      </c>
      <c r="E135" s="805">
        <f t="shared" si="100"/>
        <v>45433</v>
      </c>
      <c r="F135" s="805">
        <f t="shared" si="101"/>
        <v>45439</v>
      </c>
      <c r="G135" s="805">
        <f t="shared" si="102"/>
        <v>45444</v>
      </c>
      <c r="I135" s="761">
        <f t="shared" si="103"/>
        <v>45424</v>
      </c>
    </row>
    <row r="136" spans="1:9" s="193" customFormat="1" ht="20.100000000000001" hidden="1" customHeight="1" x14ac:dyDescent="0.2">
      <c r="A136" s="808" t="s">
        <v>642</v>
      </c>
      <c r="B136" s="961" t="s">
        <v>639</v>
      </c>
      <c r="C136" s="961" t="s">
        <v>672</v>
      </c>
      <c r="D136" s="961">
        <f t="shared" ref="D136" si="104">D135+7</f>
        <v>45430</v>
      </c>
      <c r="E136" s="805">
        <f t="shared" si="100"/>
        <v>45440</v>
      </c>
      <c r="F136" s="805">
        <f t="shared" si="101"/>
        <v>45446</v>
      </c>
      <c r="G136" s="805">
        <f t="shared" si="102"/>
        <v>45451</v>
      </c>
      <c r="I136" s="761">
        <f t="shared" si="103"/>
        <v>45431</v>
      </c>
    </row>
    <row r="137" spans="1:9" s="193" customFormat="1" ht="20.100000000000001" hidden="1" customHeight="1" x14ac:dyDescent="0.2">
      <c r="A137" s="808"/>
      <c r="B137" s="961" t="s">
        <v>644</v>
      </c>
      <c r="C137" s="961" t="s">
        <v>673</v>
      </c>
      <c r="D137" s="961">
        <v>45441</v>
      </c>
      <c r="E137" s="805">
        <f t="shared" si="100"/>
        <v>45451</v>
      </c>
      <c r="F137" s="805">
        <f t="shared" si="101"/>
        <v>45457</v>
      </c>
      <c r="G137" s="805">
        <f t="shared" si="102"/>
        <v>45462</v>
      </c>
      <c r="I137" s="761">
        <f t="shared" si="103"/>
        <v>45438</v>
      </c>
    </row>
    <row r="138" spans="1:9" s="193" customFormat="1" ht="20.100000000000001" hidden="1" customHeight="1" x14ac:dyDescent="0.2">
      <c r="A138" s="808" t="s">
        <v>635</v>
      </c>
      <c r="B138" s="961" t="s">
        <v>674</v>
      </c>
      <c r="C138" s="961" t="s">
        <v>675</v>
      </c>
      <c r="D138" s="961">
        <v>45454</v>
      </c>
      <c r="E138" s="805">
        <f t="shared" si="100"/>
        <v>45464</v>
      </c>
      <c r="F138" s="805">
        <f t="shared" si="101"/>
        <v>45470</v>
      </c>
      <c r="G138" s="884" t="s">
        <v>385</v>
      </c>
      <c r="I138" s="761">
        <f t="shared" si="103"/>
        <v>45445</v>
      </c>
    </row>
    <row r="139" spans="1:9" s="193" customFormat="1" ht="20.100000000000001" hidden="1" customHeight="1" x14ac:dyDescent="0.2">
      <c r="A139" s="808" t="s">
        <v>676</v>
      </c>
      <c r="B139" s="961" t="s">
        <v>637</v>
      </c>
      <c r="C139" s="961" t="s">
        <v>677</v>
      </c>
      <c r="D139" s="961">
        <v>45457</v>
      </c>
      <c r="E139" s="805">
        <f t="shared" si="100"/>
        <v>45467</v>
      </c>
      <c r="F139" s="805">
        <f t="shared" si="101"/>
        <v>45473</v>
      </c>
      <c r="G139" s="805">
        <f t="shared" ref="G139:G148" si="105">D139+21</f>
        <v>45478</v>
      </c>
      <c r="I139" s="761">
        <f t="shared" si="103"/>
        <v>45452</v>
      </c>
    </row>
    <row r="140" spans="1:9" s="193" customFormat="1" ht="20.100000000000001" hidden="1" customHeight="1" x14ac:dyDescent="0.2">
      <c r="A140" s="808" t="s">
        <v>678</v>
      </c>
      <c r="B140" s="961" t="s">
        <v>649</v>
      </c>
      <c r="C140" s="961" t="s">
        <v>679</v>
      </c>
      <c r="D140" s="961">
        <v>45461</v>
      </c>
      <c r="E140" s="805">
        <f t="shared" si="100"/>
        <v>45471</v>
      </c>
      <c r="F140" s="805">
        <f t="shared" si="101"/>
        <v>45477</v>
      </c>
      <c r="G140" s="805">
        <f t="shared" si="105"/>
        <v>45482</v>
      </c>
      <c r="I140" s="761">
        <f t="shared" si="103"/>
        <v>45459</v>
      </c>
    </row>
    <row r="141" spans="1:9" s="193" customFormat="1" ht="20.100000000000001" hidden="1" customHeight="1" x14ac:dyDescent="0.2">
      <c r="A141" s="808" t="s">
        <v>1600</v>
      </c>
      <c r="B141" s="961" t="s">
        <v>642</v>
      </c>
      <c r="C141" s="961" t="s">
        <v>1663</v>
      </c>
      <c r="D141" s="961">
        <v>45470</v>
      </c>
      <c r="E141" s="805">
        <f t="shared" si="100"/>
        <v>45480</v>
      </c>
      <c r="F141" s="805">
        <f t="shared" si="101"/>
        <v>45486</v>
      </c>
      <c r="G141" s="805">
        <f t="shared" si="105"/>
        <v>45491</v>
      </c>
      <c r="I141" s="761">
        <f t="shared" si="103"/>
        <v>45466</v>
      </c>
    </row>
    <row r="142" spans="1:9" s="193" customFormat="1" ht="20.100000000000001" hidden="1" customHeight="1" x14ac:dyDescent="0.2">
      <c r="A142" s="808" t="s">
        <v>642</v>
      </c>
      <c r="B142" s="961" t="s">
        <v>646</v>
      </c>
      <c r="C142" s="961" t="s">
        <v>1664</v>
      </c>
      <c r="D142" s="961">
        <v>45478</v>
      </c>
      <c r="E142" s="805">
        <f t="shared" si="100"/>
        <v>45488</v>
      </c>
      <c r="F142" s="805">
        <f t="shared" si="101"/>
        <v>45494</v>
      </c>
      <c r="G142" s="805">
        <f t="shared" si="105"/>
        <v>45499</v>
      </c>
      <c r="I142" s="761">
        <f t="shared" si="103"/>
        <v>45473</v>
      </c>
    </row>
    <row r="143" spans="1:9" s="193" customFormat="1" ht="20.100000000000001" hidden="1" customHeight="1" x14ac:dyDescent="0.2">
      <c r="A143" s="808" t="s">
        <v>639</v>
      </c>
      <c r="B143" s="961" t="s">
        <v>1603</v>
      </c>
      <c r="C143" s="961" t="s">
        <v>1665</v>
      </c>
      <c r="D143" s="961">
        <v>45488</v>
      </c>
      <c r="E143" s="805">
        <f t="shared" si="100"/>
        <v>45498</v>
      </c>
      <c r="F143" s="805">
        <f t="shared" si="101"/>
        <v>45504</v>
      </c>
      <c r="G143" s="805">
        <f t="shared" si="105"/>
        <v>45509</v>
      </c>
      <c r="I143" s="761">
        <f t="shared" si="103"/>
        <v>45480</v>
      </c>
    </row>
    <row r="144" spans="1:9" s="193" customFormat="1" ht="20.100000000000001" hidden="1" customHeight="1" x14ac:dyDescent="0.2">
      <c r="A144" s="808" t="s">
        <v>644</v>
      </c>
      <c r="B144" s="961" t="s">
        <v>639</v>
      </c>
      <c r="C144" s="961" t="s">
        <v>1666</v>
      </c>
      <c r="D144" s="961">
        <v>45492</v>
      </c>
      <c r="E144" s="805">
        <f t="shared" si="100"/>
        <v>45502</v>
      </c>
      <c r="F144" s="805">
        <f t="shared" si="101"/>
        <v>45508</v>
      </c>
      <c r="G144" s="805">
        <f t="shared" si="105"/>
        <v>45513</v>
      </c>
      <c r="I144" s="761">
        <f t="shared" si="103"/>
        <v>45487</v>
      </c>
    </row>
    <row r="145" spans="1:9" s="193" customFormat="1" ht="20.100000000000001" hidden="1" customHeight="1" x14ac:dyDescent="0.2">
      <c r="A145" s="808"/>
      <c r="B145" s="961" t="s">
        <v>637</v>
      </c>
      <c r="C145" s="961" t="s">
        <v>1667</v>
      </c>
      <c r="D145" s="961">
        <v>45493</v>
      </c>
      <c r="E145" s="805">
        <f t="shared" si="100"/>
        <v>45503</v>
      </c>
      <c r="F145" s="805">
        <f t="shared" si="101"/>
        <v>45509</v>
      </c>
      <c r="G145" s="805">
        <f t="shared" si="105"/>
        <v>45514</v>
      </c>
      <c r="I145" s="761">
        <f t="shared" si="103"/>
        <v>45494</v>
      </c>
    </row>
    <row r="146" spans="1:9" s="193" customFormat="1" ht="20.100000000000001" hidden="1" customHeight="1" x14ac:dyDescent="0.2">
      <c r="A146" s="808" t="s">
        <v>637</v>
      </c>
      <c r="B146" s="961" t="s">
        <v>644</v>
      </c>
      <c r="C146" s="961" t="s">
        <v>1668</v>
      </c>
      <c r="D146" s="961">
        <v>45502</v>
      </c>
      <c r="E146" s="805">
        <f t="shared" si="100"/>
        <v>45512</v>
      </c>
      <c r="F146" s="805">
        <f t="shared" si="101"/>
        <v>45518</v>
      </c>
      <c r="G146" s="805">
        <f t="shared" si="105"/>
        <v>45523</v>
      </c>
      <c r="I146" s="761">
        <f t="shared" si="103"/>
        <v>45501</v>
      </c>
    </row>
    <row r="147" spans="1:9" s="193" customFormat="1" ht="20.100000000000001" hidden="1" customHeight="1" x14ac:dyDescent="0.2">
      <c r="A147" s="808"/>
      <c r="B147" s="961" t="s">
        <v>649</v>
      </c>
      <c r="C147" s="961" t="s">
        <v>1669</v>
      </c>
      <c r="D147" s="961">
        <v>45515</v>
      </c>
      <c r="E147" s="805">
        <f t="shared" si="100"/>
        <v>45525</v>
      </c>
      <c r="F147" s="805">
        <f t="shared" si="101"/>
        <v>45531</v>
      </c>
      <c r="G147" s="805">
        <f t="shared" si="105"/>
        <v>45536</v>
      </c>
      <c r="I147" s="761">
        <f t="shared" si="103"/>
        <v>45508</v>
      </c>
    </row>
    <row r="148" spans="1:9" s="193" customFormat="1" ht="20.100000000000001" hidden="1" customHeight="1" x14ac:dyDescent="0.2">
      <c r="A148" s="808"/>
      <c r="B148" s="961" t="s">
        <v>642</v>
      </c>
      <c r="C148" s="961" t="s">
        <v>1670</v>
      </c>
      <c r="D148" s="961">
        <v>45519</v>
      </c>
      <c r="E148" s="805">
        <f t="shared" si="100"/>
        <v>45529</v>
      </c>
      <c r="F148" s="805">
        <f t="shared" si="101"/>
        <v>45535</v>
      </c>
      <c r="G148" s="805">
        <f t="shared" si="105"/>
        <v>45540</v>
      </c>
      <c r="I148" s="761">
        <f t="shared" si="103"/>
        <v>45515</v>
      </c>
    </row>
    <row r="149" spans="1:9" s="193" customFormat="1" ht="20.100000000000001" hidden="1" customHeight="1" x14ac:dyDescent="0.2">
      <c r="A149" s="808"/>
      <c r="B149" s="961" t="s">
        <v>646</v>
      </c>
      <c r="C149" s="961" t="s">
        <v>1671</v>
      </c>
      <c r="D149" s="961">
        <v>45533</v>
      </c>
      <c r="E149" s="805">
        <f t="shared" si="100"/>
        <v>45543</v>
      </c>
      <c r="F149" s="805">
        <f t="shared" si="101"/>
        <v>45549</v>
      </c>
      <c r="G149" s="884" t="s">
        <v>385</v>
      </c>
      <c r="I149" s="761">
        <f t="shared" si="103"/>
        <v>45522</v>
      </c>
    </row>
    <row r="150" spans="1:9" s="193" customFormat="1" ht="20.100000000000001" hidden="1" customHeight="1" x14ac:dyDescent="0.2">
      <c r="A150" s="808"/>
      <c r="B150" s="961" t="s">
        <v>1603</v>
      </c>
      <c r="C150" s="961" t="s">
        <v>1672</v>
      </c>
      <c r="D150" s="961">
        <v>45538</v>
      </c>
      <c r="E150" s="805">
        <f t="shared" si="100"/>
        <v>45548</v>
      </c>
      <c r="F150" s="805">
        <f t="shared" si="101"/>
        <v>45554</v>
      </c>
      <c r="G150" s="805">
        <f t="shared" ref="G150:G155" si="106">D150+21</f>
        <v>45559</v>
      </c>
      <c r="I150" s="761">
        <f t="shared" si="103"/>
        <v>45529</v>
      </c>
    </row>
    <row r="151" spans="1:9" s="193" customFormat="1" ht="20.100000000000001" hidden="1" customHeight="1" x14ac:dyDescent="0.2">
      <c r="A151" s="808"/>
      <c r="B151" s="961" t="s">
        <v>639</v>
      </c>
      <c r="C151" s="961" t="s">
        <v>1673</v>
      </c>
      <c r="D151" s="961">
        <v>45539</v>
      </c>
      <c r="E151" s="805">
        <f t="shared" si="100"/>
        <v>45549</v>
      </c>
      <c r="F151" s="805">
        <f t="shared" si="101"/>
        <v>45555</v>
      </c>
      <c r="G151" s="805">
        <f t="shared" si="106"/>
        <v>45560</v>
      </c>
      <c r="I151" s="761">
        <f t="shared" si="103"/>
        <v>45536</v>
      </c>
    </row>
    <row r="152" spans="1:9" s="193" customFormat="1" ht="20.100000000000001" hidden="1" customHeight="1" x14ac:dyDescent="0.2">
      <c r="A152" s="808"/>
      <c r="B152" s="961" t="s">
        <v>637</v>
      </c>
      <c r="C152" s="961" t="s">
        <v>1674</v>
      </c>
      <c r="D152" s="961">
        <v>45547</v>
      </c>
      <c r="E152" s="805">
        <f t="shared" si="100"/>
        <v>45557</v>
      </c>
      <c r="F152" s="805">
        <f t="shared" si="101"/>
        <v>45563</v>
      </c>
      <c r="G152" s="805">
        <f t="shared" si="106"/>
        <v>45568</v>
      </c>
      <c r="I152" s="761">
        <f t="shared" si="103"/>
        <v>45543</v>
      </c>
    </row>
    <row r="153" spans="1:9" s="193" customFormat="1" ht="20.100000000000001" hidden="1" customHeight="1" x14ac:dyDescent="0.2">
      <c r="A153" s="808"/>
      <c r="B153" s="961" t="s">
        <v>644</v>
      </c>
      <c r="C153" s="961" t="s">
        <v>1675</v>
      </c>
      <c r="D153" s="961">
        <v>45549</v>
      </c>
      <c r="E153" s="805">
        <f t="shared" si="100"/>
        <v>45559</v>
      </c>
      <c r="F153" s="805">
        <f t="shared" si="101"/>
        <v>45565</v>
      </c>
      <c r="G153" s="805">
        <f t="shared" si="106"/>
        <v>45570</v>
      </c>
      <c r="I153" s="761">
        <f t="shared" si="103"/>
        <v>45550</v>
      </c>
    </row>
    <row r="154" spans="1:9" s="193" customFormat="1" ht="20.100000000000001" hidden="1" customHeight="1" x14ac:dyDescent="0.2">
      <c r="A154" s="808"/>
      <c r="B154" s="961" t="s">
        <v>649</v>
      </c>
      <c r="C154" s="961" t="s">
        <v>1676</v>
      </c>
      <c r="D154" s="961">
        <v>45567</v>
      </c>
      <c r="E154" s="805">
        <f t="shared" si="100"/>
        <v>45577</v>
      </c>
      <c r="F154" s="884" t="s">
        <v>385</v>
      </c>
      <c r="G154" s="805">
        <f t="shared" si="106"/>
        <v>45588</v>
      </c>
      <c r="I154" s="761">
        <f t="shared" si="103"/>
        <v>45557</v>
      </c>
    </row>
    <row r="155" spans="1:9" s="193" customFormat="1" ht="20.100000000000001" hidden="1" customHeight="1" x14ac:dyDescent="0.2">
      <c r="A155" s="808"/>
      <c r="B155" s="961" t="s">
        <v>642</v>
      </c>
      <c r="C155" s="961" t="s">
        <v>1677</v>
      </c>
      <c r="D155" s="961">
        <v>45570</v>
      </c>
      <c r="E155" s="805">
        <f t="shared" si="100"/>
        <v>45580</v>
      </c>
      <c r="F155" s="805">
        <f t="shared" ref="F155" si="107">D155+16</f>
        <v>45586</v>
      </c>
      <c r="G155" s="805">
        <f t="shared" si="106"/>
        <v>45591</v>
      </c>
      <c r="I155" s="761">
        <f t="shared" si="103"/>
        <v>45564</v>
      </c>
    </row>
    <row r="156" spans="1:9" s="193" customFormat="1" ht="20.100000000000001" hidden="1" customHeight="1" x14ac:dyDescent="0.2">
      <c r="A156" s="808" t="s">
        <v>1678</v>
      </c>
      <c r="B156" s="1038" t="s">
        <v>409</v>
      </c>
      <c r="C156" s="961" t="s">
        <v>1679</v>
      </c>
      <c r="D156" s="803"/>
      <c r="E156" s="857"/>
      <c r="F156" s="857"/>
      <c r="G156" s="857"/>
      <c r="I156" s="761">
        <f t="shared" si="103"/>
        <v>45571</v>
      </c>
    </row>
    <row r="157" spans="1:9" s="193" customFormat="1" ht="20.100000000000001" hidden="1" customHeight="1" x14ac:dyDescent="0.2">
      <c r="A157" s="808" t="s">
        <v>1627</v>
      </c>
      <c r="B157" s="961" t="s">
        <v>1371</v>
      </c>
      <c r="C157" s="961" t="s">
        <v>1680</v>
      </c>
      <c r="D157" s="961">
        <v>45583</v>
      </c>
      <c r="E157" s="805">
        <f t="shared" ref="E157" si="108">D157+10</f>
        <v>45593</v>
      </c>
      <c r="F157" s="805">
        <f t="shared" ref="F157" si="109">D157+16</f>
        <v>45599</v>
      </c>
      <c r="G157" s="805">
        <f t="shared" ref="G157" si="110">D157+21</f>
        <v>45604</v>
      </c>
      <c r="I157" s="761">
        <f t="shared" si="103"/>
        <v>45578</v>
      </c>
    </row>
    <row r="158" spans="1:9" s="193" customFormat="1" ht="20.100000000000001" hidden="1" customHeight="1" x14ac:dyDescent="0.2">
      <c r="A158" s="808" t="s">
        <v>1681</v>
      </c>
      <c r="B158" s="961" t="s">
        <v>1629</v>
      </c>
      <c r="C158" s="961" t="s">
        <v>1682</v>
      </c>
      <c r="D158" s="884" t="s">
        <v>385</v>
      </c>
      <c r="E158" s="857"/>
      <c r="F158" s="857"/>
      <c r="G158" s="857"/>
      <c r="I158" s="761">
        <f t="shared" si="103"/>
        <v>45585</v>
      </c>
    </row>
    <row r="159" spans="1:9" s="193" customFormat="1" ht="20.100000000000001" hidden="1" customHeight="1" x14ac:dyDescent="0.2">
      <c r="A159" s="808" t="s">
        <v>637</v>
      </c>
      <c r="B159" s="961" t="s">
        <v>639</v>
      </c>
      <c r="C159" s="961" t="s">
        <v>1683</v>
      </c>
      <c r="D159" s="961">
        <v>45594</v>
      </c>
      <c r="E159" s="805">
        <f t="shared" ref="E159:E163" si="111">D159+10</f>
        <v>45604</v>
      </c>
      <c r="F159" s="805">
        <f t="shared" ref="F159:F163" si="112">D159+16</f>
        <v>45610</v>
      </c>
      <c r="G159" s="805">
        <f t="shared" ref="G159:G163" si="113">D159+21</f>
        <v>45615</v>
      </c>
      <c r="I159" s="761">
        <f t="shared" si="103"/>
        <v>45592</v>
      </c>
    </row>
    <row r="160" spans="1:9" s="193" customFormat="1" ht="20.100000000000001" hidden="1" customHeight="1" x14ac:dyDescent="0.2">
      <c r="A160" s="808" t="s">
        <v>644</v>
      </c>
      <c r="B160" s="961" t="s">
        <v>637</v>
      </c>
      <c r="C160" s="961" t="s">
        <v>1684</v>
      </c>
      <c r="D160" s="961">
        <v>45598</v>
      </c>
      <c r="E160" s="805">
        <f t="shared" si="111"/>
        <v>45608</v>
      </c>
      <c r="F160" s="805">
        <f t="shared" si="112"/>
        <v>45614</v>
      </c>
      <c r="G160" s="805">
        <f t="shared" si="113"/>
        <v>45619</v>
      </c>
      <c r="I160" s="761">
        <f t="shared" si="103"/>
        <v>45599</v>
      </c>
    </row>
    <row r="161" spans="1:9" s="193" customFormat="1" ht="20.100000000000001" hidden="1" customHeight="1" x14ac:dyDescent="0.2">
      <c r="A161" s="808"/>
      <c r="B161" s="961" t="s">
        <v>649</v>
      </c>
      <c r="C161" s="961" t="s">
        <v>1685</v>
      </c>
      <c r="D161" s="961">
        <v>45605</v>
      </c>
      <c r="E161" s="805">
        <f t="shared" si="111"/>
        <v>45615</v>
      </c>
      <c r="F161" s="805">
        <f t="shared" si="112"/>
        <v>45621</v>
      </c>
      <c r="G161" s="805">
        <f t="shared" si="113"/>
        <v>45626</v>
      </c>
      <c r="I161" s="761">
        <f t="shared" si="103"/>
        <v>45606</v>
      </c>
    </row>
    <row r="162" spans="1:9" s="193" customFormat="1" ht="20.100000000000001" hidden="1" customHeight="1" x14ac:dyDescent="0.2">
      <c r="A162" s="808"/>
      <c r="B162" s="961" t="s">
        <v>642</v>
      </c>
      <c r="C162" s="961" t="s">
        <v>1686</v>
      </c>
      <c r="D162" s="961">
        <v>45616</v>
      </c>
      <c r="E162" s="805">
        <f t="shared" si="111"/>
        <v>45626</v>
      </c>
      <c r="F162" s="805">
        <f t="shared" si="112"/>
        <v>45632</v>
      </c>
      <c r="G162" s="805">
        <f t="shared" si="113"/>
        <v>45637</v>
      </c>
      <c r="I162" s="761">
        <f t="shared" si="103"/>
        <v>45613</v>
      </c>
    </row>
    <row r="163" spans="1:9" s="193" customFormat="1" ht="20.100000000000001" hidden="1" customHeight="1" x14ac:dyDescent="0.2">
      <c r="A163" s="808" t="s">
        <v>1603</v>
      </c>
      <c r="B163" s="961" t="s">
        <v>1625</v>
      </c>
      <c r="C163" s="961" t="s">
        <v>1687</v>
      </c>
      <c r="D163" s="961">
        <v>45623</v>
      </c>
      <c r="E163" s="805">
        <f t="shared" si="111"/>
        <v>45633</v>
      </c>
      <c r="F163" s="805">
        <f t="shared" si="112"/>
        <v>45639</v>
      </c>
      <c r="G163" s="805">
        <f t="shared" si="113"/>
        <v>45644</v>
      </c>
      <c r="I163" s="761">
        <f t="shared" si="103"/>
        <v>45620</v>
      </c>
    </row>
    <row r="164" spans="1:9" s="193" customFormat="1" ht="20.100000000000001" hidden="1" customHeight="1" x14ac:dyDescent="0.2">
      <c r="A164" s="808" t="s">
        <v>1627</v>
      </c>
      <c r="B164" s="961" t="s">
        <v>1371</v>
      </c>
      <c r="C164" s="961" t="s">
        <v>1688</v>
      </c>
      <c r="D164" s="961">
        <v>45632</v>
      </c>
      <c r="E164" s="805">
        <v>45639</v>
      </c>
      <c r="F164" s="805">
        <v>45645</v>
      </c>
      <c r="G164" s="884" t="s">
        <v>385</v>
      </c>
      <c r="I164" s="761">
        <f t="shared" si="103"/>
        <v>45627</v>
      </c>
    </row>
    <row r="165" spans="1:9" s="193" customFormat="1" ht="20.100000000000001" hidden="1" customHeight="1" x14ac:dyDescent="0.2">
      <c r="A165" s="808"/>
      <c r="B165" s="961" t="s">
        <v>1629</v>
      </c>
      <c r="C165" s="961" t="s">
        <v>1689</v>
      </c>
      <c r="D165" s="961">
        <v>45639</v>
      </c>
      <c r="E165" s="805">
        <f t="shared" ref="E165:E170" si="114">D165+10</f>
        <v>45649</v>
      </c>
      <c r="F165" s="805">
        <f t="shared" ref="F165:F170" si="115">D165+16</f>
        <v>45655</v>
      </c>
      <c r="G165" s="805">
        <f t="shared" ref="G165:G170" si="116">D165+21</f>
        <v>45660</v>
      </c>
      <c r="I165" s="761">
        <f t="shared" si="103"/>
        <v>45634</v>
      </c>
    </row>
    <row r="166" spans="1:9" s="193" customFormat="1" ht="20.100000000000001" hidden="1" customHeight="1" x14ac:dyDescent="0.2">
      <c r="A166" s="808" t="s">
        <v>1631</v>
      </c>
      <c r="B166" s="961" t="s">
        <v>1575</v>
      </c>
      <c r="C166" s="961" t="s">
        <v>1690</v>
      </c>
      <c r="D166" s="961">
        <v>45648</v>
      </c>
      <c r="E166" s="805">
        <f t="shared" si="114"/>
        <v>45658</v>
      </c>
      <c r="F166" s="805">
        <f t="shared" si="115"/>
        <v>45664</v>
      </c>
      <c r="G166" s="805">
        <f t="shared" si="116"/>
        <v>45669</v>
      </c>
      <c r="I166" s="761">
        <f t="shared" si="103"/>
        <v>45641</v>
      </c>
    </row>
    <row r="167" spans="1:9" s="193" customFormat="1" ht="20.100000000000001" hidden="1" customHeight="1" x14ac:dyDescent="0.2">
      <c r="A167" s="808" t="s">
        <v>637</v>
      </c>
      <c r="B167" s="961" t="s">
        <v>1606</v>
      </c>
      <c r="C167" s="961" t="s">
        <v>1691</v>
      </c>
      <c r="D167" s="961">
        <v>45653</v>
      </c>
      <c r="E167" s="805">
        <f t="shared" si="114"/>
        <v>45663</v>
      </c>
      <c r="F167" s="805">
        <f t="shared" si="115"/>
        <v>45669</v>
      </c>
      <c r="G167" s="805">
        <f t="shared" si="116"/>
        <v>45674</v>
      </c>
      <c r="I167" s="761">
        <f t="shared" si="103"/>
        <v>45648</v>
      </c>
    </row>
    <row r="168" spans="1:9" s="193" customFormat="1" ht="20.100000000000001" hidden="1" customHeight="1" x14ac:dyDescent="0.2">
      <c r="A168" s="808"/>
      <c r="B168" s="961" t="s">
        <v>649</v>
      </c>
      <c r="C168" s="961" t="s">
        <v>1692</v>
      </c>
      <c r="D168" s="961">
        <v>45654</v>
      </c>
      <c r="E168" s="805">
        <f t="shared" si="114"/>
        <v>45664</v>
      </c>
      <c r="F168" s="805">
        <f t="shared" si="115"/>
        <v>45670</v>
      </c>
      <c r="G168" s="805">
        <f t="shared" si="116"/>
        <v>45675</v>
      </c>
      <c r="I168" s="761">
        <f t="shared" si="103"/>
        <v>45655</v>
      </c>
    </row>
    <row r="169" spans="1:9" s="193" customFormat="1" ht="20.100000000000001" hidden="1" customHeight="1" x14ac:dyDescent="0.2">
      <c r="A169" s="808"/>
      <c r="B169" s="961" t="s">
        <v>642</v>
      </c>
      <c r="C169" s="961" t="s">
        <v>1693</v>
      </c>
      <c r="D169" s="961">
        <v>45661</v>
      </c>
      <c r="E169" s="805">
        <f t="shared" si="114"/>
        <v>45671</v>
      </c>
      <c r="F169" s="805">
        <f t="shared" si="115"/>
        <v>45677</v>
      </c>
      <c r="G169" s="805">
        <f t="shared" si="116"/>
        <v>45682</v>
      </c>
      <c r="I169" s="761">
        <f t="shared" si="103"/>
        <v>45662</v>
      </c>
    </row>
    <row r="170" spans="1:9" s="193" customFormat="1" ht="20.100000000000001" hidden="1" customHeight="1" x14ac:dyDescent="0.2">
      <c r="A170" s="808"/>
      <c r="B170" s="961" t="s">
        <v>1625</v>
      </c>
      <c r="C170" s="961" t="s">
        <v>1694</v>
      </c>
      <c r="D170" s="961">
        <v>45669</v>
      </c>
      <c r="E170" s="805">
        <f t="shared" si="114"/>
        <v>45679</v>
      </c>
      <c r="F170" s="805">
        <f t="shared" si="115"/>
        <v>45685</v>
      </c>
      <c r="G170" s="805">
        <f t="shared" si="116"/>
        <v>45690</v>
      </c>
      <c r="I170" s="761">
        <f t="shared" si="103"/>
        <v>45669</v>
      </c>
    </row>
    <row r="171" spans="1:9" s="193" customFormat="1" ht="20.100000000000001" hidden="1" customHeight="1" x14ac:dyDescent="0.2">
      <c r="A171" s="808" t="s">
        <v>1371</v>
      </c>
      <c r="B171" s="961" t="s">
        <v>1637</v>
      </c>
      <c r="C171" s="961" t="s">
        <v>1695</v>
      </c>
      <c r="D171" s="884" t="s">
        <v>385</v>
      </c>
      <c r="E171" s="805">
        <v>45685</v>
      </c>
      <c r="F171" s="805">
        <v>45691</v>
      </c>
      <c r="G171" s="805">
        <v>45696</v>
      </c>
      <c r="I171" s="761">
        <f t="shared" si="103"/>
        <v>45676</v>
      </c>
    </row>
    <row r="172" spans="1:9" s="193" customFormat="1" ht="20.100000000000001" hidden="1" customHeight="1" x14ac:dyDescent="0.2">
      <c r="A172" s="808"/>
      <c r="B172" s="961" t="s">
        <v>1629</v>
      </c>
      <c r="C172" s="961" t="s">
        <v>1696</v>
      </c>
      <c r="D172" s="961">
        <v>45688</v>
      </c>
      <c r="E172" s="805">
        <f t="shared" ref="E172:E176" si="117">D172+10</f>
        <v>45698</v>
      </c>
      <c r="F172" s="805">
        <f t="shared" ref="F172:F176" si="118">D172+16</f>
        <v>45704</v>
      </c>
      <c r="G172" s="805">
        <f t="shared" ref="G172:G176" si="119">D172+21</f>
        <v>45709</v>
      </c>
      <c r="I172" s="761">
        <f t="shared" si="103"/>
        <v>45683</v>
      </c>
    </row>
    <row r="173" spans="1:9" s="193" customFormat="1" ht="20.100000000000001" hidden="1" customHeight="1" x14ac:dyDescent="0.2">
      <c r="A173" s="808"/>
      <c r="B173" s="961" t="s">
        <v>1575</v>
      </c>
      <c r="C173" s="961" t="s">
        <v>1697</v>
      </c>
      <c r="D173" s="961">
        <v>45695</v>
      </c>
      <c r="E173" s="805">
        <f t="shared" si="117"/>
        <v>45705</v>
      </c>
      <c r="F173" s="805">
        <f t="shared" si="118"/>
        <v>45711</v>
      </c>
      <c r="G173" s="805">
        <f t="shared" si="119"/>
        <v>45716</v>
      </c>
      <c r="I173" s="761">
        <f t="shared" si="103"/>
        <v>45690</v>
      </c>
    </row>
    <row r="174" spans="1:9" s="193" customFormat="1" ht="20.100000000000001" hidden="1" customHeight="1" x14ac:dyDescent="0.2">
      <c r="A174" s="808"/>
      <c r="B174" s="961" t="s">
        <v>1521</v>
      </c>
      <c r="C174" s="961" t="s">
        <v>1703</v>
      </c>
      <c r="D174" s="961">
        <v>45741</v>
      </c>
      <c r="E174" s="978" t="s">
        <v>385</v>
      </c>
      <c r="F174" s="978" t="s">
        <v>385</v>
      </c>
      <c r="G174" s="978" t="s">
        <v>385</v>
      </c>
      <c r="I174" s="761">
        <v>45725</v>
      </c>
    </row>
    <row r="175" spans="1:9" s="193" customFormat="1" ht="20.100000000000001" hidden="1" customHeight="1" x14ac:dyDescent="0.2">
      <c r="A175" s="808"/>
      <c r="B175" s="961" t="s">
        <v>1629</v>
      </c>
      <c r="C175" s="961" t="s">
        <v>1704</v>
      </c>
      <c r="D175" s="961">
        <v>45734</v>
      </c>
      <c r="E175" s="805">
        <f t="shared" si="117"/>
        <v>45744</v>
      </c>
      <c r="F175" s="805">
        <f t="shared" si="118"/>
        <v>45750</v>
      </c>
      <c r="G175" s="805">
        <f t="shared" si="119"/>
        <v>45755</v>
      </c>
      <c r="I175" s="761">
        <f t="shared" si="103"/>
        <v>45732</v>
      </c>
    </row>
    <row r="176" spans="1:9" s="193" customFormat="1" ht="20.100000000000001" hidden="1" customHeight="1" x14ac:dyDescent="0.2">
      <c r="A176" s="808"/>
      <c r="B176" s="961" t="s">
        <v>1575</v>
      </c>
      <c r="C176" s="961" t="s">
        <v>1705</v>
      </c>
      <c r="D176" s="961">
        <v>45740</v>
      </c>
      <c r="E176" s="805">
        <f t="shared" si="117"/>
        <v>45750</v>
      </c>
      <c r="F176" s="805">
        <f t="shared" si="118"/>
        <v>45756</v>
      </c>
      <c r="G176" s="805">
        <f t="shared" si="119"/>
        <v>45761</v>
      </c>
      <c r="I176" s="761">
        <f t="shared" si="103"/>
        <v>45739</v>
      </c>
    </row>
    <row r="177" spans="1:10" s="193" customFormat="1" ht="20.100000000000001" customHeight="1" x14ac:dyDescent="0.2">
      <c r="A177" s="808"/>
      <c r="B177" s="961" t="s">
        <v>1606</v>
      </c>
      <c r="C177" s="961" t="s">
        <v>1706</v>
      </c>
      <c r="D177" s="961">
        <v>45752</v>
      </c>
      <c r="E177" s="761">
        <f>D177+10</f>
        <v>45762</v>
      </c>
      <c r="F177" s="761">
        <f>D177+16</f>
        <v>45768</v>
      </c>
      <c r="G177" s="761">
        <f>D177+21</f>
        <v>45773</v>
      </c>
      <c r="H177" s="331"/>
      <c r="I177" s="761">
        <f>I176+7</f>
        <v>45746</v>
      </c>
      <c r="J177" s="331"/>
    </row>
    <row r="178" spans="1:10" s="193" customFormat="1" ht="20.100000000000001" customHeight="1" x14ac:dyDescent="0.2">
      <c r="A178" s="808"/>
      <c r="B178" s="961" t="s">
        <v>649</v>
      </c>
      <c r="C178" s="961" t="s">
        <v>1707</v>
      </c>
      <c r="D178" s="961">
        <v>45752</v>
      </c>
      <c r="E178" s="761">
        <f>D178+10</f>
        <v>45762</v>
      </c>
      <c r="F178" s="761">
        <f>D178+16</f>
        <v>45768</v>
      </c>
      <c r="G178" s="761">
        <f>D178+21</f>
        <v>45773</v>
      </c>
      <c r="H178" s="331"/>
      <c r="I178" s="761">
        <f>I177+7</f>
        <v>45753</v>
      </c>
      <c r="J178" s="331"/>
    </row>
    <row r="179" spans="1:10" s="193" customFormat="1" ht="20.100000000000001" customHeight="1" x14ac:dyDescent="0.2">
      <c r="A179" s="808" t="s">
        <v>1371</v>
      </c>
      <c r="B179" s="961" t="s">
        <v>1651</v>
      </c>
      <c r="C179" s="961" t="s">
        <v>1708</v>
      </c>
      <c r="D179" s="961">
        <v>45759</v>
      </c>
      <c r="E179" s="761">
        <f>D179+10</f>
        <v>45769</v>
      </c>
      <c r="F179" s="761">
        <f>D179+16</f>
        <v>45775</v>
      </c>
      <c r="G179" s="761">
        <f>D179+21</f>
        <v>45780</v>
      </c>
      <c r="H179" s="331"/>
      <c r="I179" s="761">
        <f>I178+7</f>
        <v>45760</v>
      </c>
      <c r="J179" s="331"/>
    </row>
    <row r="180" spans="1:10" s="193" customFormat="1" ht="20.100000000000001" customHeight="1" x14ac:dyDescent="0.2">
      <c r="A180" s="808"/>
      <c r="B180" s="961" t="s">
        <v>642</v>
      </c>
      <c r="C180" s="961" t="s">
        <v>1709</v>
      </c>
      <c r="D180" s="961">
        <v>45766</v>
      </c>
      <c r="E180" s="761">
        <f>D180+10</f>
        <v>45776</v>
      </c>
      <c r="F180" s="761">
        <f>D180+16</f>
        <v>45782</v>
      </c>
      <c r="G180" s="761">
        <f>D180+21</f>
        <v>45787</v>
      </c>
      <c r="H180" s="331"/>
      <c r="I180" s="761">
        <f>I179+7</f>
        <v>45767</v>
      </c>
      <c r="J180" s="331"/>
    </row>
    <row r="181" spans="1:10" s="193" customFormat="1" ht="20.100000000000001" customHeight="1" x14ac:dyDescent="0.2">
      <c r="A181" s="808"/>
      <c r="B181" s="961" t="s">
        <v>1521</v>
      </c>
      <c r="C181" s="961" t="s">
        <v>1710</v>
      </c>
      <c r="D181" s="961">
        <v>45773</v>
      </c>
      <c r="E181" s="761">
        <f>D181+10</f>
        <v>45783</v>
      </c>
      <c r="F181" s="761">
        <f>D181+16</f>
        <v>45789</v>
      </c>
      <c r="G181" s="761">
        <f>D181+21</f>
        <v>45794</v>
      </c>
      <c r="H181" s="331"/>
      <c r="I181" s="761">
        <f>I180+7</f>
        <v>45774</v>
      </c>
      <c r="J181" s="331"/>
    </row>
    <row r="182" spans="1:10" s="193" customFormat="1" ht="20.100000000000001" customHeight="1" x14ac:dyDescent="0.2">
      <c r="A182" s="808"/>
      <c r="B182" s="961" t="s">
        <v>1629</v>
      </c>
      <c r="C182" s="961" t="s">
        <v>1711</v>
      </c>
      <c r="D182" s="961">
        <v>45780</v>
      </c>
      <c r="E182" s="805">
        <f t="shared" ref="E182:E183" si="120">D182+10</f>
        <v>45790</v>
      </c>
      <c r="F182" s="805">
        <f t="shared" ref="F182:F183" si="121">D182+16</f>
        <v>45796</v>
      </c>
      <c r="G182" s="805">
        <f t="shared" ref="G182:G183" si="122">D182+21</f>
        <v>45801</v>
      </c>
      <c r="I182" s="761">
        <f t="shared" ref="I182:I183" si="123">I181+7</f>
        <v>45781</v>
      </c>
    </row>
    <row r="183" spans="1:10" s="193" customFormat="1" ht="20.100000000000001" customHeight="1" x14ac:dyDescent="0.2">
      <c r="A183" s="808"/>
      <c r="B183" s="961" t="s">
        <v>1575</v>
      </c>
      <c r="C183" s="961" t="s">
        <v>1712</v>
      </c>
      <c r="D183" s="961">
        <v>45787</v>
      </c>
      <c r="E183" s="805">
        <f t="shared" si="120"/>
        <v>45797</v>
      </c>
      <c r="F183" s="805">
        <f t="shared" si="121"/>
        <v>45803</v>
      </c>
      <c r="G183" s="805">
        <f t="shared" si="122"/>
        <v>45808</v>
      </c>
      <c r="I183" s="761">
        <f t="shared" si="123"/>
        <v>45788</v>
      </c>
    </row>
    <row r="184" spans="1:10" s="193" customFormat="1" ht="20.100000000000001" customHeight="1" x14ac:dyDescent="0.2">
      <c r="A184" s="808"/>
      <c r="B184" s="961" t="s">
        <v>1606</v>
      </c>
      <c r="C184" s="961" t="s">
        <v>1713</v>
      </c>
      <c r="D184" s="961">
        <v>45794</v>
      </c>
      <c r="E184" s="761">
        <f>D184+10</f>
        <v>45804</v>
      </c>
      <c r="F184" s="761">
        <f>D184+16</f>
        <v>45810</v>
      </c>
      <c r="G184" s="761">
        <f>D184+21</f>
        <v>45815</v>
      </c>
      <c r="H184" s="331"/>
      <c r="I184" s="761">
        <f>I183+7</f>
        <v>45795</v>
      </c>
      <c r="J184" s="331"/>
    </row>
    <row r="185" spans="1:10" s="193" customFormat="1" ht="20.100000000000001" customHeight="1" x14ac:dyDescent="0.2">
      <c r="A185" s="808"/>
      <c r="B185" s="961" t="s">
        <v>649</v>
      </c>
      <c r="C185" s="961" t="s">
        <v>1714</v>
      </c>
      <c r="D185" s="961">
        <v>45801</v>
      </c>
      <c r="E185" s="761">
        <f>D185+10</f>
        <v>45811</v>
      </c>
      <c r="F185" s="761">
        <f>D185+16</f>
        <v>45817</v>
      </c>
      <c r="G185" s="761">
        <f>D185+21</f>
        <v>45822</v>
      </c>
      <c r="H185" s="331"/>
      <c r="I185" s="761">
        <f>I184+7</f>
        <v>45802</v>
      </c>
      <c r="J185" s="331"/>
    </row>
    <row r="186" spans="1:10" s="193" customFormat="1" ht="20.100000000000001" customHeight="1" x14ac:dyDescent="0.2">
      <c r="A186" s="808"/>
      <c r="B186" s="961" t="s">
        <v>1651</v>
      </c>
      <c r="C186" s="961" t="s">
        <v>1715</v>
      </c>
      <c r="D186" s="961">
        <v>45808</v>
      </c>
      <c r="E186" s="761">
        <f>D186+10</f>
        <v>45818</v>
      </c>
      <c r="F186" s="761">
        <f>D186+16</f>
        <v>45824</v>
      </c>
      <c r="G186" s="761">
        <f>D186+21</f>
        <v>45829</v>
      </c>
      <c r="H186" s="331"/>
      <c r="I186" s="761">
        <f>I185+7</f>
        <v>45809</v>
      </c>
      <c r="J186" s="331"/>
    </row>
    <row r="187" spans="1:10" s="193" customFormat="1" ht="18" customHeight="1" x14ac:dyDescent="0.2">
      <c r="A187" s="808"/>
      <c r="B187" s="147" t="s">
        <v>504</v>
      </c>
      <c r="C187" s="804"/>
      <c r="D187" s="755"/>
      <c r="E187" s="804"/>
      <c r="F187" s="804"/>
      <c r="G187" s="804"/>
      <c r="H187" s="804"/>
      <c r="J187" s="772"/>
    </row>
    <row r="188" spans="1:10" s="149" customFormat="1" ht="18" customHeight="1" x14ac:dyDescent="0.2">
      <c r="A188" s="808"/>
      <c r="B188" s="425"/>
      <c r="C188" s="155"/>
      <c r="D188" s="162"/>
      <c r="E188" s="155"/>
      <c r="F188" s="155"/>
      <c r="G188" s="155"/>
      <c r="H188" s="155"/>
      <c r="J188" s="493"/>
    </row>
    <row r="189" spans="1:10" s="149" customFormat="1" ht="18" customHeight="1" x14ac:dyDescent="0.2">
      <c r="A189" s="808"/>
      <c r="B189" s="425"/>
      <c r="C189" s="155"/>
      <c r="D189" s="162"/>
      <c r="E189" s="155"/>
      <c r="F189" s="155"/>
      <c r="G189" s="155"/>
      <c r="H189" s="155"/>
      <c r="J189" s="493"/>
    </row>
    <row r="190" spans="1:10" ht="18" customHeight="1" thickBot="1" x14ac:dyDescent="0.25">
      <c r="B190" s="3"/>
      <c r="C190" s="9"/>
      <c r="D190" s="9"/>
      <c r="E190" s="9"/>
    </row>
    <row r="191" spans="1:10" s="147" customFormat="1" ht="18.75" customHeight="1" x14ac:dyDescent="0.2">
      <c r="B191" s="774"/>
      <c r="C191" s="775"/>
      <c r="D191" s="776"/>
      <c r="E191" s="777"/>
      <c r="F191" s="778"/>
      <c r="G191" s="779"/>
      <c r="H191" s="780"/>
    </row>
    <row r="192" spans="1:10" s="147" customFormat="1" ht="18.75" customHeight="1" x14ac:dyDescent="0.2">
      <c r="B192" s="781" t="s">
        <v>505</v>
      </c>
      <c r="C192" s="145"/>
      <c r="D192" s="147" t="s">
        <v>506</v>
      </c>
      <c r="G192" s="147" t="s">
        <v>507</v>
      </c>
      <c r="H192" s="782"/>
    </row>
    <row r="193" spans="1:15" s="147" customFormat="1" ht="18.75" customHeight="1" x14ac:dyDescent="0.2">
      <c r="B193" s="783" t="s">
        <v>508</v>
      </c>
      <c r="C193" s="1115" t="s">
        <v>509</v>
      </c>
      <c r="D193" s="133" t="s">
        <v>510</v>
      </c>
      <c r="F193" s="1115" t="s">
        <v>511</v>
      </c>
      <c r="G193" s="145" t="s">
        <v>512</v>
      </c>
      <c r="H193" s="1116" t="s">
        <v>513</v>
      </c>
    </row>
    <row r="194" spans="1:15" s="147" customFormat="1" ht="18.75" customHeight="1" x14ac:dyDescent="0.2">
      <c r="B194" s="783" t="s">
        <v>514</v>
      </c>
      <c r="C194" s="1115" t="s">
        <v>515</v>
      </c>
      <c r="D194" s="133" t="s">
        <v>516</v>
      </c>
      <c r="E194" s="148" t="s">
        <v>517</v>
      </c>
      <c r="F194" s="1117" t="s">
        <v>518</v>
      </c>
      <c r="G194" s="145" t="s">
        <v>519</v>
      </c>
      <c r="H194" s="1116" t="s">
        <v>520</v>
      </c>
    </row>
    <row r="195" spans="1:15" s="147" customFormat="1" ht="18.75" customHeight="1" x14ac:dyDescent="0.2">
      <c r="B195" s="786" t="s">
        <v>521</v>
      </c>
      <c r="C195" s="1118" t="s">
        <v>522</v>
      </c>
      <c r="D195" s="133" t="s">
        <v>523</v>
      </c>
      <c r="E195" s="148" t="s">
        <v>524</v>
      </c>
      <c r="F195" s="1117" t="s">
        <v>525</v>
      </c>
      <c r="G195" s="591" t="s">
        <v>526</v>
      </c>
      <c r="H195" s="1119" t="s">
        <v>527</v>
      </c>
    </row>
    <row r="196" spans="1:15" s="147" customFormat="1" ht="18.75" customHeight="1" x14ac:dyDescent="0.2">
      <c r="B196" s="786" t="s">
        <v>528</v>
      </c>
      <c r="C196" s="1118" t="s">
        <v>529</v>
      </c>
      <c r="D196" s="133" t="s">
        <v>530</v>
      </c>
      <c r="E196" s="148" t="s">
        <v>531</v>
      </c>
      <c r="F196" s="1117" t="s">
        <v>532</v>
      </c>
      <c r="G196" s="591" t="s">
        <v>533</v>
      </c>
      <c r="H196" s="1119" t="s">
        <v>534</v>
      </c>
      <c r="N196" s="149"/>
      <c r="O196" s="149"/>
    </row>
    <row r="197" spans="1:15" s="147" customFormat="1" ht="18.75" customHeight="1" x14ac:dyDescent="0.2">
      <c r="B197" s="786" t="s">
        <v>535</v>
      </c>
      <c r="C197" s="1118" t="s">
        <v>536</v>
      </c>
      <c r="D197" s="133" t="s">
        <v>537</v>
      </c>
      <c r="E197" s="148" t="s">
        <v>538</v>
      </c>
      <c r="F197" s="1117" t="s">
        <v>539</v>
      </c>
      <c r="G197" s="591" t="s">
        <v>540</v>
      </c>
      <c r="H197" s="1119" t="s">
        <v>541</v>
      </c>
      <c r="N197" s="149"/>
      <c r="O197" s="149"/>
    </row>
    <row r="198" spans="1:15" s="147" customFormat="1" ht="18.75" customHeight="1" x14ac:dyDescent="0.2">
      <c r="B198" s="786" t="s">
        <v>542</v>
      </c>
      <c r="C198" s="1118" t="s">
        <v>543</v>
      </c>
      <c r="D198" s="133" t="s">
        <v>544</v>
      </c>
      <c r="E198" s="148" t="s">
        <v>545</v>
      </c>
      <c r="F198" s="1117" t="s">
        <v>546</v>
      </c>
      <c r="G198" s="591" t="s">
        <v>547</v>
      </c>
      <c r="H198" s="1119" t="s">
        <v>548</v>
      </c>
      <c r="N198" s="149"/>
      <c r="O198" s="149"/>
    </row>
    <row r="199" spans="1:15" s="147" customFormat="1" ht="18.75" customHeight="1" x14ac:dyDescent="0.2">
      <c r="B199" s="786" t="s">
        <v>549</v>
      </c>
      <c r="C199" s="1118" t="s">
        <v>550</v>
      </c>
      <c r="D199" s="133" t="s">
        <v>551</v>
      </c>
      <c r="E199" s="148" t="s">
        <v>552</v>
      </c>
      <c r="F199" s="1115" t="s">
        <v>553</v>
      </c>
      <c r="G199" s="591" t="s">
        <v>554</v>
      </c>
      <c r="H199" s="790" t="s">
        <v>555</v>
      </c>
      <c r="N199" s="149"/>
      <c r="O199" s="149"/>
    </row>
    <row r="200" spans="1:15" s="149" customFormat="1" ht="18.75" customHeight="1" x14ac:dyDescent="0.2">
      <c r="A200" s="1045"/>
      <c r="B200" s="786" t="s">
        <v>556</v>
      </c>
      <c r="C200" s="1118" t="s">
        <v>557</v>
      </c>
      <c r="D200" s="133"/>
      <c r="E200" s="145"/>
      <c r="F200" s="591"/>
      <c r="G200" s="147"/>
      <c r="H200" s="791"/>
      <c r="I200" s="145"/>
      <c r="J200" s="145"/>
      <c r="K200" s="145"/>
    </row>
    <row r="201" spans="1:15" s="149" customFormat="1" ht="18.75" customHeight="1" thickBot="1" x14ac:dyDescent="0.25">
      <c r="A201" s="1045"/>
      <c r="B201" s="792"/>
      <c r="C201" s="793"/>
      <c r="D201" s="793"/>
      <c r="E201" s="794"/>
      <c r="F201" s="794"/>
      <c r="G201" s="794"/>
      <c r="H201" s="795"/>
      <c r="I201" s="145"/>
      <c r="J201" s="145"/>
      <c r="K201" s="145"/>
    </row>
    <row r="202" spans="1:15" s="331" customFormat="1" ht="18.75" customHeight="1" x14ac:dyDescent="0.2">
      <c r="A202" s="865"/>
      <c r="B202" s="11"/>
      <c r="C202" s="11"/>
      <c r="D202" s="11"/>
      <c r="E202" s="11"/>
      <c r="F202" s="11"/>
      <c r="G202" s="11"/>
      <c r="H202" s="11"/>
      <c r="I202" s="11"/>
      <c r="J202" s="11"/>
    </row>
  </sheetData>
  <mergeCells count="12">
    <mergeCell ref="B129:C129"/>
    <mergeCell ref="D129:D130"/>
    <mergeCell ref="D78:D79"/>
    <mergeCell ref="B4:F4"/>
    <mergeCell ref="B2:F2"/>
    <mergeCell ref="E15:F15"/>
    <mergeCell ref="D8:D9"/>
    <mergeCell ref="B78:C78"/>
    <mergeCell ref="B8:C8"/>
    <mergeCell ref="E40:F40"/>
    <mergeCell ref="B6:G6"/>
    <mergeCell ref="B76:G76"/>
  </mergeCells>
  <phoneticPr fontId="81" type="noConversion"/>
  <hyperlinks>
    <hyperlink ref="H2" location="HOME!Print_Area" display="HOME" xr:uid="{FF8ECA58-D7DD-4971-A407-55A1ECF132D5}"/>
    <hyperlink ref="H193" r:id="rId1" xr:uid="{E8F458CD-6AFE-49E7-A7ED-41CB02C4EEAA}"/>
    <hyperlink ref="C193" r:id="rId2" xr:uid="{A158CA61-AD8F-4172-AAA9-477A48F4AF61}"/>
    <hyperlink ref="H198" r:id="rId3" xr:uid="{692369D6-5B5A-420E-BF50-6382E8E8F9ED}"/>
    <hyperlink ref="H197" r:id="rId4" xr:uid="{67C218D9-33F9-446C-AF03-41FD2EB85111}"/>
    <hyperlink ref="C196" r:id="rId5" xr:uid="{9D053B7F-1265-4086-B4C1-9EF719BB1D07}"/>
    <hyperlink ref="C194" r:id="rId6" xr:uid="{50CE4654-87D7-4234-9A04-0BA9B1DC07BD}"/>
    <hyperlink ref="C200" r:id="rId7" xr:uid="{C5404A4C-2455-473D-9F65-C48AACF83BE2}"/>
    <hyperlink ref="H196" r:id="rId8" xr:uid="{268B3BE2-9813-4DC0-9256-2E504655F845}"/>
    <hyperlink ref="H199" r:id="rId9" xr:uid="{5B79DD80-7263-4740-A166-945601926E14}"/>
    <hyperlink ref="F193" r:id="rId10" xr:uid="{BC46F011-3795-456E-8FA6-C051DBCD17E9}"/>
    <hyperlink ref="F198" r:id="rId11" xr:uid="{B05016FC-6F5A-43C9-AD95-30F926FBA2B8}"/>
    <hyperlink ref="F194" r:id="rId12" xr:uid="{B767A102-68B5-4EE1-8CCD-729D9E604781}"/>
    <hyperlink ref="F195" r:id="rId13" xr:uid="{FEC11313-0433-40C8-A31C-555AC6C38A24}"/>
    <hyperlink ref="F196" r:id="rId14" xr:uid="{A8BBEC84-FF4F-49F5-B02C-CE00DEE1E791}"/>
    <hyperlink ref="F197" r:id="rId15" xr:uid="{2653B2F2-F1EB-4B71-AA5B-11498930D532}"/>
    <hyperlink ref="H194" r:id="rId16" xr:uid="{A90C3CB2-F972-4480-833D-0CAE08E9A841}"/>
    <hyperlink ref="H195" r:id="rId17" xr:uid="{FFB74343-2C6B-4EE2-93CB-D30A7AC8A2FA}"/>
    <hyperlink ref="F199" r:id="rId18" xr:uid="{42EE037D-027C-4F0F-8A5F-C6005D90763A}"/>
    <hyperlink ref="C195" r:id="rId19" xr:uid="{147D6221-E870-42B9-8A5B-65A56B135078}"/>
    <hyperlink ref="C197" r:id="rId20" xr:uid="{FBB02197-0C07-440B-9628-5FC21934FAAE}"/>
    <hyperlink ref="C198" r:id="rId21" xr:uid="{CED64735-0BF7-488B-BB68-A4442B82F2E1}"/>
    <hyperlink ref="C199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45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1" t="s">
        <v>116</v>
      </c>
      <c r="C2" s="1131"/>
      <c r="D2" s="1131"/>
      <c r="E2" s="1131"/>
      <c r="F2" s="1131"/>
      <c r="H2" s="986" t="s">
        <v>346</v>
      </c>
    </row>
    <row r="3" spans="1:9" ht="15.75" customHeight="1" thickBot="1" x14ac:dyDescent="0.25"/>
    <row r="4" spans="1:9" ht="30" customHeight="1" thickBot="1" x14ac:dyDescent="0.25">
      <c r="B4" s="1132" t="s">
        <v>1716</v>
      </c>
      <c r="C4" s="1133"/>
      <c r="D4" s="1133"/>
      <c r="E4" s="1133"/>
      <c r="F4" s="1134"/>
    </row>
    <row r="5" spans="1:9" ht="20.100000000000001" customHeight="1" x14ac:dyDescent="0.2">
      <c r="B5" s="1135"/>
      <c r="C5" s="1135"/>
      <c r="D5" s="1135"/>
      <c r="E5" s="1135"/>
      <c r="F5" s="1135"/>
    </row>
    <row r="6" spans="1:9" ht="20.100000000000001" customHeight="1" x14ac:dyDescent="0.2">
      <c r="B6" s="1136" t="s">
        <v>347</v>
      </c>
      <c r="C6" s="1136"/>
      <c r="D6" s="1136"/>
      <c r="E6" s="1136"/>
      <c r="F6" s="1136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7" t="s">
        <v>1717</v>
      </c>
      <c r="C8" s="1138"/>
      <c r="D8" s="1139" t="s">
        <v>349</v>
      </c>
      <c r="E8" s="947" t="s">
        <v>299</v>
      </c>
      <c r="F8" s="950" t="s">
        <v>350</v>
      </c>
      <c r="G8" s="331"/>
      <c r="H8" s="887" t="s">
        <v>1718</v>
      </c>
      <c r="I8" s="1"/>
    </row>
    <row r="9" spans="1:9" ht="20.100000000000001" customHeight="1" x14ac:dyDescent="0.2">
      <c r="A9" s="822"/>
      <c r="B9" s="950" t="s">
        <v>351</v>
      </c>
      <c r="C9" s="950" t="s">
        <v>352</v>
      </c>
      <c r="D9" s="1140"/>
      <c r="E9" s="946" t="s">
        <v>301</v>
      </c>
      <c r="F9" s="946" t="s">
        <v>165</v>
      </c>
      <c r="G9" s="331"/>
      <c r="H9" s="949" t="s">
        <v>353</v>
      </c>
      <c r="I9" s="949" t="s">
        <v>354</v>
      </c>
    </row>
    <row r="10" spans="1:9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8" t="s">
        <v>361</v>
      </c>
      <c r="C19" s="907" t="s">
        <v>373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8" t="s">
        <v>363</v>
      </c>
      <c r="C20" s="907" t="s">
        <v>374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8" t="s">
        <v>375</v>
      </c>
      <c r="C21" s="907" t="s">
        <v>376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8" t="s">
        <v>369</v>
      </c>
      <c r="C22" s="961" t="s">
        <v>377</v>
      </c>
      <c r="D22" s="961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8" t="s">
        <v>357</v>
      </c>
      <c r="C23" s="961" t="s">
        <v>378</v>
      </c>
      <c r="D23" s="961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8" t="s">
        <v>359</v>
      </c>
      <c r="C24" s="961" t="s">
        <v>379</v>
      </c>
      <c r="D24" s="961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8" t="s">
        <v>361</v>
      </c>
      <c r="C25" s="961" t="s">
        <v>380</v>
      </c>
      <c r="D25" s="961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381</v>
      </c>
      <c r="B26" s="968" t="s">
        <v>375</v>
      </c>
      <c r="C26" s="961" t="s">
        <v>382</v>
      </c>
      <c r="D26" s="961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8" t="s">
        <v>363</v>
      </c>
      <c r="C27" s="961" t="s">
        <v>383</v>
      </c>
      <c r="D27" s="961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38" t="s">
        <v>369</v>
      </c>
      <c r="C28" s="961" t="s">
        <v>384</v>
      </c>
      <c r="D28" s="961">
        <v>45436</v>
      </c>
      <c r="E28" s="761">
        <f t="shared" si="12"/>
        <v>45438</v>
      </c>
      <c r="F28" s="884" t="s">
        <v>385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386</v>
      </c>
      <c r="B29" s="961" t="s">
        <v>375</v>
      </c>
      <c r="C29" s="961" t="s">
        <v>387</v>
      </c>
      <c r="D29" s="961">
        <v>45446</v>
      </c>
      <c r="E29" s="761">
        <f t="shared" si="12"/>
        <v>45448</v>
      </c>
      <c r="F29" s="884" t="s">
        <v>385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388</v>
      </c>
      <c r="B30" s="961" t="s">
        <v>357</v>
      </c>
      <c r="C30" s="961" t="s">
        <v>389</v>
      </c>
      <c r="D30" s="961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361</v>
      </c>
      <c r="B31" s="961" t="s">
        <v>390</v>
      </c>
      <c r="C31" s="961" t="s">
        <v>391</v>
      </c>
      <c r="D31" s="961">
        <v>45460</v>
      </c>
      <c r="E31" s="761">
        <f t="shared" si="12"/>
        <v>45462</v>
      </c>
      <c r="F31" s="884" t="s">
        <v>385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392</v>
      </c>
      <c r="B32" s="1075" t="s">
        <v>361</v>
      </c>
      <c r="C32" s="961" t="s">
        <v>393</v>
      </c>
      <c r="D32" s="961">
        <v>45464</v>
      </c>
      <c r="E32" s="761">
        <f>D32+2</f>
        <v>45466</v>
      </c>
      <c r="F32" s="884" t="s">
        <v>385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363</v>
      </c>
      <c r="B33" s="1075" t="s">
        <v>369</v>
      </c>
      <c r="C33" s="961" t="s">
        <v>394</v>
      </c>
      <c r="D33" s="961">
        <v>45473</v>
      </c>
      <c r="E33" s="761">
        <f t="shared" ref="E33:E37" si="14">D33+2</f>
        <v>45475</v>
      </c>
      <c r="F33" s="884" t="s">
        <v>385</v>
      </c>
      <c r="G33" s="331"/>
      <c r="H33" s="761">
        <f t="shared" si="1"/>
        <v>45466</v>
      </c>
      <c r="I33" s="1017">
        <f>WEEKNUM(H33)</f>
        <v>26</v>
      </c>
    </row>
    <row r="34" spans="1:9" ht="17.25" hidden="1" customHeight="1" x14ac:dyDescent="0.2">
      <c r="A34" s="822" t="s">
        <v>369</v>
      </c>
      <c r="B34" s="961" t="s">
        <v>363</v>
      </c>
      <c r="C34" s="961" t="s">
        <v>395</v>
      </c>
      <c r="D34" s="961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17">
        <f t="shared" ref="I34:I41" si="16">WEEKNUM(H34)</f>
        <v>27</v>
      </c>
    </row>
    <row r="35" spans="1:9" ht="17.25" hidden="1" customHeight="1" x14ac:dyDescent="0.2">
      <c r="A35" s="822"/>
      <c r="B35" s="961" t="s">
        <v>375</v>
      </c>
      <c r="C35" s="961" t="s">
        <v>396</v>
      </c>
      <c r="D35" s="961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17">
        <f t="shared" si="16"/>
        <v>28</v>
      </c>
    </row>
    <row r="36" spans="1:9" ht="17.25" hidden="1" customHeight="1" x14ac:dyDescent="0.2">
      <c r="A36" s="822"/>
      <c r="B36" s="961" t="s">
        <v>397</v>
      </c>
      <c r="C36" s="961" t="s">
        <v>398</v>
      </c>
      <c r="D36" s="961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17">
        <f t="shared" si="16"/>
        <v>29</v>
      </c>
    </row>
    <row r="37" spans="1:9" ht="17.25" hidden="1" customHeight="1" x14ac:dyDescent="0.2">
      <c r="A37" s="822"/>
      <c r="B37" s="961" t="s">
        <v>390</v>
      </c>
      <c r="C37" s="961" t="s">
        <v>399</v>
      </c>
      <c r="D37" s="961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17">
        <f t="shared" si="16"/>
        <v>30</v>
      </c>
    </row>
    <row r="38" spans="1:9" ht="17.25" hidden="1" customHeight="1" x14ac:dyDescent="0.2">
      <c r="A38" s="822"/>
      <c r="B38" s="961" t="s">
        <v>361</v>
      </c>
      <c r="C38" s="961" t="s">
        <v>400</v>
      </c>
      <c r="D38" s="961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17">
        <f t="shared" si="16"/>
        <v>31</v>
      </c>
    </row>
    <row r="39" spans="1:9" ht="17.25" hidden="1" customHeight="1" x14ac:dyDescent="0.2">
      <c r="A39" s="822"/>
      <c r="B39" s="961" t="s">
        <v>401</v>
      </c>
      <c r="C39" s="961" t="s">
        <v>402</v>
      </c>
      <c r="D39" s="961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17">
        <f t="shared" si="16"/>
        <v>32</v>
      </c>
    </row>
    <row r="40" spans="1:9" ht="17.25" hidden="1" customHeight="1" x14ac:dyDescent="0.2">
      <c r="A40" s="822"/>
      <c r="B40" s="961" t="s">
        <v>375</v>
      </c>
      <c r="C40" s="961" t="s">
        <v>403</v>
      </c>
      <c r="D40" s="961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17">
        <f t="shared" si="16"/>
        <v>33</v>
      </c>
    </row>
    <row r="41" spans="1:9" ht="17.25" hidden="1" customHeight="1" x14ac:dyDescent="0.2">
      <c r="A41" s="822" t="s">
        <v>363</v>
      </c>
      <c r="B41" s="961" t="s">
        <v>363</v>
      </c>
      <c r="C41" s="961" t="s">
        <v>404</v>
      </c>
      <c r="D41" s="961">
        <v>45531</v>
      </c>
      <c r="E41" s="761">
        <f>D41+2</f>
        <v>45533</v>
      </c>
      <c r="F41" s="884" t="s">
        <v>385</v>
      </c>
      <c r="G41" s="331"/>
      <c r="H41" s="761">
        <f t="shared" si="1"/>
        <v>45522</v>
      </c>
      <c r="I41" s="1017">
        <f t="shared" si="16"/>
        <v>34</v>
      </c>
    </row>
    <row r="42" spans="1:9" ht="17.25" hidden="1" customHeight="1" x14ac:dyDescent="0.2">
      <c r="A42" s="822" t="s">
        <v>397</v>
      </c>
      <c r="B42" s="961" t="s">
        <v>390</v>
      </c>
      <c r="C42" s="961" t="s">
        <v>405</v>
      </c>
      <c r="D42" s="961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17">
        <f t="shared" ref="I42:I47" si="20">WEEKNUM(H42)</f>
        <v>35</v>
      </c>
    </row>
    <row r="43" spans="1:9" ht="17.25" hidden="1" customHeight="1" x14ac:dyDescent="0.2">
      <c r="A43" s="822" t="s">
        <v>390</v>
      </c>
      <c r="B43" s="961" t="s">
        <v>397</v>
      </c>
      <c r="C43" s="961" t="s">
        <v>406</v>
      </c>
      <c r="D43" s="961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17">
        <f t="shared" si="20"/>
        <v>36</v>
      </c>
    </row>
    <row r="44" spans="1:9" ht="17.25" hidden="1" customHeight="1" x14ac:dyDescent="0.2">
      <c r="A44" s="822"/>
      <c r="B44" s="961" t="s">
        <v>361</v>
      </c>
      <c r="C44" s="961" t="s">
        <v>407</v>
      </c>
      <c r="D44" s="961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17">
        <f t="shared" si="20"/>
        <v>37</v>
      </c>
    </row>
    <row r="45" spans="1:9" ht="17.25" hidden="1" customHeight="1" x14ac:dyDescent="0.2">
      <c r="A45" s="822"/>
      <c r="B45" s="961" t="s">
        <v>401</v>
      </c>
      <c r="C45" s="961" t="s">
        <v>408</v>
      </c>
      <c r="D45" s="961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17">
        <f t="shared" si="20"/>
        <v>38</v>
      </c>
    </row>
    <row r="46" spans="1:9" ht="17.25" hidden="1" customHeight="1" x14ac:dyDescent="0.2">
      <c r="A46" s="822" t="s">
        <v>375</v>
      </c>
      <c r="B46" s="1038" t="s">
        <v>409</v>
      </c>
      <c r="C46" s="961" t="s">
        <v>410</v>
      </c>
      <c r="D46" s="803"/>
      <c r="E46" s="803"/>
      <c r="F46" s="803"/>
      <c r="G46" s="331"/>
      <c r="H46" s="761">
        <f t="shared" si="1"/>
        <v>45557</v>
      </c>
      <c r="I46" s="1017">
        <f t="shared" si="20"/>
        <v>39</v>
      </c>
    </row>
    <row r="47" spans="1:9" ht="17.25" hidden="1" customHeight="1" x14ac:dyDescent="0.2">
      <c r="A47" s="822"/>
      <c r="B47" s="961" t="s">
        <v>363</v>
      </c>
      <c r="C47" s="961" t="s">
        <v>411</v>
      </c>
      <c r="D47" s="961">
        <v>45572</v>
      </c>
      <c r="E47" s="761">
        <f>D47+2</f>
        <v>45574</v>
      </c>
      <c r="F47" s="884" t="s">
        <v>385</v>
      </c>
      <c r="G47" s="331"/>
      <c r="H47" s="761">
        <v>45564</v>
      </c>
      <c r="I47" s="1017">
        <f t="shared" si="20"/>
        <v>40</v>
      </c>
    </row>
    <row r="48" spans="1:9" ht="17.25" hidden="1" customHeight="1" x14ac:dyDescent="0.2">
      <c r="A48" s="822"/>
      <c r="B48" s="1038" t="s">
        <v>409</v>
      </c>
      <c r="C48" s="961" t="s">
        <v>412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17">
        <f t="shared" ref="I48:I53" si="24">WEEKNUM(H48)</f>
        <v>41</v>
      </c>
    </row>
    <row r="49" spans="1:9" ht="17.25" hidden="1" customHeight="1" x14ac:dyDescent="0.2">
      <c r="A49" s="822" t="s">
        <v>413</v>
      </c>
      <c r="B49" s="961" t="s">
        <v>361</v>
      </c>
      <c r="C49" s="961" t="s">
        <v>414</v>
      </c>
      <c r="D49" s="961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17">
        <f t="shared" si="24"/>
        <v>42</v>
      </c>
    </row>
    <row r="50" spans="1:9" ht="17.25" hidden="1" customHeight="1" x14ac:dyDescent="0.2">
      <c r="A50" s="822" t="s">
        <v>361</v>
      </c>
      <c r="B50" s="961" t="s">
        <v>413</v>
      </c>
      <c r="C50" s="961" t="s">
        <v>415</v>
      </c>
      <c r="D50" s="961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17">
        <f t="shared" si="24"/>
        <v>43</v>
      </c>
    </row>
    <row r="51" spans="1:9" ht="17.25" hidden="1" customHeight="1" x14ac:dyDescent="0.2">
      <c r="A51" s="822" t="s">
        <v>416</v>
      </c>
      <c r="B51" s="961" t="s">
        <v>363</v>
      </c>
      <c r="C51" s="961" t="s">
        <v>417</v>
      </c>
      <c r="D51" s="961">
        <v>45594</v>
      </c>
      <c r="E51" s="884" t="s">
        <v>385</v>
      </c>
      <c r="F51" s="761">
        <v>45595</v>
      </c>
      <c r="G51" s="331"/>
      <c r="H51" s="761">
        <f t="shared" si="1"/>
        <v>45592</v>
      </c>
      <c r="I51" s="1017">
        <f t="shared" si="24"/>
        <v>44</v>
      </c>
    </row>
    <row r="52" spans="1:9" ht="17.25" hidden="1" customHeight="1" x14ac:dyDescent="0.2">
      <c r="A52" s="822" t="s">
        <v>418</v>
      </c>
      <c r="B52" s="961" t="s">
        <v>401</v>
      </c>
      <c r="C52" s="961" t="s">
        <v>419</v>
      </c>
      <c r="D52" s="961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17">
        <f t="shared" si="24"/>
        <v>45</v>
      </c>
    </row>
    <row r="53" spans="1:9" ht="17.25" hidden="1" customHeight="1" x14ac:dyDescent="0.2">
      <c r="A53" s="822" t="s">
        <v>390</v>
      </c>
      <c r="B53" s="961" t="s">
        <v>357</v>
      </c>
      <c r="C53" s="961" t="s">
        <v>420</v>
      </c>
      <c r="D53" s="961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17">
        <f t="shared" si="24"/>
        <v>46</v>
      </c>
    </row>
    <row r="54" spans="1:9" ht="20.100000000000001" hidden="1" customHeight="1" x14ac:dyDescent="0.2">
      <c r="A54" s="822" t="s">
        <v>421</v>
      </c>
      <c r="B54" s="961" t="s">
        <v>422</v>
      </c>
      <c r="C54" s="961" t="s">
        <v>423</v>
      </c>
      <c r="D54" s="961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17">
        <f t="shared" ref="I54:I56" si="28">WEEKNUM(H54)</f>
        <v>47</v>
      </c>
    </row>
    <row r="55" spans="1:9" ht="20.100000000000001" hidden="1" customHeight="1" x14ac:dyDescent="0.2">
      <c r="A55" s="822" t="s">
        <v>413</v>
      </c>
      <c r="B55" s="961" t="s">
        <v>361</v>
      </c>
      <c r="C55" s="961" t="s">
        <v>424</v>
      </c>
      <c r="D55" s="884" t="s">
        <v>385</v>
      </c>
      <c r="E55" s="803"/>
      <c r="F55" s="803"/>
      <c r="G55" s="331"/>
      <c r="H55" s="761">
        <f t="shared" si="1"/>
        <v>45620</v>
      </c>
      <c r="I55" s="1017">
        <f t="shared" si="28"/>
        <v>48</v>
      </c>
    </row>
    <row r="56" spans="1:9" ht="20.100000000000001" hidden="1" customHeight="1" x14ac:dyDescent="0.2">
      <c r="A56" s="822" t="s">
        <v>361</v>
      </c>
      <c r="B56" s="961" t="s">
        <v>413</v>
      </c>
      <c r="C56" s="961" t="s">
        <v>425</v>
      </c>
      <c r="D56" s="961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17">
        <f t="shared" si="28"/>
        <v>49</v>
      </c>
    </row>
    <row r="57" spans="1:9" ht="20.100000000000001" hidden="1" customHeight="1" x14ac:dyDescent="0.2">
      <c r="A57" s="822" t="s">
        <v>363</v>
      </c>
      <c r="B57" s="961" t="s">
        <v>401</v>
      </c>
      <c r="C57" s="961" t="s">
        <v>426</v>
      </c>
      <c r="D57" s="884" t="s">
        <v>385</v>
      </c>
      <c r="E57" s="803"/>
      <c r="F57" s="803"/>
      <c r="G57" s="331"/>
      <c r="H57" s="761">
        <f t="shared" si="1"/>
        <v>45634</v>
      </c>
      <c r="I57" s="1017">
        <f t="shared" ref="I57:I62" si="29">WEEKNUM(H57)</f>
        <v>50</v>
      </c>
    </row>
    <row r="58" spans="1:9" ht="20.100000000000001" hidden="1" customHeight="1" x14ac:dyDescent="0.2">
      <c r="A58" s="822" t="s">
        <v>401</v>
      </c>
      <c r="B58" s="961" t="s">
        <v>363</v>
      </c>
      <c r="C58" s="961" t="s">
        <v>427</v>
      </c>
      <c r="D58" s="961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17">
        <f t="shared" si="29"/>
        <v>51</v>
      </c>
    </row>
    <row r="59" spans="1:9" ht="20.100000000000001" hidden="1" customHeight="1" x14ac:dyDescent="0.2">
      <c r="A59" s="822"/>
      <c r="B59" s="961" t="s">
        <v>357</v>
      </c>
      <c r="C59" s="961" t="s">
        <v>1719</v>
      </c>
      <c r="D59" s="884" t="s">
        <v>385</v>
      </c>
      <c r="E59" s="803"/>
      <c r="F59" s="803"/>
      <c r="G59" s="331"/>
      <c r="H59" s="761">
        <f t="shared" si="1"/>
        <v>45648</v>
      </c>
      <c r="I59" s="1017">
        <f t="shared" si="29"/>
        <v>52</v>
      </c>
    </row>
    <row r="60" spans="1:9" ht="20.100000000000001" hidden="1" customHeight="1" x14ac:dyDescent="0.2">
      <c r="A60" s="822" t="s">
        <v>422</v>
      </c>
      <c r="B60" s="961" t="s">
        <v>361</v>
      </c>
      <c r="C60" s="961" t="s">
        <v>1720</v>
      </c>
      <c r="D60" s="961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17">
        <f t="shared" si="29"/>
        <v>53</v>
      </c>
    </row>
    <row r="61" spans="1:9" ht="20.100000000000001" customHeight="1" x14ac:dyDescent="0.2">
      <c r="A61" s="822"/>
      <c r="B61" s="961" t="s">
        <v>422</v>
      </c>
      <c r="C61" s="961" t="s">
        <v>1721</v>
      </c>
      <c r="D61" s="961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17">
        <f t="shared" si="29"/>
        <v>2</v>
      </c>
    </row>
    <row r="62" spans="1:9" ht="20.100000000000001" customHeight="1" x14ac:dyDescent="0.2">
      <c r="A62" s="822"/>
      <c r="B62" s="961" t="s">
        <v>413</v>
      </c>
      <c r="C62" s="961" t="s">
        <v>1722</v>
      </c>
      <c r="D62" s="884" t="s">
        <v>385</v>
      </c>
      <c r="E62" s="803"/>
      <c r="F62" s="803"/>
      <c r="G62" s="331"/>
      <c r="H62" s="761">
        <f t="shared" si="1"/>
        <v>45669</v>
      </c>
      <c r="I62" s="1017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6" t="s">
        <v>433</v>
      </c>
      <c r="C65" s="1136"/>
      <c r="D65" s="1136"/>
      <c r="E65" s="1136"/>
      <c r="F65" s="1136"/>
      <c r="G65" s="217"/>
      <c r="H65" s="217"/>
      <c r="I65" s="217"/>
    </row>
    <row r="66" spans="1:17" ht="15.75" customHeight="1" x14ac:dyDescent="0.2">
      <c r="B66" s="164"/>
      <c r="C66" s="155"/>
      <c r="D66" s="1166"/>
      <c r="E66" s="1166"/>
      <c r="F66" s="1166"/>
      <c r="G66" s="1166"/>
      <c r="H66" s="1166"/>
      <c r="I66" s="1166"/>
      <c r="J66" s="1166"/>
      <c r="K66" s="1166"/>
      <c r="L66" s="1166"/>
      <c r="M66" s="1166"/>
      <c r="N66" s="748"/>
    </row>
    <row r="67" spans="1:17" ht="30" customHeight="1" x14ac:dyDescent="0.2">
      <c r="A67" s="822"/>
      <c r="B67" s="1137" t="s">
        <v>1716</v>
      </c>
      <c r="C67" s="1138"/>
      <c r="D67" s="1139" t="s">
        <v>349</v>
      </c>
      <c r="E67" s="956" t="s">
        <v>226</v>
      </c>
      <c r="F67" s="950" t="s">
        <v>158</v>
      </c>
      <c r="G67" s="950" t="s">
        <v>435</v>
      </c>
      <c r="H67" s="947" t="s">
        <v>187</v>
      </c>
      <c r="I67" s="950" t="s">
        <v>290</v>
      </c>
      <c r="J67" s="950" t="s">
        <v>327</v>
      </c>
      <c r="K67" s="950" t="s">
        <v>206</v>
      </c>
      <c r="L67" s="950" t="s">
        <v>341</v>
      </c>
      <c r="M67" s="950" t="s">
        <v>1723</v>
      </c>
      <c r="N67" s="950" t="s">
        <v>1724</v>
      </c>
      <c r="O67" s="331"/>
      <c r="P67" s="887" t="s">
        <v>1725</v>
      </c>
    </row>
    <row r="68" spans="1:17" ht="20.100000000000001" customHeight="1" x14ac:dyDescent="0.2">
      <c r="A68" s="822"/>
      <c r="B68" s="950" t="s">
        <v>351</v>
      </c>
      <c r="C68" s="950" t="s">
        <v>352</v>
      </c>
      <c r="D68" s="1140"/>
      <c r="E68" s="946" t="s">
        <v>165</v>
      </c>
      <c r="F68" s="946" t="s">
        <v>238</v>
      </c>
      <c r="G68" s="946" t="s">
        <v>436</v>
      </c>
      <c r="H68" s="946" t="s">
        <v>174</v>
      </c>
      <c r="I68" s="946" t="s">
        <v>288</v>
      </c>
      <c r="J68" s="946" t="s">
        <v>210</v>
      </c>
      <c r="K68" s="946" t="s">
        <v>242</v>
      </c>
      <c r="L68" s="946" t="s">
        <v>224</v>
      </c>
      <c r="M68" s="946" t="s">
        <v>274</v>
      </c>
      <c r="N68" s="946" t="s">
        <v>1726</v>
      </c>
      <c r="O68" s="331"/>
      <c r="P68" s="949" t="s">
        <v>353</v>
      </c>
      <c r="Q68" s="949" t="s">
        <v>437</v>
      </c>
    </row>
    <row r="69" spans="1:17" ht="17.25" hidden="1" customHeight="1" x14ac:dyDescent="0.2">
      <c r="A69" s="822"/>
      <c r="B69" s="968" t="s">
        <v>375</v>
      </c>
      <c r="C69" s="961" t="s">
        <v>438</v>
      </c>
      <c r="D69" s="961">
        <v>45393</v>
      </c>
      <c r="E69" s="1141" t="s">
        <v>385</v>
      </c>
      <c r="F69" s="1142"/>
      <c r="G69" s="1142"/>
      <c r="H69" s="1142"/>
      <c r="I69" s="1142"/>
      <c r="J69" s="1142"/>
      <c r="K69" s="1142"/>
      <c r="L69" s="1143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8" t="s">
        <v>369</v>
      </c>
      <c r="C70" s="961" t="s">
        <v>439</v>
      </c>
      <c r="D70" s="961">
        <v>45400</v>
      </c>
      <c r="E70" s="761">
        <f t="shared" ref="E70:E72" si="34">D70+3</f>
        <v>45403</v>
      </c>
      <c r="F70" s="1141" t="s">
        <v>385</v>
      </c>
      <c r="G70" s="1142"/>
      <c r="H70" s="1142"/>
      <c r="I70" s="1142"/>
      <c r="J70" s="1142"/>
      <c r="K70" s="1143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8" t="s">
        <v>357</v>
      </c>
      <c r="C71" s="961" t="s">
        <v>440</v>
      </c>
      <c r="D71" s="961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359</v>
      </c>
      <c r="B72" s="968" t="s">
        <v>390</v>
      </c>
      <c r="C72" s="961" t="s">
        <v>441</v>
      </c>
      <c r="D72" s="961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8" t="s">
        <v>361</v>
      </c>
      <c r="C73" s="961" t="s">
        <v>442</v>
      </c>
      <c r="D73" s="961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443</v>
      </c>
      <c r="B74" s="968" t="s">
        <v>375</v>
      </c>
      <c r="C74" s="961" t="s">
        <v>444</v>
      </c>
      <c r="D74" s="961">
        <v>45425</v>
      </c>
      <c r="E74" s="884" t="s">
        <v>385</v>
      </c>
      <c r="F74" s="884" t="s">
        <v>385</v>
      </c>
      <c r="G74" s="884" t="s">
        <v>385</v>
      </c>
      <c r="H74" s="884" t="s">
        <v>385</v>
      </c>
      <c r="I74" s="884" t="s">
        <v>385</v>
      </c>
      <c r="J74" s="884" t="s">
        <v>385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375</v>
      </c>
      <c r="B75" s="961" t="s">
        <v>363</v>
      </c>
      <c r="C75" s="961" t="s">
        <v>445</v>
      </c>
      <c r="D75" s="961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61" t="s">
        <v>369</v>
      </c>
      <c r="C76" s="961" t="s">
        <v>446</v>
      </c>
      <c r="D76" s="961">
        <v>45447</v>
      </c>
      <c r="E76" s="761">
        <f t="shared" ref="E76:E81" si="53">D76+3</f>
        <v>45450</v>
      </c>
      <c r="F76" s="884" t="s">
        <v>385</v>
      </c>
      <c r="G76" s="884" t="s">
        <v>385</v>
      </c>
      <c r="H76" s="884" t="s">
        <v>385</v>
      </c>
      <c r="I76" s="884" t="s">
        <v>385</v>
      </c>
      <c r="J76" s="884" t="s">
        <v>385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447</v>
      </c>
      <c r="B77" s="884" t="s">
        <v>385</v>
      </c>
      <c r="C77" s="961" t="s">
        <v>448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388</v>
      </c>
      <c r="B78" s="961" t="s">
        <v>357</v>
      </c>
      <c r="C78" s="961" t="s">
        <v>449</v>
      </c>
      <c r="D78" s="961">
        <v>45459</v>
      </c>
      <c r="E78" s="761">
        <f t="shared" si="53"/>
        <v>45462</v>
      </c>
      <c r="F78" s="884" t="s">
        <v>385</v>
      </c>
      <c r="G78" s="884" t="s">
        <v>385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450</v>
      </c>
      <c r="B79" s="961" t="s">
        <v>390</v>
      </c>
      <c r="C79" s="961" t="s">
        <v>451</v>
      </c>
      <c r="D79" s="884" t="s">
        <v>385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80">
        <f>WEEKNUM(P79)</f>
        <v>24</v>
      </c>
    </row>
    <row r="80" spans="1:17" ht="17.25" hidden="1" customHeight="1" x14ac:dyDescent="0.2">
      <c r="A80" s="822" t="s">
        <v>452</v>
      </c>
      <c r="B80" s="961" t="s">
        <v>361</v>
      </c>
      <c r="C80" s="961" t="s">
        <v>453</v>
      </c>
      <c r="D80" s="884" t="s">
        <v>385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80">
        <f>WEEKNUM(P80)</f>
        <v>25</v>
      </c>
    </row>
    <row r="81" spans="1:17" ht="17.25" hidden="1" customHeight="1" x14ac:dyDescent="0.2">
      <c r="A81" s="822" t="s">
        <v>454</v>
      </c>
      <c r="B81" s="1075" t="s">
        <v>369</v>
      </c>
      <c r="C81" s="961" t="s">
        <v>455</v>
      </c>
      <c r="D81" s="884" t="s">
        <v>385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80">
        <f t="shared" ref="Q81:Q85" si="62">WEEKNUM(P81)</f>
        <v>26</v>
      </c>
    </row>
    <row r="82" spans="1:17" ht="17.25" hidden="1" customHeight="1" x14ac:dyDescent="0.2">
      <c r="A82" s="822"/>
      <c r="B82" s="961" t="s">
        <v>363</v>
      </c>
      <c r="C82" s="961" t="s">
        <v>456</v>
      </c>
      <c r="D82" s="961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80">
        <f t="shared" si="62"/>
        <v>27</v>
      </c>
    </row>
    <row r="83" spans="1:17" ht="17.25" hidden="1" customHeight="1" x14ac:dyDescent="0.2">
      <c r="A83" s="822"/>
      <c r="B83" s="1015" t="s">
        <v>375</v>
      </c>
      <c r="C83" s="961" t="s">
        <v>457</v>
      </c>
      <c r="D83" s="961">
        <v>45490</v>
      </c>
      <c r="E83" s="761">
        <f t="shared" si="63"/>
        <v>45493</v>
      </c>
      <c r="F83" s="884" t="s">
        <v>385</v>
      </c>
      <c r="G83" s="884" t="s">
        <v>385</v>
      </c>
      <c r="H83" s="884" t="s">
        <v>385</v>
      </c>
      <c r="I83" s="884" t="s">
        <v>385</v>
      </c>
      <c r="J83" s="884" t="s">
        <v>385</v>
      </c>
      <c r="K83" s="884" t="s">
        <v>385</v>
      </c>
      <c r="L83" s="884" t="s">
        <v>385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80">
        <f t="shared" si="62"/>
        <v>28</v>
      </c>
    </row>
    <row r="84" spans="1:17" ht="17.25" hidden="1" customHeight="1" x14ac:dyDescent="0.2">
      <c r="A84" s="822" t="s">
        <v>357</v>
      </c>
      <c r="B84" s="961" t="s">
        <v>397</v>
      </c>
      <c r="C84" s="961" t="s">
        <v>458</v>
      </c>
      <c r="D84" s="961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80">
        <f t="shared" si="62"/>
        <v>29</v>
      </c>
    </row>
    <row r="85" spans="1:17" ht="17.25" hidden="1" customHeight="1" x14ac:dyDescent="0.2">
      <c r="A85" s="822"/>
      <c r="B85" s="961" t="s">
        <v>390</v>
      </c>
      <c r="C85" s="961" t="s">
        <v>459</v>
      </c>
      <c r="D85" s="961">
        <v>45511</v>
      </c>
      <c r="E85" s="884" t="s">
        <v>385</v>
      </c>
      <c r="F85" s="884" t="s">
        <v>385</v>
      </c>
      <c r="G85" s="884" t="s">
        <v>385</v>
      </c>
      <c r="H85" s="884" t="s">
        <v>385</v>
      </c>
      <c r="I85" s="884" t="s">
        <v>385</v>
      </c>
      <c r="J85" s="884" t="s">
        <v>385</v>
      </c>
      <c r="K85" s="884" t="s">
        <v>385</v>
      </c>
      <c r="L85" s="884" t="s">
        <v>385</v>
      </c>
      <c r="M85" s="761">
        <v>45517</v>
      </c>
      <c r="N85" s="761">
        <v>45519</v>
      </c>
      <c r="O85" s="331"/>
      <c r="P85" s="761">
        <f t="shared" si="37"/>
        <v>45499</v>
      </c>
      <c r="Q85" s="1080">
        <f t="shared" si="62"/>
        <v>30</v>
      </c>
    </row>
    <row r="86" spans="1:17" ht="17.25" hidden="1" customHeight="1" x14ac:dyDescent="0.2">
      <c r="A86" s="822" t="s">
        <v>357</v>
      </c>
      <c r="B86" s="961" t="s">
        <v>361</v>
      </c>
      <c r="C86" s="961" t="s">
        <v>460</v>
      </c>
      <c r="D86" s="961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80">
        <f t="shared" ref="Q86:Q91" si="82">WEEKNUM(P86)</f>
        <v>31</v>
      </c>
    </row>
    <row r="87" spans="1:17" ht="17.25" hidden="1" customHeight="1" x14ac:dyDescent="0.2">
      <c r="A87" s="822"/>
      <c r="B87" s="961" t="s">
        <v>401</v>
      </c>
      <c r="C87" s="961" t="s">
        <v>461</v>
      </c>
      <c r="D87" s="961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80">
        <f t="shared" si="82"/>
        <v>32</v>
      </c>
    </row>
    <row r="88" spans="1:17" ht="17.25" hidden="1" customHeight="1" x14ac:dyDescent="0.2">
      <c r="A88" s="822" t="s">
        <v>363</v>
      </c>
      <c r="B88" s="961" t="s">
        <v>375</v>
      </c>
      <c r="C88" s="961" t="s">
        <v>462</v>
      </c>
      <c r="D88" s="961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80">
        <f t="shared" si="82"/>
        <v>33</v>
      </c>
    </row>
    <row r="89" spans="1:17" ht="17.25" hidden="1" customHeight="1" x14ac:dyDescent="0.2">
      <c r="A89" s="822" t="s">
        <v>375</v>
      </c>
      <c r="B89" s="1015" t="s">
        <v>363</v>
      </c>
      <c r="C89" s="961" t="s">
        <v>463</v>
      </c>
      <c r="D89" s="884" t="s">
        <v>385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80">
        <f t="shared" si="82"/>
        <v>34</v>
      </c>
    </row>
    <row r="90" spans="1:17" ht="17.25" hidden="1" customHeight="1" x14ac:dyDescent="0.2">
      <c r="A90" s="822" t="s">
        <v>390</v>
      </c>
      <c r="B90" s="961" t="s">
        <v>390</v>
      </c>
      <c r="C90" s="961" t="s">
        <v>464</v>
      </c>
      <c r="D90" s="961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80">
        <f t="shared" si="82"/>
        <v>35</v>
      </c>
    </row>
    <row r="91" spans="1:17" ht="17.25" hidden="1" customHeight="1" x14ac:dyDescent="0.2">
      <c r="A91" s="822" t="s">
        <v>397</v>
      </c>
      <c r="B91" s="961" t="s">
        <v>397</v>
      </c>
      <c r="C91" s="961" t="s">
        <v>465</v>
      </c>
      <c r="D91" s="961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80">
        <f t="shared" si="82"/>
        <v>36</v>
      </c>
    </row>
    <row r="92" spans="1:17" ht="17.25" hidden="1" customHeight="1" x14ac:dyDescent="0.2">
      <c r="A92" s="822"/>
      <c r="B92" s="961" t="s">
        <v>361</v>
      </c>
      <c r="C92" s="961" t="s">
        <v>466</v>
      </c>
      <c r="D92" s="961">
        <v>45561</v>
      </c>
      <c r="E92" s="1141" t="s">
        <v>385</v>
      </c>
      <c r="F92" s="1142"/>
      <c r="G92" s="1142"/>
      <c r="H92" s="1142"/>
      <c r="I92" s="1142"/>
      <c r="J92" s="1142"/>
      <c r="K92" s="1142"/>
      <c r="L92" s="1143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80">
        <f t="shared" ref="Q92:Q94" si="101">WEEKNUM(P92)</f>
        <v>37</v>
      </c>
    </row>
    <row r="93" spans="1:17" ht="17.25" hidden="1" customHeight="1" x14ac:dyDescent="0.2">
      <c r="A93" s="822"/>
      <c r="B93" s="961" t="s">
        <v>401</v>
      </c>
      <c r="C93" s="961" t="s">
        <v>467</v>
      </c>
      <c r="D93" s="961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80">
        <f t="shared" si="101"/>
        <v>38</v>
      </c>
    </row>
    <row r="94" spans="1:17" ht="17.25" hidden="1" customHeight="1" x14ac:dyDescent="0.2">
      <c r="A94" s="822"/>
      <c r="B94" s="961" t="s">
        <v>375</v>
      </c>
      <c r="C94" s="961" t="s">
        <v>468</v>
      </c>
      <c r="D94" s="884" t="s">
        <v>385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80">
        <f t="shared" si="101"/>
        <v>39</v>
      </c>
    </row>
    <row r="95" spans="1:17" ht="17.25" hidden="1" customHeight="1" x14ac:dyDescent="0.2">
      <c r="A95" s="822"/>
      <c r="B95" s="961" t="s">
        <v>390</v>
      </c>
      <c r="C95" s="961" t="s">
        <v>469</v>
      </c>
      <c r="D95" s="961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80">
        <f t="shared" ref="Q95:Q100" si="120">WEEKNUM(P95)</f>
        <v>40</v>
      </c>
    </row>
    <row r="96" spans="1:17" ht="17.25" hidden="1" customHeight="1" x14ac:dyDescent="0.2">
      <c r="A96" s="822" t="s">
        <v>357</v>
      </c>
      <c r="B96" s="1038" t="s">
        <v>409</v>
      </c>
      <c r="C96" s="961" t="s">
        <v>470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80">
        <f t="shared" si="120"/>
        <v>41</v>
      </c>
    </row>
    <row r="97" spans="1:17" ht="17.25" hidden="1" customHeight="1" x14ac:dyDescent="0.2">
      <c r="A97" s="822" t="s">
        <v>361</v>
      </c>
      <c r="B97" s="961" t="s">
        <v>361</v>
      </c>
      <c r="C97" s="961" t="s">
        <v>471</v>
      </c>
      <c r="D97" s="961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93" t="s">
        <v>385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80">
        <f t="shared" si="120"/>
        <v>42</v>
      </c>
    </row>
    <row r="98" spans="1:17" ht="17.25" hidden="1" customHeight="1" x14ac:dyDescent="0.2">
      <c r="A98" s="822"/>
      <c r="B98" s="961" t="s">
        <v>413</v>
      </c>
      <c r="C98" s="961" t="s">
        <v>472</v>
      </c>
      <c r="D98" s="961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94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80">
        <f t="shared" si="120"/>
        <v>43</v>
      </c>
    </row>
    <row r="99" spans="1:17" ht="17.25" hidden="1" customHeight="1" x14ac:dyDescent="0.2">
      <c r="A99" s="822" t="s">
        <v>401</v>
      </c>
      <c r="B99" s="961" t="s">
        <v>363</v>
      </c>
      <c r="C99" s="961" t="s">
        <v>473</v>
      </c>
      <c r="D99" s="961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94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80">
        <f t="shared" si="120"/>
        <v>44</v>
      </c>
    </row>
    <row r="100" spans="1:17" ht="17.25" hidden="1" customHeight="1" x14ac:dyDescent="0.2">
      <c r="A100" s="822" t="s">
        <v>363</v>
      </c>
      <c r="B100" s="961" t="s">
        <v>401</v>
      </c>
      <c r="C100" s="961" t="s">
        <v>474</v>
      </c>
      <c r="D100" s="961">
        <v>45610</v>
      </c>
      <c r="E100" s="884" t="s">
        <v>385</v>
      </c>
      <c r="F100" s="884" t="s">
        <v>385</v>
      </c>
      <c r="G100" s="884" t="s">
        <v>385</v>
      </c>
      <c r="H100" s="884" t="s">
        <v>385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44" t="s">
        <v>385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80">
        <f t="shared" si="120"/>
        <v>45</v>
      </c>
    </row>
    <row r="101" spans="1:17" ht="17.25" hidden="1" customHeight="1" x14ac:dyDescent="0.2">
      <c r="A101" s="822" t="s">
        <v>390</v>
      </c>
      <c r="B101" s="961" t="s">
        <v>357</v>
      </c>
      <c r="C101" s="961" t="s">
        <v>475</v>
      </c>
      <c r="D101" s="961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45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80">
        <f t="shared" ref="Q101:Q103" si="140">WEEKNUM(P101)</f>
        <v>46</v>
      </c>
    </row>
    <row r="102" spans="1:17" ht="20.100000000000001" hidden="1" customHeight="1" x14ac:dyDescent="0.2">
      <c r="A102" s="822" t="s">
        <v>421</v>
      </c>
      <c r="B102" s="961" t="s">
        <v>422</v>
      </c>
      <c r="C102" s="961" t="s">
        <v>476</v>
      </c>
      <c r="D102" s="961">
        <v>45625</v>
      </c>
      <c r="E102" s="884" t="s">
        <v>385</v>
      </c>
      <c r="F102" s="884" t="s">
        <v>385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80">
        <f t="shared" si="140"/>
        <v>47</v>
      </c>
    </row>
    <row r="103" spans="1:17" ht="20.100000000000001" hidden="1" customHeight="1" x14ac:dyDescent="0.2">
      <c r="A103" s="822" t="s">
        <v>413</v>
      </c>
      <c r="B103" s="961" t="s">
        <v>361</v>
      </c>
      <c r="C103" s="961" t="s">
        <v>477</v>
      </c>
      <c r="D103" s="961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5" t="s">
        <v>385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80">
        <f t="shared" si="140"/>
        <v>48</v>
      </c>
    </row>
    <row r="104" spans="1:17" ht="20.100000000000001" hidden="1" customHeight="1" x14ac:dyDescent="0.2">
      <c r="A104" s="822"/>
      <c r="B104" s="961" t="s">
        <v>413</v>
      </c>
      <c r="C104" s="961" t="s">
        <v>478</v>
      </c>
      <c r="D104" s="961">
        <v>45637</v>
      </c>
      <c r="E104" s="884" t="s">
        <v>385</v>
      </c>
      <c r="F104" s="884" t="s">
        <v>385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44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80">
        <f t="shared" ref="Q104:Q109" si="149">WEEKNUM(P104)</f>
        <v>49</v>
      </c>
    </row>
    <row r="105" spans="1:17" ht="20.100000000000001" hidden="1" customHeight="1" x14ac:dyDescent="0.2">
      <c r="A105" s="822" t="s">
        <v>363</v>
      </c>
      <c r="B105" s="961" t="s">
        <v>401</v>
      </c>
      <c r="C105" s="961" t="s">
        <v>479</v>
      </c>
      <c r="D105" s="961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44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80">
        <f t="shared" si="149"/>
        <v>50</v>
      </c>
    </row>
    <row r="106" spans="1:17" ht="20.100000000000001" hidden="1" customHeight="1" x14ac:dyDescent="0.2">
      <c r="A106" s="822" t="s">
        <v>401</v>
      </c>
      <c r="B106" s="961" t="s">
        <v>363</v>
      </c>
      <c r="C106" s="961" t="s">
        <v>480</v>
      </c>
      <c r="D106" s="961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44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80">
        <f t="shared" si="149"/>
        <v>51</v>
      </c>
    </row>
    <row r="107" spans="1:17" ht="20.100000000000001" hidden="1" customHeight="1" x14ac:dyDescent="0.2">
      <c r="A107" s="822"/>
      <c r="B107" s="961" t="s">
        <v>357</v>
      </c>
      <c r="C107" s="961" t="s">
        <v>1727</v>
      </c>
      <c r="D107" s="961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44"/>
      <c r="M107" s="1165" t="s">
        <v>385</v>
      </c>
      <c r="N107" s="1165" t="s">
        <v>385</v>
      </c>
      <c r="O107" s="331"/>
      <c r="P107" s="761">
        <f t="shared" si="37"/>
        <v>45653</v>
      </c>
      <c r="Q107" s="1080">
        <f t="shared" si="149"/>
        <v>52</v>
      </c>
    </row>
    <row r="108" spans="1:17" ht="20.100000000000001" customHeight="1" x14ac:dyDescent="0.2">
      <c r="A108" s="822" t="s">
        <v>422</v>
      </c>
      <c r="B108" s="961" t="s">
        <v>361</v>
      </c>
      <c r="C108" s="961" t="s">
        <v>1728</v>
      </c>
      <c r="D108" s="961">
        <v>45666</v>
      </c>
      <c r="E108" s="884" t="s">
        <v>385</v>
      </c>
      <c r="F108" s="884" t="s">
        <v>385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44"/>
      <c r="M108" s="1144"/>
      <c r="N108" s="1144"/>
      <c r="O108" s="331"/>
      <c r="P108" s="761">
        <f t="shared" si="37"/>
        <v>45660</v>
      </c>
      <c r="Q108" s="1080">
        <f t="shared" si="149"/>
        <v>1</v>
      </c>
    </row>
    <row r="109" spans="1:17" ht="20.100000000000001" customHeight="1" x14ac:dyDescent="0.2">
      <c r="A109" s="822"/>
      <c r="B109" s="961" t="s">
        <v>422</v>
      </c>
      <c r="C109" s="961" t="s">
        <v>1729</v>
      </c>
      <c r="D109" s="961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44"/>
      <c r="M109" s="1144"/>
      <c r="N109" s="1144"/>
      <c r="O109" s="331"/>
      <c r="P109" s="761">
        <f t="shared" si="37"/>
        <v>45667</v>
      </c>
      <c r="Q109" s="1080">
        <f t="shared" si="149"/>
        <v>2</v>
      </c>
    </row>
    <row r="110" spans="1:17" ht="20.100000000000001" customHeight="1" x14ac:dyDescent="0.2">
      <c r="A110" s="822"/>
      <c r="B110" s="961" t="s">
        <v>413</v>
      </c>
      <c r="C110" s="961" t="s">
        <v>1730</v>
      </c>
      <c r="D110" s="961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45"/>
      <c r="M110" s="1145"/>
      <c r="N110" s="1145"/>
      <c r="O110" s="331"/>
      <c r="P110" s="761">
        <f t="shared" si="37"/>
        <v>45674</v>
      </c>
      <c r="Q110" s="1080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505</v>
      </c>
      <c r="C116" s="145"/>
      <c r="D116" s="147" t="s">
        <v>506</v>
      </c>
      <c r="G116" s="147" t="s">
        <v>507</v>
      </c>
      <c r="H116" s="782"/>
    </row>
    <row r="117" spans="2:14" s="147" customFormat="1" ht="18.75" customHeight="1" x14ac:dyDescent="0.2">
      <c r="B117" s="783" t="s">
        <v>508</v>
      </c>
      <c r="C117" s="784" t="s">
        <v>509</v>
      </c>
      <c r="D117" s="133" t="s">
        <v>510</v>
      </c>
      <c r="F117" s="784" t="s">
        <v>511</v>
      </c>
      <c r="G117" s="145" t="s">
        <v>512</v>
      </c>
      <c r="H117" s="785" t="s">
        <v>513</v>
      </c>
    </row>
    <row r="118" spans="2:14" s="147" customFormat="1" ht="18.75" customHeight="1" x14ac:dyDescent="0.2">
      <c r="B118" s="783" t="s">
        <v>514</v>
      </c>
      <c r="C118" s="784" t="s">
        <v>515</v>
      </c>
      <c r="D118" s="133" t="s">
        <v>516</v>
      </c>
      <c r="E118" s="148" t="s">
        <v>517</v>
      </c>
      <c r="F118" s="788" t="s">
        <v>518</v>
      </c>
      <c r="G118" s="145" t="s">
        <v>519</v>
      </c>
      <c r="H118" s="785" t="s">
        <v>520</v>
      </c>
    </row>
    <row r="119" spans="2:14" s="147" customFormat="1" ht="18.75" customHeight="1" x14ac:dyDescent="0.2">
      <c r="B119" s="786" t="s">
        <v>528</v>
      </c>
      <c r="C119" s="787" t="s">
        <v>529</v>
      </c>
      <c r="D119" s="133" t="s">
        <v>523</v>
      </c>
      <c r="E119" s="148" t="s">
        <v>524</v>
      </c>
      <c r="F119" s="788" t="s">
        <v>525</v>
      </c>
      <c r="G119" s="591" t="s">
        <v>526</v>
      </c>
      <c r="H119" s="789" t="s">
        <v>527</v>
      </c>
    </row>
    <row r="120" spans="2:14" s="147" customFormat="1" ht="18.75" customHeight="1" x14ac:dyDescent="0.2">
      <c r="B120" s="786" t="s">
        <v>1581</v>
      </c>
      <c r="C120" s="787" t="s">
        <v>1582</v>
      </c>
      <c r="D120" s="133" t="s">
        <v>530</v>
      </c>
      <c r="E120" s="148" t="s">
        <v>531</v>
      </c>
      <c r="F120" s="788" t="s">
        <v>532</v>
      </c>
      <c r="G120" s="591" t="s">
        <v>533</v>
      </c>
      <c r="H120" s="789" t="s">
        <v>534</v>
      </c>
      <c r="M120" s="149"/>
      <c r="N120" s="149"/>
    </row>
    <row r="121" spans="2:14" s="147" customFormat="1" ht="18.75" customHeight="1" x14ac:dyDescent="0.2">
      <c r="B121" s="786" t="s">
        <v>521</v>
      </c>
      <c r="C121" s="787" t="s">
        <v>522</v>
      </c>
      <c r="D121" s="133" t="s">
        <v>537</v>
      </c>
      <c r="E121" s="148" t="s">
        <v>538</v>
      </c>
      <c r="F121" s="788" t="s">
        <v>539</v>
      </c>
      <c r="G121" s="591" t="s">
        <v>540</v>
      </c>
      <c r="H121" s="789" t="s">
        <v>541</v>
      </c>
      <c r="M121" s="149"/>
      <c r="N121" s="149"/>
    </row>
    <row r="122" spans="2:14" s="147" customFormat="1" ht="18.75" customHeight="1" x14ac:dyDescent="0.2">
      <c r="B122" s="786" t="s">
        <v>535</v>
      </c>
      <c r="C122" s="787" t="s">
        <v>536</v>
      </c>
      <c r="D122" s="133" t="s">
        <v>544</v>
      </c>
      <c r="E122" s="148" t="s">
        <v>545</v>
      </c>
      <c r="F122" s="788" t="s">
        <v>546</v>
      </c>
      <c r="G122" s="591" t="s">
        <v>547</v>
      </c>
      <c r="H122" s="789" t="s">
        <v>548</v>
      </c>
      <c r="M122" s="149"/>
      <c r="N122" s="149"/>
    </row>
    <row r="123" spans="2:14" s="147" customFormat="1" ht="18.75" customHeight="1" x14ac:dyDescent="0.2">
      <c r="B123" s="786" t="s">
        <v>1583</v>
      </c>
      <c r="C123" s="787" t="s">
        <v>1584</v>
      </c>
      <c r="D123" s="133" t="s">
        <v>551</v>
      </c>
      <c r="E123" s="148" t="s">
        <v>552</v>
      </c>
      <c r="F123" s="742" t="s">
        <v>553</v>
      </c>
      <c r="G123" s="591" t="s">
        <v>554</v>
      </c>
      <c r="H123" s="790" t="s">
        <v>555</v>
      </c>
      <c r="M123" s="149"/>
      <c r="N123" s="149"/>
    </row>
    <row r="124" spans="2:14" x14ac:dyDescent="0.2">
      <c r="B124" s="786" t="s">
        <v>542</v>
      </c>
      <c r="C124" s="787" t="s">
        <v>543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5"/>
    </row>
    <row r="2" spans="1:11" s="122" customFormat="1" ht="18" customHeight="1" thickBot="1" x14ac:dyDescent="0.25">
      <c r="A2" s="865"/>
      <c r="B2" s="1148" t="s">
        <v>116</v>
      </c>
      <c r="C2" s="1148"/>
      <c r="D2" s="1148"/>
      <c r="E2" s="1148"/>
      <c r="F2" s="1148"/>
      <c r="H2" s="962" t="s">
        <v>346</v>
      </c>
    </row>
    <row r="3" spans="1:11" s="122" customFormat="1" ht="18" customHeight="1" thickBot="1" x14ac:dyDescent="0.25">
      <c r="A3" s="865"/>
      <c r="B3" s="123"/>
      <c r="H3" s="749"/>
    </row>
    <row r="4" spans="1:11" s="145" customFormat="1" ht="30" customHeight="1" thickBot="1" x14ac:dyDescent="0.25">
      <c r="A4" s="148"/>
      <c r="B4" s="1132" t="s">
        <v>340</v>
      </c>
      <c r="C4" s="1133"/>
      <c r="D4" s="1133"/>
      <c r="E4" s="1133"/>
      <c r="F4" s="1134"/>
      <c r="G4" s="441"/>
    </row>
    <row r="5" spans="1:11" s="145" customFormat="1" ht="18" customHeight="1" x14ac:dyDescent="0.2">
      <c r="A5" s="865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52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52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5"/>
      <c r="C8" s="618"/>
      <c r="D8" s="1139" t="s">
        <v>349</v>
      </c>
      <c r="E8" s="947" t="s">
        <v>163</v>
      </c>
      <c r="F8" s="195"/>
      <c r="G8" s="885"/>
      <c r="J8" s="145"/>
      <c r="K8" s="145"/>
    </row>
    <row r="9" spans="1:11" s="145" customFormat="1" ht="18" customHeight="1" x14ac:dyDescent="0.2">
      <c r="A9" s="808"/>
      <c r="B9" s="950" t="s">
        <v>351</v>
      </c>
      <c r="C9" s="950" t="s">
        <v>352</v>
      </c>
      <c r="D9" s="1140"/>
      <c r="E9" s="946" t="s">
        <v>301</v>
      </c>
      <c r="F9" s="331"/>
      <c r="G9" s="949" t="s">
        <v>353</v>
      </c>
      <c r="I9" s="433"/>
    </row>
    <row r="10" spans="1:11" ht="18" hidden="1" customHeight="1" x14ac:dyDescent="0.2">
      <c r="B10" s="621" t="s">
        <v>741</v>
      </c>
      <c r="C10" s="761" t="s">
        <v>742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744</v>
      </c>
      <c r="C11" s="761" t="s">
        <v>745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747</v>
      </c>
      <c r="C12" s="761" t="s">
        <v>748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741</v>
      </c>
      <c r="C13" s="761" t="s">
        <v>750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741</v>
      </c>
      <c r="C14" s="761" t="s">
        <v>849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744</v>
      </c>
      <c r="C15" s="761" t="s">
        <v>850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747</v>
      </c>
      <c r="C16" s="761" t="s">
        <v>851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741</v>
      </c>
      <c r="C17" s="761" t="s">
        <v>852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744</v>
      </c>
      <c r="C18" s="761" t="s">
        <v>853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747</v>
      </c>
      <c r="C19" s="761" t="s">
        <v>854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741</v>
      </c>
      <c r="C20" s="761" t="s">
        <v>855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744</v>
      </c>
      <c r="C21" s="761" t="s">
        <v>856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747</v>
      </c>
      <c r="C22" s="761" t="s">
        <v>857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741</v>
      </c>
      <c r="C23" s="761" t="s">
        <v>858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744</v>
      </c>
      <c r="C24" s="761" t="s">
        <v>859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747</v>
      </c>
      <c r="C25" s="761" t="s">
        <v>860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741</v>
      </c>
      <c r="C26" s="761" t="s">
        <v>861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744</v>
      </c>
      <c r="C27" s="761" t="s">
        <v>862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747</v>
      </c>
      <c r="C28" s="761" t="s">
        <v>863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741</v>
      </c>
      <c r="C29" s="761" t="s">
        <v>864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744</v>
      </c>
      <c r="C30" s="761" t="s">
        <v>865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747</v>
      </c>
      <c r="C31" s="761" t="s">
        <v>866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741</v>
      </c>
      <c r="C32" s="761" t="s">
        <v>867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744</v>
      </c>
      <c r="C33" s="761" t="s">
        <v>868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747</v>
      </c>
      <c r="C34" s="761" t="s">
        <v>869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61" t="s">
        <v>741</v>
      </c>
      <c r="C35" s="961" t="s">
        <v>870</v>
      </c>
      <c r="D35" s="961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4" t="s">
        <v>385</v>
      </c>
      <c r="C36" s="961" t="s">
        <v>871</v>
      </c>
      <c r="D36" s="803">
        <f t="shared" si="4"/>
        <v>45392</v>
      </c>
      <c r="E36" s="990"/>
      <c r="F36" s="331"/>
      <c r="G36" s="761">
        <f t="shared" si="3"/>
        <v>45393</v>
      </c>
      <c r="J36" s="331"/>
    </row>
    <row r="37" spans="1:10" ht="18" hidden="1" customHeight="1" x14ac:dyDescent="0.2">
      <c r="A37" s="865" t="s">
        <v>872</v>
      </c>
      <c r="B37" s="961" t="s">
        <v>747</v>
      </c>
      <c r="C37" s="961" t="s">
        <v>873</v>
      </c>
      <c r="D37" s="961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61" t="s">
        <v>741</v>
      </c>
      <c r="C38" s="961" t="s">
        <v>874</v>
      </c>
      <c r="D38" s="961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5" t="s">
        <v>875</v>
      </c>
      <c r="B39" s="961" t="s">
        <v>744</v>
      </c>
      <c r="C39" s="961" t="s">
        <v>876</v>
      </c>
      <c r="D39" s="961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61" t="s">
        <v>747</v>
      </c>
      <c r="C40" s="961" t="s">
        <v>877</v>
      </c>
      <c r="D40" s="961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5" t="s">
        <v>741</v>
      </c>
      <c r="B41" s="884" t="s">
        <v>385</v>
      </c>
      <c r="C41" s="961" t="s">
        <v>878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61" t="s">
        <v>744</v>
      </c>
      <c r="C42" s="961" t="s">
        <v>879</v>
      </c>
      <c r="D42" s="961">
        <v>45436</v>
      </c>
      <c r="E42" s="884" t="s">
        <v>385</v>
      </c>
      <c r="F42" s="331"/>
      <c r="G42" s="761">
        <f t="shared" si="3"/>
        <v>45435</v>
      </c>
      <c r="J42" s="331"/>
    </row>
    <row r="43" spans="1:10" ht="18" hidden="1" customHeight="1" x14ac:dyDescent="0.2">
      <c r="B43" s="961" t="s">
        <v>747</v>
      </c>
      <c r="C43" s="961" t="s">
        <v>880</v>
      </c>
      <c r="D43" s="961">
        <v>45444</v>
      </c>
      <c r="E43" s="884" t="s">
        <v>385</v>
      </c>
      <c r="F43" s="331"/>
      <c r="G43" s="761">
        <f t="shared" si="3"/>
        <v>45442</v>
      </c>
      <c r="J43" s="331"/>
    </row>
    <row r="44" spans="1:10" ht="18" hidden="1" customHeight="1" x14ac:dyDescent="0.2">
      <c r="B44" s="961" t="s">
        <v>741</v>
      </c>
      <c r="C44" s="961" t="s">
        <v>881</v>
      </c>
      <c r="D44" s="961">
        <v>45450</v>
      </c>
      <c r="E44" s="884" t="s">
        <v>385</v>
      </c>
      <c r="F44" s="331"/>
      <c r="G44" s="761">
        <f t="shared" si="3"/>
        <v>45449</v>
      </c>
      <c r="J44" s="331"/>
    </row>
    <row r="45" spans="1:10" ht="18" hidden="1" customHeight="1" x14ac:dyDescent="0.2">
      <c r="B45" s="961" t="s">
        <v>744</v>
      </c>
      <c r="C45" s="961" t="s">
        <v>882</v>
      </c>
      <c r="D45" s="961">
        <v>45455</v>
      </c>
      <c r="E45" s="884" t="s">
        <v>385</v>
      </c>
      <c r="F45" s="331"/>
      <c r="G45" s="761">
        <f t="shared" si="3"/>
        <v>45456</v>
      </c>
      <c r="J45" s="331"/>
    </row>
    <row r="46" spans="1:10" ht="18" hidden="1" customHeight="1" x14ac:dyDescent="0.2">
      <c r="B46" s="961" t="s">
        <v>747</v>
      </c>
      <c r="C46" s="961" t="s">
        <v>883</v>
      </c>
      <c r="D46" s="961">
        <v>45462</v>
      </c>
      <c r="E46" s="884" t="s">
        <v>385</v>
      </c>
      <c r="F46" s="331"/>
      <c r="G46" s="761">
        <f t="shared" si="3"/>
        <v>45463</v>
      </c>
      <c r="J46" s="331"/>
    </row>
    <row r="47" spans="1:10" ht="18" hidden="1" customHeight="1" x14ac:dyDescent="0.2">
      <c r="B47" s="961" t="s">
        <v>741</v>
      </c>
      <c r="C47" s="961" t="s">
        <v>884</v>
      </c>
      <c r="D47" s="961">
        <v>45471</v>
      </c>
      <c r="E47" s="884" t="s">
        <v>385</v>
      </c>
      <c r="F47" s="331"/>
      <c r="G47" s="761">
        <f t="shared" si="3"/>
        <v>45470</v>
      </c>
      <c r="J47" s="331"/>
    </row>
    <row r="48" spans="1:10" ht="18" hidden="1" customHeight="1" x14ac:dyDescent="0.2">
      <c r="B48" s="961" t="s">
        <v>744</v>
      </c>
      <c r="C48" s="961" t="s">
        <v>885</v>
      </c>
      <c r="D48" s="961">
        <v>45476</v>
      </c>
      <c r="E48" s="884" t="s">
        <v>385</v>
      </c>
      <c r="F48" s="331"/>
      <c r="G48" s="761">
        <f t="shared" si="3"/>
        <v>45477</v>
      </c>
      <c r="J48" s="331"/>
    </row>
    <row r="49" spans="1:10" ht="18" hidden="1" customHeight="1" x14ac:dyDescent="0.2">
      <c r="B49" s="961" t="s">
        <v>747</v>
      </c>
      <c r="C49" s="961" t="s">
        <v>886</v>
      </c>
      <c r="D49" s="961">
        <v>45483</v>
      </c>
      <c r="E49" s="884" t="s">
        <v>385</v>
      </c>
      <c r="F49" s="331"/>
      <c r="G49" s="761">
        <f t="shared" si="3"/>
        <v>45484</v>
      </c>
      <c r="J49" s="331"/>
    </row>
    <row r="50" spans="1:10" ht="18" hidden="1" customHeight="1" x14ac:dyDescent="0.2">
      <c r="B50" s="961" t="s">
        <v>741</v>
      </c>
      <c r="C50" s="961" t="s">
        <v>887</v>
      </c>
      <c r="D50" s="961">
        <v>45490</v>
      </c>
      <c r="E50" s="884" t="s">
        <v>385</v>
      </c>
      <c r="F50" s="331"/>
      <c r="G50" s="761">
        <f t="shared" si="3"/>
        <v>45491</v>
      </c>
      <c r="J50" s="331"/>
    </row>
    <row r="51" spans="1:10" ht="18" hidden="1" customHeight="1" x14ac:dyDescent="0.2">
      <c r="B51" s="961" t="s">
        <v>744</v>
      </c>
      <c r="C51" s="961" t="s">
        <v>888</v>
      </c>
      <c r="D51" s="961">
        <v>45497</v>
      </c>
      <c r="E51" s="884" t="s">
        <v>385</v>
      </c>
      <c r="F51" s="331"/>
      <c r="G51" s="761">
        <f t="shared" si="3"/>
        <v>45498</v>
      </c>
      <c r="J51" s="331"/>
    </row>
    <row r="52" spans="1:10" ht="18" hidden="1" customHeight="1" x14ac:dyDescent="0.2">
      <c r="B52" s="961" t="s">
        <v>747</v>
      </c>
      <c r="C52" s="961" t="s">
        <v>889</v>
      </c>
      <c r="D52" s="961">
        <v>45504</v>
      </c>
      <c r="E52" s="884" t="s">
        <v>385</v>
      </c>
      <c r="F52" s="331"/>
      <c r="G52" s="761">
        <f t="shared" si="3"/>
        <v>45505</v>
      </c>
      <c r="J52" s="331"/>
    </row>
    <row r="53" spans="1:10" ht="18" hidden="1" customHeight="1" x14ac:dyDescent="0.2">
      <c r="B53" s="961" t="s">
        <v>741</v>
      </c>
      <c r="C53" s="961" t="s">
        <v>890</v>
      </c>
      <c r="D53" s="961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61" t="s">
        <v>744</v>
      </c>
      <c r="C54" s="961" t="s">
        <v>891</v>
      </c>
      <c r="D54" s="961">
        <v>45519</v>
      </c>
      <c r="E54" s="884" t="s">
        <v>385</v>
      </c>
      <c r="F54" s="331"/>
      <c r="G54" s="761">
        <f t="shared" si="3"/>
        <v>45519</v>
      </c>
      <c r="J54" s="331"/>
    </row>
    <row r="55" spans="1:10" ht="18" hidden="1" customHeight="1" x14ac:dyDescent="0.2">
      <c r="B55" s="961" t="s">
        <v>747</v>
      </c>
      <c r="C55" s="961" t="s">
        <v>892</v>
      </c>
      <c r="D55" s="961">
        <v>45525</v>
      </c>
      <c r="E55" s="884" t="s">
        <v>385</v>
      </c>
      <c r="F55" s="331"/>
      <c r="G55" s="761">
        <f t="shared" si="3"/>
        <v>45526</v>
      </c>
      <c r="J55" s="331"/>
    </row>
    <row r="56" spans="1:10" ht="18" hidden="1" customHeight="1" x14ac:dyDescent="0.2">
      <c r="B56" s="961" t="s">
        <v>741</v>
      </c>
      <c r="C56" s="961" t="s">
        <v>893</v>
      </c>
      <c r="D56" s="961">
        <v>45534</v>
      </c>
      <c r="E56" s="884" t="s">
        <v>385</v>
      </c>
      <c r="F56" s="331"/>
      <c r="G56" s="761">
        <f t="shared" si="3"/>
        <v>45533</v>
      </c>
      <c r="J56" s="331"/>
    </row>
    <row r="57" spans="1:10" ht="18" hidden="1" customHeight="1" x14ac:dyDescent="0.2">
      <c r="B57" s="961" t="s">
        <v>744</v>
      </c>
      <c r="C57" s="961" t="s">
        <v>894</v>
      </c>
      <c r="D57" s="961">
        <v>45542</v>
      </c>
      <c r="E57" s="884" t="s">
        <v>385</v>
      </c>
      <c r="F57" s="331"/>
      <c r="G57" s="761">
        <f t="shared" si="3"/>
        <v>45540</v>
      </c>
      <c r="J57" s="331"/>
    </row>
    <row r="58" spans="1:10" ht="18" hidden="1" customHeight="1" x14ac:dyDescent="0.2">
      <c r="B58" s="961" t="s">
        <v>741</v>
      </c>
      <c r="C58" s="961" t="s">
        <v>895</v>
      </c>
      <c r="D58" s="961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38" t="s">
        <v>409</v>
      </c>
      <c r="C59" s="961" t="s">
        <v>896</v>
      </c>
      <c r="D59" s="961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61" t="s">
        <v>802</v>
      </c>
      <c r="C60" s="961" t="s">
        <v>897</v>
      </c>
      <c r="D60" s="961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5" t="s">
        <v>741</v>
      </c>
      <c r="B61" s="961" t="s">
        <v>808</v>
      </c>
      <c r="C61" s="961" t="s">
        <v>898</v>
      </c>
      <c r="D61" s="961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61" t="s">
        <v>744</v>
      </c>
      <c r="C62" s="961" t="s">
        <v>899</v>
      </c>
      <c r="D62" s="961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61" t="s">
        <v>802</v>
      </c>
      <c r="C63" s="961" t="s">
        <v>900</v>
      </c>
      <c r="D63" s="961">
        <v>45581</v>
      </c>
      <c r="E63" s="884" t="s">
        <v>385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5" t="s">
        <v>741</v>
      </c>
      <c r="B64" s="961" t="s">
        <v>808</v>
      </c>
      <c r="C64" s="961" t="s">
        <v>901</v>
      </c>
      <c r="D64" s="961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61" t="s">
        <v>744</v>
      </c>
      <c r="C65" s="961" t="s">
        <v>902</v>
      </c>
      <c r="D65" s="961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38" t="s">
        <v>409</v>
      </c>
      <c r="C66" s="961" t="s">
        <v>903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5" t="s">
        <v>904</v>
      </c>
      <c r="B67" s="961" t="s">
        <v>390</v>
      </c>
      <c r="C67" s="961" t="s">
        <v>905</v>
      </c>
      <c r="D67" s="961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5" t="s">
        <v>744</v>
      </c>
      <c r="B68" s="961" t="s">
        <v>390</v>
      </c>
      <c r="C68" s="961" t="s">
        <v>906</v>
      </c>
      <c r="D68" s="961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61" t="s">
        <v>390</v>
      </c>
      <c r="C69" s="961" t="s">
        <v>907</v>
      </c>
      <c r="D69" s="961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61" t="s">
        <v>390</v>
      </c>
      <c r="C70" s="961" t="s">
        <v>908</v>
      </c>
      <c r="D70" s="961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5" t="s">
        <v>390</v>
      </c>
      <c r="B71" s="961" t="s">
        <v>390</v>
      </c>
      <c r="C71" s="961" t="s">
        <v>909</v>
      </c>
      <c r="D71" s="961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5" t="s">
        <v>390</v>
      </c>
      <c r="B72" s="961" t="s">
        <v>390</v>
      </c>
      <c r="C72" s="961" t="s">
        <v>910</v>
      </c>
      <c r="D72" s="961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61" t="s">
        <v>390</v>
      </c>
      <c r="C73" s="961" t="s">
        <v>911</v>
      </c>
      <c r="D73" s="961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61" t="s">
        <v>390</v>
      </c>
      <c r="C74" s="961" t="s">
        <v>912</v>
      </c>
      <c r="D74" s="961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61" t="s">
        <v>390</v>
      </c>
      <c r="C75" s="961" t="s">
        <v>913</v>
      </c>
      <c r="D75" s="961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61" t="s">
        <v>390</v>
      </c>
      <c r="C76" s="961" t="s">
        <v>914</v>
      </c>
      <c r="D76" s="961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61" t="s">
        <v>390</v>
      </c>
      <c r="C77" s="961" t="s">
        <v>915</v>
      </c>
      <c r="D77" s="961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61" t="s">
        <v>390</v>
      </c>
      <c r="C78" s="961" t="s">
        <v>916</v>
      </c>
      <c r="D78" s="961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61" t="s">
        <v>390</v>
      </c>
      <c r="C79" s="961" t="s">
        <v>917</v>
      </c>
      <c r="D79" s="961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61" t="s">
        <v>918</v>
      </c>
      <c r="C80" s="961" t="s">
        <v>919</v>
      </c>
      <c r="D80" s="961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 x14ac:dyDescent="0.2">
      <c r="B81" s="961" t="s">
        <v>920</v>
      </c>
      <c r="C81" s="961" t="s">
        <v>921</v>
      </c>
      <c r="D81" s="961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 x14ac:dyDescent="0.2">
      <c r="B82" s="961" t="s">
        <v>696</v>
      </c>
      <c r="C82" s="961" t="s">
        <v>1731</v>
      </c>
      <c r="D82" s="961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 x14ac:dyDescent="0.2">
      <c r="B83" s="961" t="s">
        <v>696</v>
      </c>
      <c r="C83" s="961" t="s">
        <v>1732</v>
      </c>
      <c r="D83" s="961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 x14ac:dyDescent="0.2">
      <c r="B84" s="961" t="s">
        <v>696</v>
      </c>
      <c r="C84" s="961" t="s">
        <v>1733</v>
      </c>
      <c r="D84" s="961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 x14ac:dyDescent="0.2">
      <c r="B85" s="961" t="s">
        <v>696</v>
      </c>
      <c r="C85" s="961" t="s">
        <v>1734</v>
      </c>
      <c r="D85" s="961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 x14ac:dyDescent="0.2">
      <c r="B86" s="961" t="s">
        <v>696</v>
      </c>
      <c r="C86" s="961" t="s">
        <v>1735</v>
      </c>
      <c r="D86" s="961">
        <v>45744</v>
      </c>
      <c r="E86" s="761">
        <f t="shared" si="7"/>
        <v>45746</v>
      </c>
      <c r="F86" s="331"/>
      <c r="G86" s="761">
        <f t="shared" si="6"/>
        <v>45741</v>
      </c>
      <c r="J86" s="331"/>
    </row>
    <row r="87" spans="1:10" ht="18" customHeight="1" x14ac:dyDescent="0.2">
      <c r="B87" s="961" t="s">
        <v>696</v>
      </c>
      <c r="C87" s="961" t="s">
        <v>1736</v>
      </c>
      <c r="D87" s="978" t="s">
        <v>385</v>
      </c>
      <c r="E87" s="978" t="s">
        <v>385</v>
      </c>
      <c r="F87" s="331"/>
      <c r="G87" s="761">
        <f t="shared" si="6"/>
        <v>45748</v>
      </c>
      <c r="J87" s="331"/>
    </row>
    <row r="88" spans="1:10" ht="18" customHeight="1" x14ac:dyDescent="0.2">
      <c r="B88" s="961" t="s">
        <v>696</v>
      </c>
      <c r="C88" s="961" t="s">
        <v>1737</v>
      </c>
      <c r="D88" s="961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 x14ac:dyDescent="0.2">
      <c r="B89" s="961" t="s">
        <v>696</v>
      </c>
      <c r="C89" s="961" t="s">
        <v>1738</v>
      </c>
      <c r="D89" s="961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 x14ac:dyDescent="0.2">
      <c r="B90" s="961" t="s">
        <v>696</v>
      </c>
      <c r="C90" s="961" t="s">
        <v>1739</v>
      </c>
      <c r="D90" s="961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 x14ac:dyDescent="0.2">
      <c r="B91" s="961" t="s">
        <v>696</v>
      </c>
      <c r="C91" s="961" t="s">
        <v>1740</v>
      </c>
      <c r="D91" s="961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 x14ac:dyDescent="0.2">
      <c r="B92" s="961" t="s">
        <v>696</v>
      </c>
      <c r="C92" s="961" t="s">
        <v>1741</v>
      </c>
      <c r="D92" s="961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 x14ac:dyDescent="0.2">
      <c r="B93" s="961" t="s">
        <v>696</v>
      </c>
      <c r="C93" s="961" t="s">
        <v>1742</v>
      </c>
      <c r="D93" s="961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 x14ac:dyDescent="0.2">
      <c r="B94" s="961" t="s">
        <v>696</v>
      </c>
      <c r="C94" s="961" t="s">
        <v>1743</v>
      </c>
      <c r="D94" s="961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 x14ac:dyDescent="0.2">
      <c r="A95" s="808"/>
      <c r="B95" s="147" t="s">
        <v>504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5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 x14ac:dyDescent="0.2">
      <c r="B98" s="900"/>
      <c r="C98" s="901"/>
      <c r="D98" s="902"/>
      <c r="E98" s="903"/>
      <c r="F98" s="904"/>
      <c r="G98" s="905"/>
      <c r="H98" s="906"/>
    </row>
    <row r="99" spans="1:15" s="147" customFormat="1" ht="18.75" customHeight="1" x14ac:dyDescent="0.2">
      <c r="B99" s="781" t="s">
        <v>505</v>
      </c>
      <c r="C99" s="145"/>
      <c r="D99" s="147" t="s">
        <v>506</v>
      </c>
      <c r="G99" s="147" t="s">
        <v>507</v>
      </c>
      <c r="H99" s="782"/>
    </row>
    <row r="100" spans="1:15" s="147" customFormat="1" ht="18.75" customHeight="1" x14ac:dyDescent="0.2">
      <c r="B100" s="783" t="s">
        <v>508</v>
      </c>
      <c r="C100" s="1115" t="s">
        <v>509</v>
      </c>
      <c r="D100" s="133" t="s">
        <v>510</v>
      </c>
      <c r="F100" s="1115" t="s">
        <v>511</v>
      </c>
      <c r="G100" s="145" t="s">
        <v>512</v>
      </c>
      <c r="H100" s="1116" t="s">
        <v>513</v>
      </c>
    </row>
    <row r="101" spans="1:15" s="147" customFormat="1" ht="18" customHeight="1" x14ac:dyDescent="0.2">
      <c r="B101" s="783" t="s">
        <v>514</v>
      </c>
      <c r="C101" s="1115" t="s">
        <v>515</v>
      </c>
      <c r="D101" s="133" t="s">
        <v>516</v>
      </c>
      <c r="E101" s="148" t="s">
        <v>517</v>
      </c>
      <c r="F101" s="1117" t="s">
        <v>518</v>
      </c>
      <c r="G101" s="145" t="s">
        <v>519</v>
      </c>
      <c r="H101" s="1116" t="s">
        <v>520</v>
      </c>
    </row>
    <row r="102" spans="1:15" s="147" customFormat="1" ht="18.75" customHeight="1" x14ac:dyDescent="0.2">
      <c r="B102" s="786" t="s">
        <v>521</v>
      </c>
      <c r="C102" s="1118" t="s">
        <v>522</v>
      </c>
      <c r="D102" s="133" t="s">
        <v>523</v>
      </c>
      <c r="E102" s="148" t="s">
        <v>524</v>
      </c>
      <c r="F102" s="1117" t="s">
        <v>525</v>
      </c>
      <c r="G102" s="591" t="s">
        <v>526</v>
      </c>
      <c r="H102" s="1119" t="s">
        <v>527</v>
      </c>
    </row>
    <row r="103" spans="1:15" s="147" customFormat="1" ht="18.75" customHeight="1" x14ac:dyDescent="0.2">
      <c r="B103" s="786" t="s">
        <v>528</v>
      </c>
      <c r="C103" s="1118" t="s">
        <v>529</v>
      </c>
      <c r="D103" s="133" t="s">
        <v>530</v>
      </c>
      <c r="E103" s="148" t="s">
        <v>531</v>
      </c>
      <c r="F103" s="1117" t="s">
        <v>532</v>
      </c>
      <c r="G103" s="591" t="s">
        <v>533</v>
      </c>
      <c r="H103" s="1119" t="s">
        <v>534</v>
      </c>
      <c r="N103" s="149"/>
      <c r="O103" s="149"/>
    </row>
    <row r="104" spans="1:15" s="147" customFormat="1" ht="18.75" customHeight="1" x14ac:dyDescent="0.2">
      <c r="B104" s="786" t="s">
        <v>535</v>
      </c>
      <c r="C104" s="1118" t="s">
        <v>536</v>
      </c>
      <c r="D104" s="133" t="s">
        <v>537</v>
      </c>
      <c r="E104" s="148" t="s">
        <v>538</v>
      </c>
      <c r="F104" s="1117" t="s">
        <v>539</v>
      </c>
      <c r="G104" s="591" t="s">
        <v>540</v>
      </c>
      <c r="H104" s="1119" t="s">
        <v>541</v>
      </c>
      <c r="N104" s="149"/>
      <c r="O104" s="149"/>
    </row>
    <row r="105" spans="1:15" s="147" customFormat="1" ht="18.75" customHeight="1" x14ac:dyDescent="0.2">
      <c r="B105" s="786" t="s">
        <v>542</v>
      </c>
      <c r="C105" s="1118" t="s">
        <v>543</v>
      </c>
      <c r="D105" s="133" t="s">
        <v>544</v>
      </c>
      <c r="E105" s="148" t="s">
        <v>545</v>
      </c>
      <c r="F105" s="1117" t="s">
        <v>546</v>
      </c>
      <c r="G105" s="591" t="s">
        <v>547</v>
      </c>
      <c r="H105" s="1119" t="s">
        <v>548</v>
      </c>
      <c r="N105" s="149"/>
      <c r="O105" s="149"/>
    </row>
    <row r="106" spans="1:15" s="147" customFormat="1" ht="18.75" customHeight="1" x14ac:dyDescent="0.2">
      <c r="B106" s="786" t="s">
        <v>549</v>
      </c>
      <c r="C106" s="1118" t="s">
        <v>550</v>
      </c>
      <c r="D106" s="133" t="s">
        <v>551</v>
      </c>
      <c r="E106" s="148" t="s">
        <v>552</v>
      </c>
      <c r="F106" s="1115" t="s">
        <v>553</v>
      </c>
      <c r="G106" s="591" t="s">
        <v>554</v>
      </c>
      <c r="H106" s="790" t="s">
        <v>555</v>
      </c>
      <c r="N106" s="149"/>
      <c r="O106" s="149"/>
    </row>
    <row r="107" spans="1:15" s="149" customFormat="1" ht="18.75" customHeight="1" x14ac:dyDescent="0.2">
      <c r="A107" s="1045"/>
      <c r="B107" s="786" t="s">
        <v>556</v>
      </c>
      <c r="C107" s="1118" t="s">
        <v>557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 x14ac:dyDescent="0.25">
      <c r="A108" s="1045"/>
      <c r="B108" s="1120"/>
      <c r="C108" s="794"/>
      <c r="D108" s="794"/>
      <c r="E108" s="794"/>
      <c r="F108" s="794"/>
      <c r="G108" s="794"/>
      <c r="H108" s="1121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239"/>
  <sheetViews>
    <sheetView showGridLines="0" topLeftCell="A3" zoomScale="145" zoomScaleNormal="145" zoomScaleSheetLayoutView="75" workbookViewId="0">
      <selection activeCell="C110" sqref="C110"/>
    </sheetView>
  </sheetViews>
  <sheetFormatPr defaultColWidth="9.140625" defaultRowHeight="18" customHeight="1" x14ac:dyDescent="0.2"/>
  <cols>
    <col min="1" max="1" width="16.85546875" style="1040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1" t="s">
        <v>116</v>
      </c>
      <c r="C2" s="1131"/>
      <c r="D2" s="1131"/>
      <c r="E2" s="1131"/>
      <c r="F2" s="1131"/>
      <c r="G2" s="1131"/>
      <c r="I2" s="962" t="s">
        <v>346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41"/>
      <c r="B4" s="1171" t="s">
        <v>122</v>
      </c>
      <c r="C4" s="1172"/>
      <c r="D4" s="1172"/>
      <c r="E4" s="1172"/>
      <c r="F4" s="1172"/>
      <c r="G4" s="1173"/>
    </row>
    <row r="5" spans="1:11" s="146" customFormat="1" ht="24.6" customHeight="1" x14ac:dyDescent="0.2">
      <c r="A5" s="1041"/>
      <c r="B5" s="1105"/>
      <c r="C5" s="1105"/>
      <c r="D5" s="1105"/>
      <c r="E5" s="1105"/>
      <c r="F5" s="1105"/>
      <c r="G5" s="1105"/>
    </row>
    <row r="6" spans="1:11" ht="20.100000000000001" customHeight="1" x14ac:dyDescent="0.2">
      <c r="A6" s="1045"/>
      <c r="B6" s="1136" t="s">
        <v>347</v>
      </c>
      <c r="C6" s="1136"/>
      <c r="D6" s="1136"/>
      <c r="E6" s="1136"/>
      <c r="F6" s="1136"/>
      <c r="G6" s="1136"/>
    </row>
    <row r="7" spans="1:11" s="146" customFormat="1" ht="18" customHeight="1" x14ac:dyDescent="0.2">
      <c r="A7" s="1041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41"/>
      <c r="B8" s="1137" t="s">
        <v>122</v>
      </c>
      <c r="C8" s="1138"/>
      <c r="D8" s="1174" t="s">
        <v>349</v>
      </c>
      <c r="E8" s="947" t="s">
        <v>263</v>
      </c>
      <c r="F8" s="947" t="s">
        <v>258</v>
      </c>
      <c r="G8" s="804"/>
      <c r="H8" s="887"/>
      <c r="I8" s="804"/>
      <c r="J8" s="804"/>
      <c r="K8" s="823"/>
    </row>
    <row r="9" spans="1:11" s="146" customFormat="1" ht="18" customHeight="1" x14ac:dyDescent="0.2">
      <c r="A9" s="1041"/>
      <c r="B9" s="950" t="s">
        <v>351</v>
      </c>
      <c r="C9" s="950" t="s">
        <v>352</v>
      </c>
      <c r="D9" s="1175"/>
      <c r="E9" s="971" t="s">
        <v>265</v>
      </c>
      <c r="F9" s="971" t="s">
        <v>260</v>
      </c>
      <c r="G9" s="804"/>
      <c r="H9" s="1062" t="s">
        <v>353</v>
      </c>
      <c r="I9" s="804"/>
      <c r="J9" s="804"/>
      <c r="K9" s="823"/>
    </row>
    <row r="10" spans="1:11" s="146" customFormat="1" ht="20.25" hidden="1" customHeight="1" x14ac:dyDescent="0.2">
      <c r="A10" s="1041"/>
      <c r="B10" s="824" t="s">
        <v>1317</v>
      </c>
      <c r="C10" s="848" t="s">
        <v>1744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41"/>
      <c r="B11" s="824" t="s">
        <v>1603</v>
      </c>
      <c r="C11" s="848" t="s">
        <v>1745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41"/>
      <c r="B12" s="849" t="s">
        <v>422</v>
      </c>
      <c r="C12" s="805" t="s">
        <v>1746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41"/>
      <c r="B13" s="824" t="s">
        <v>1747</v>
      </c>
      <c r="C13" s="805" t="s">
        <v>1748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41" t="s">
        <v>1749</v>
      </c>
      <c r="B14" s="824" t="s">
        <v>1317</v>
      </c>
      <c r="C14" s="805" t="s">
        <v>1750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41" t="s">
        <v>1323</v>
      </c>
      <c r="B15" s="824" t="s">
        <v>1629</v>
      </c>
      <c r="C15" s="805" t="s">
        <v>1751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41" t="s">
        <v>1752</v>
      </c>
      <c r="B16" s="824" t="s">
        <v>1753</v>
      </c>
      <c r="C16" s="805" t="s">
        <v>1754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41"/>
      <c r="B17" s="847" t="s">
        <v>1603</v>
      </c>
      <c r="C17" s="805" t="s">
        <v>1755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41"/>
      <c r="B18" s="847" t="s">
        <v>1747</v>
      </c>
      <c r="C18" s="805" t="s">
        <v>1756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41" t="s">
        <v>1749</v>
      </c>
      <c r="B19" s="847" t="s">
        <v>1317</v>
      </c>
      <c r="C19" s="805" t="s">
        <v>1757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41" t="s">
        <v>1758</v>
      </c>
      <c r="B20" s="824" t="s">
        <v>363</v>
      </c>
      <c r="C20" s="805" t="s">
        <v>1759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41" t="s">
        <v>1752</v>
      </c>
      <c r="B21" s="847" t="s">
        <v>639</v>
      </c>
      <c r="C21" s="805" t="s">
        <v>1760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41"/>
      <c r="B22" s="847" t="s">
        <v>1603</v>
      </c>
      <c r="C22" s="805" t="s">
        <v>1761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41"/>
      <c r="B23" s="847" t="s">
        <v>1747</v>
      </c>
      <c r="C23" s="805" t="s">
        <v>1762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41"/>
      <c r="B24" s="847" t="s">
        <v>1317</v>
      </c>
      <c r="C24" s="805" t="s">
        <v>1763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41" t="s">
        <v>1764</v>
      </c>
      <c r="B25" s="847" t="s">
        <v>1765</v>
      </c>
      <c r="C25" s="805" t="s">
        <v>1766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41"/>
      <c r="B26" s="847" t="s">
        <v>1767</v>
      </c>
      <c r="C26" s="805" t="s">
        <v>1768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41"/>
      <c r="B27" s="847" t="s">
        <v>1603</v>
      </c>
      <c r="C27" s="805" t="s">
        <v>1769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41"/>
      <c r="B28" s="847" t="s">
        <v>1747</v>
      </c>
      <c r="C28" s="805" t="s">
        <v>1770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41" t="s">
        <v>1771</v>
      </c>
      <c r="B29" s="847" t="s">
        <v>1765</v>
      </c>
      <c r="C29" s="805" t="s">
        <v>1772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41" t="s">
        <v>1773</v>
      </c>
      <c r="B30" s="824" t="s">
        <v>1774</v>
      </c>
      <c r="C30" s="805" t="s">
        <v>1775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41"/>
      <c r="B31" s="847" t="s">
        <v>1767</v>
      </c>
      <c r="C31" s="805" t="s">
        <v>1776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41"/>
      <c r="B32" s="847" t="s">
        <v>1603</v>
      </c>
      <c r="C32" s="805" t="s">
        <v>1777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41"/>
      <c r="B33" s="847" t="s">
        <v>1747</v>
      </c>
      <c r="C33" s="805" t="s">
        <v>1778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41"/>
      <c r="B34" s="847" t="s">
        <v>1765</v>
      </c>
      <c r="C34" s="805" t="s">
        <v>1779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1780</v>
      </c>
    </row>
    <row r="35" spans="1:9" s="146" customFormat="1" ht="20.25" hidden="1" customHeight="1" x14ac:dyDescent="0.2">
      <c r="A35" s="1041"/>
      <c r="B35" s="847" t="s">
        <v>1774</v>
      </c>
      <c r="C35" s="805" t="s">
        <v>1781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41"/>
      <c r="B36" s="847" t="s">
        <v>1767</v>
      </c>
      <c r="C36" s="805" t="s">
        <v>1782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41"/>
      <c r="B37" s="847" t="s">
        <v>1603</v>
      </c>
      <c r="C37" s="805" t="s">
        <v>1783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41"/>
      <c r="B38" s="847" t="s">
        <v>1747</v>
      </c>
      <c r="C38" s="805" t="s">
        <v>1784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41"/>
      <c r="B39" s="847" t="s">
        <v>1765</v>
      </c>
      <c r="C39" s="805" t="s">
        <v>1785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41" t="s">
        <v>1786</v>
      </c>
      <c r="B40" s="744" t="s">
        <v>1787</v>
      </c>
      <c r="C40" s="735" t="s">
        <v>1788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41"/>
      <c r="B41" s="847" t="s">
        <v>1767</v>
      </c>
      <c r="C41" s="805" t="s">
        <v>1789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41"/>
      <c r="B42" s="847" t="s">
        <v>1603</v>
      </c>
      <c r="C42" s="805" t="s">
        <v>1790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41"/>
      <c r="B43" s="847" t="s">
        <v>1747</v>
      </c>
      <c r="C43" s="805" t="s">
        <v>1791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41"/>
      <c r="B44" s="847" t="s">
        <v>1765</v>
      </c>
      <c r="C44" s="805" t="s">
        <v>1792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41"/>
      <c r="B45" s="847" t="s">
        <v>1774</v>
      </c>
      <c r="C45" s="805" t="s">
        <v>1793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41"/>
      <c r="B46" s="847" t="s">
        <v>1767</v>
      </c>
      <c r="C46" s="805" t="s">
        <v>1794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41"/>
      <c r="B47" s="847" t="s">
        <v>1603</v>
      </c>
      <c r="C47" s="805" t="s">
        <v>1795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41"/>
      <c r="B48" s="847" t="s">
        <v>1747</v>
      </c>
      <c r="C48" s="805" t="s">
        <v>1796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41" t="s">
        <v>1797</v>
      </c>
      <c r="B49" s="847" t="s">
        <v>1798</v>
      </c>
      <c r="C49" s="805" t="s">
        <v>1799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41"/>
      <c r="B50" s="972" t="s">
        <v>1774</v>
      </c>
      <c r="C50" s="959" t="s">
        <v>1800</v>
      </c>
      <c r="D50" s="959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41"/>
      <c r="B51" s="972" t="s">
        <v>1767</v>
      </c>
      <c r="C51" s="959" t="s">
        <v>1801</v>
      </c>
      <c r="D51" s="959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41"/>
      <c r="B52" s="973" t="s">
        <v>1603</v>
      </c>
      <c r="C52" s="961" t="s">
        <v>1802</v>
      </c>
      <c r="D52" s="959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41"/>
      <c r="B53" s="973" t="s">
        <v>1747</v>
      </c>
      <c r="C53" s="959" t="s">
        <v>1803</v>
      </c>
      <c r="D53" s="959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41"/>
      <c r="B54" s="973" t="s">
        <v>1798</v>
      </c>
      <c r="C54" s="959" t="s">
        <v>1804</v>
      </c>
      <c r="D54" s="959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41"/>
      <c r="B55" s="973" t="s">
        <v>1774</v>
      </c>
      <c r="C55" s="959" t="s">
        <v>1805</v>
      </c>
      <c r="D55" s="959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41"/>
      <c r="B56" s="973" t="s">
        <v>1767</v>
      </c>
      <c r="C56" s="961" t="s">
        <v>1806</v>
      </c>
      <c r="D56" s="959">
        <v>45419</v>
      </c>
      <c r="E56" s="1057" t="s">
        <v>385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41" t="s">
        <v>1807</v>
      </c>
      <c r="B57" s="1066" t="s">
        <v>409</v>
      </c>
      <c r="C57" s="961" t="s">
        <v>1808</v>
      </c>
      <c r="D57" s="959">
        <v>45412</v>
      </c>
      <c r="E57" s="1058">
        <f>D57+5</f>
        <v>45417</v>
      </c>
      <c r="F57" s="857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41"/>
      <c r="B58" s="984" t="s">
        <v>1747</v>
      </c>
      <c r="C58" s="961" t="s">
        <v>1809</v>
      </c>
      <c r="D58" s="959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41" t="s">
        <v>1810</v>
      </c>
      <c r="B59" s="1039" t="s">
        <v>385</v>
      </c>
      <c r="C59" s="961" t="s">
        <v>1811</v>
      </c>
      <c r="D59" s="857">
        <v>45439</v>
      </c>
      <c r="E59" s="1058">
        <f>D59+5</f>
        <v>45444</v>
      </c>
      <c r="F59" s="857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41" t="s">
        <v>1812</v>
      </c>
      <c r="B60" s="984" t="s">
        <v>1774</v>
      </c>
      <c r="C60" s="961" t="s">
        <v>1813</v>
      </c>
      <c r="D60" s="959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41" t="s">
        <v>1767</v>
      </c>
      <c r="B61" s="984" t="s">
        <v>1814</v>
      </c>
      <c r="C61" s="961" t="s">
        <v>1815</v>
      </c>
      <c r="D61" s="959">
        <v>45453</v>
      </c>
      <c r="E61" s="1049" t="s">
        <v>385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41" t="s">
        <v>1807</v>
      </c>
      <c r="B62" s="984" t="s">
        <v>1767</v>
      </c>
      <c r="C62" s="961" t="s">
        <v>1816</v>
      </c>
      <c r="D62" s="959">
        <v>45463</v>
      </c>
      <c r="E62" s="1049" t="s">
        <v>385</v>
      </c>
      <c r="F62" s="1049" t="s">
        <v>385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41" t="s">
        <v>1747</v>
      </c>
      <c r="B63" s="984" t="s">
        <v>1376</v>
      </c>
      <c r="C63" s="961" t="s">
        <v>1817</v>
      </c>
      <c r="D63" s="959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41" t="s">
        <v>1818</v>
      </c>
      <c r="B64" s="984" t="s">
        <v>1747</v>
      </c>
      <c r="C64" s="961" t="s">
        <v>1819</v>
      </c>
      <c r="D64" s="959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41" t="s">
        <v>1812</v>
      </c>
      <c r="B65" s="984" t="s">
        <v>1774</v>
      </c>
      <c r="C65" s="961" t="s">
        <v>1820</v>
      </c>
      <c r="D65" s="959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41" t="s">
        <v>1767</v>
      </c>
      <c r="B66" s="984" t="s">
        <v>1814</v>
      </c>
      <c r="C66" s="961" t="s">
        <v>1821</v>
      </c>
      <c r="D66" s="959">
        <v>45490</v>
      </c>
      <c r="E66" s="884" t="s">
        <v>385</v>
      </c>
      <c r="F66" s="884" t="s">
        <v>385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41" t="s">
        <v>1807</v>
      </c>
      <c r="B67" s="984" t="s">
        <v>1822</v>
      </c>
      <c r="C67" s="961" t="s">
        <v>1823</v>
      </c>
      <c r="D67" s="884" t="s">
        <v>385</v>
      </c>
      <c r="E67" s="1082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41" t="s">
        <v>1747</v>
      </c>
      <c r="B68" s="984" t="s">
        <v>1376</v>
      </c>
      <c r="C68" s="961" t="s">
        <v>1824</v>
      </c>
      <c r="D68" s="884" t="s">
        <v>385</v>
      </c>
      <c r="E68" s="884" t="s">
        <v>385</v>
      </c>
      <c r="F68" s="884" t="s">
        <v>385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41"/>
      <c r="B69" s="984" t="s">
        <v>1747</v>
      </c>
      <c r="C69" s="961" t="s">
        <v>1825</v>
      </c>
      <c r="D69" s="884" t="s">
        <v>385</v>
      </c>
      <c r="E69" s="884" t="s">
        <v>385</v>
      </c>
      <c r="F69" s="884" t="s">
        <v>385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41" t="s">
        <v>1774</v>
      </c>
      <c r="B70" s="984" t="s">
        <v>1826</v>
      </c>
      <c r="C70" s="961" t="s">
        <v>1827</v>
      </c>
      <c r="D70" s="959">
        <v>45519</v>
      </c>
      <c r="E70" s="884" t="s">
        <v>385</v>
      </c>
      <c r="F70" s="884" t="s">
        <v>385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41" t="s">
        <v>1828</v>
      </c>
      <c r="B71" s="984" t="s">
        <v>1774</v>
      </c>
      <c r="C71" s="961" t="s">
        <v>1829</v>
      </c>
      <c r="D71" s="959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41" t="s">
        <v>1822</v>
      </c>
      <c r="B72" s="984" t="s">
        <v>1830</v>
      </c>
      <c r="C72" s="961" t="s">
        <v>1831</v>
      </c>
      <c r="D72" s="884" t="s">
        <v>385</v>
      </c>
      <c r="E72" s="1058"/>
      <c r="F72" s="857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41" t="s">
        <v>1747</v>
      </c>
      <c r="B73" s="984" t="s">
        <v>1376</v>
      </c>
      <c r="C73" s="961" t="s">
        <v>1832</v>
      </c>
      <c r="D73" s="959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41"/>
      <c r="B74" s="984" t="s">
        <v>1747</v>
      </c>
      <c r="C74" s="961" t="s">
        <v>1833</v>
      </c>
      <c r="D74" s="959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41" t="s">
        <v>1774</v>
      </c>
      <c r="B75" s="984" t="s">
        <v>1826</v>
      </c>
      <c r="C75" s="961" t="s">
        <v>1834</v>
      </c>
      <c r="D75" s="959">
        <v>45558</v>
      </c>
      <c r="E75" s="843">
        <f t="shared" si="11"/>
        <v>45563</v>
      </c>
      <c r="F75" s="1049" t="s">
        <v>385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41" t="s">
        <v>1828</v>
      </c>
      <c r="B76" s="984" t="s">
        <v>1774</v>
      </c>
      <c r="C76" s="961" t="s">
        <v>1835</v>
      </c>
      <c r="D76" s="959">
        <v>45560</v>
      </c>
      <c r="E76" s="1049" t="s">
        <v>385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41"/>
      <c r="B77" s="984" t="s">
        <v>1830</v>
      </c>
      <c r="C77" s="961" t="s">
        <v>1836</v>
      </c>
      <c r="D77" s="959">
        <v>45569</v>
      </c>
      <c r="E77" s="843">
        <f t="shared" si="11"/>
        <v>45574</v>
      </c>
      <c r="F77" s="1049" t="s">
        <v>385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41"/>
      <c r="B78" s="984" t="s">
        <v>1376</v>
      </c>
      <c r="C78" s="961" t="s">
        <v>1837</v>
      </c>
      <c r="D78" s="959">
        <v>45573</v>
      </c>
      <c r="E78" s="1049" t="s">
        <v>385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41"/>
      <c r="B79" s="984" t="s">
        <v>1747</v>
      </c>
      <c r="C79" s="961" t="s">
        <v>1838</v>
      </c>
      <c r="D79" s="959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41"/>
      <c r="B80" s="984" t="s">
        <v>1826</v>
      </c>
      <c r="C80" s="961" t="s">
        <v>1839</v>
      </c>
      <c r="D80" s="959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12" si="15">H79+7</f>
        <v>45581</v>
      </c>
      <c r="I80" s="804"/>
    </row>
    <row r="81" spans="1:9" s="146" customFormat="1" ht="20.100000000000001" hidden="1" customHeight="1" x14ac:dyDescent="0.2">
      <c r="A81" s="1041"/>
      <c r="B81" s="984" t="s">
        <v>1774</v>
      </c>
      <c r="C81" s="961" t="s">
        <v>1840</v>
      </c>
      <c r="D81" s="959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41" t="s">
        <v>1841</v>
      </c>
      <c r="B82" s="984" t="s">
        <v>1830</v>
      </c>
      <c r="C82" s="961" t="s">
        <v>1842</v>
      </c>
      <c r="D82" s="959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41"/>
      <c r="B83" s="984" t="s">
        <v>1376</v>
      </c>
      <c r="C83" s="961" t="s">
        <v>1843</v>
      </c>
      <c r="D83" s="959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41"/>
      <c r="B84" s="984" t="s">
        <v>1747</v>
      </c>
      <c r="C84" s="961" t="s">
        <v>1844</v>
      </c>
      <c r="D84" s="959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41"/>
      <c r="B85" s="984" t="s">
        <v>1826</v>
      </c>
      <c r="C85" s="961" t="s">
        <v>1845</v>
      </c>
      <c r="D85" s="959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41"/>
      <c r="B86" s="984" t="s">
        <v>1774</v>
      </c>
      <c r="C86" s="961" t="s">
        <v>1846</v>
      </c>
      <c r="D86" s="884" t="s">
        <v>385</v>
      </c>
      <c r="E86" s="990"/>
      <c r="F86" s="990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41"/>
      <c r="B87" s="984" t="s">
        <v>1847</v>
      </c>
      <c r="C87" s="961" t="s">
        <v>1848</v>
      </c>
      <c r="D87" s="959">
        <v>45635</v>
      </c>
      <c r="E87" s="843">
        <f t="shared" si="18"/>
        <v>45640</v>
      </c>
      <c r="F87" s="884" t="s">
        <v>385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41"/>
      <c r="B88" s="984" t="s">
        <v>1376</v>
      </c>
      <c r="C88" s="961" t="s">
        <v>1849</v>
      </c>
      <c r="D88" s="959">
        <v>45643</v>
      </c>
      <c r="E88" s="884" t="s">
        <v>385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41"/>
      <c r="B89" s="984" t="s">
        <v>1747</v>
      </c>
      <c r="C89" s="961" t="s">
        <v>1850</v>
      </c>
      <c r="D89" s="959">
        <v>45651</v>
      </c>
      <c r="E89" s="884" t="s">
        <v>385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41"/>
      <c r="B90" s="984" t="s">
        <v>1826</v>
      </c>
      <c r="C90" s="961" t="s">
        <v>1851</v>
      </c>
      <c r="D90" s="959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41"/>
      <c r="B91" s="984" t="s">
        <v>1774</v>
      </c>
      <c r="C91" s="961" t="s">
        <v>1852</v>
      </c>
      <c r="D91" s="959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41"/>
      <c r="B92" s="984" t="s">
        <v>1847</v>
      </c>
      <c r="C92" s="961" t="s">
        <v>1853</v>
      </c>
      <c r="D92" s="959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41"/>
      <c r="B93" s="984" t="s">
        <v>1376</v>
      </c>
      <c r="C93" s="961" t="s">
        <v>1854</v>
      </c>
      <c r="D93" s="959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41"/>
      <c r="B94" s="984" t="s">
        <v>1747</v>
      </c>
      <c r="C94" s="961" t="s">
        <v>1855</v>
      </c>
      <c r="D94" s="959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41"/>
      <c r="B95" s="984" t="s">
        <v>1826</v>
      </c>
      <c r="C95" s="961" t="s">
        <v>1856</v>
      </c>
      <c r="D95" s="959">
        <v>45697</v>
      </c>
      <c r="E95" s="884" t="s">
        <v>385</v>
      </c>
      <c r="F95" s="884" t="s">
        <v>385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41"/>
      <c r="B96" s="984" t="s">
        <v>1774</v>
      </c>
      <c r="C96" s="961" t="s">
        <v>1857</v>
      </c>
      <c r="D96" s="959">
        <v>45711</v>
      </c>
      <c r="E96" s="884" t="s">
        <v>385</v>
      </c>
      <c r="F96" s="884" t="s">
        <v>385</v>
      </c>
      <c r="G96" s="804"/>
      <c r="H96" s="761">
        <f t="shared" si="15"/>
        <v>45693</v>
      </c>
      <c r="I96" s="804"/>
    </row>
    <row r="97" spans="1:9" s="146" customFormat="1" ht="20.100000000000001" hidden="1" customHeight="1" x14ac:dyDescent="0.2">
      <c r="A97" s="1041"/>
      <c r="B97" s="984" t="s">
        <v>1847</v>
      </c>
      <c r="C97" s="961" t="s">
        <v>1858</v>
      </c>
      <c r="D97" s="959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 x14ac:dyDescent="0.2">
      <c r="A98" s="1041"/>
      <c r="B98" s="984" t="s">
        <v>1376</v>
      </c>
      <c r="C98" s="961" t="s">
        <v>1859</v>
      </c>
      <c r="D98" s="959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 x14ac:dyDescent="0.2">
      <c r="A99" s="1041" t="s">
        <v>1747</v>
      </c>
      <c r="B99" s="984" t="s">
        <v>1637</v>
      </c>
      <c r="C99" s="961" t="s">
        <v>1860</v>
      </c>
      <c r="D99" s="959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 x14ac:dyDescent="0.2">
      <c r="A100" s="1041"/>
      <c r="B100" s="984" t="s">
        <v>1826</v>
      </c>
      <c r="C100" s="961" t="s">
        <v>1861</v>
      </c>
      <c r="D100" s="959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 x14ac:dyDescent="0.2">
      <c r="A101" s="1041"/>
      <c r="B101" s="984" t="s">
        <v>1774</v>
      </c>
      <c r="C101" s="961" t="s">
        <v>1862</v>
      </c>
      <c r="D101" s="959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 x14ac:dyDescent="0.2">
      <c r="A102" s="1041"/>
      <c r="B102" s="984" t="s">
        <v>1863</v>
      </c>
      <c r="C102" s="961" t="s">
        <v>1864</v>
      </c>
      <c r="D102" s="959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hidden="1" customHeight="1" x14ac:dyDescent="0.2">
      <c r="A103" s="1041" t="s">
        <v>1865</v>
      </c>
      <c r="B103" s="984" t="s">
        <v>1847</v>
      </c>
      <c r="C103" s="961" t="s">
        <v>1866</v>
      </c>
      <c r="D103" s="959">
        <v>45742</v>
      </c>
      <c r="E103" s="978" t="s">
        <v>385</v>
      </c>
      <c r="F103" s="978" t="s">
        <v>385</v>
      </c>
      <c r="G103" s="804"/>
      <c r="H103" s="761">
        <f t="shared" si="15"/>
        <v>45743</v>
      </c>
      <c r="I103" s="804"/>
    </row>
    <row r="104" spans="1:9" s="146" customFormat="1" ht="20.100000000000001" customHeight="1" x14ac:dyDescent="0.2">
      <c r="A104" s="1041"/>
      <c r="B104" s="984" t="s">
        <v>1376</v>
      </c>
      <c r="C104" s="961" t="s">
        <v>1867</v>
      </c>
      <c r="D104" s="959">
        <v>45752</v>
      </c>
      <c r="E104" s="843">
        <f t="shared" si="24"/>
        <v>45757</v>
      </c>
      <c r="F104" s="805">
        <f t="shared" si="25"/>
        <v>45760</v>
      </c>
      <c r="G104" s="804"/>
      <c r="H104" s="761">
        <f t="shared" si="15"/>
        <v>45750</v>
      </c>
      <c r="I104" s="804"/>
    </row>
    <row r="105" spans="1:9" s="146" customFormat="1" ht="20.100000000000001" customHeight="1" x14ac:dyDescent="0.2">
      <c r="A105" s="1041"/>
      <c r="B105" s="984" t="s">
        <v>1637</v>
      </c>
      <c r="C105" s="961" t="s">
        <v>1868</v>
      </c>
      <c r="D105" s="959">
        <v>45756</v>
      </c>
      <c r="E105" s="843">
        <f t="shared" ref="E105:E107" si="26">D105+5</f>
        <v>45761</v>
      </c>
      <c r="F105" s="805">
        <f t="shared" ref="F105:F107" si="27">D105+8</f>
        <v>45764</v>
      </c>
      <c r="G105" s="804"/>
      <c r="H105" s="761">
        <f t="shared" si="15"/>
        <v>45757</v>
      </c>
      <c r="I105" s="804"/>
    </row>
    <row r="106" spans="1:9" s="146" customFormat="1" ht="20.100000000000001" customHeight="1" x14ac:dyDescent="0.2">
      <c r="A106" s="1041"/>
      <c r="B106" s="984" t="s">
        <v>1826</v>
      </c>
      <c r="C106" s="961" t="s">
        <v>1869</v>
      </c>
      <c r="D106" s="959">
        <v>45763</v>
      </c>
      <c r="E106" s="843">
        <f t="shared" si="26"/>
        <v>45768</v>
      </c>
      <c r="F106" s="805">
        <f t="shared" si="27"/>
        <v>45771</v>
      </c>
      <c r="G106" s="804"/>
      <c r="H106" s="761">
        <f t="shared" si="15"/>
        <v>45764</v>
      </c>
      <c r="I106" s="804"/>
    </row>
    <row r="107" spans="1:9" s="146" customFormat="1" ht="20.100000000000001" customHeight="1" x14ac:dyDescent="0.2">
      <c r="A107" s="1041"/>
      <c r="B107" s="984" t="s">
        <v>1774</v>
      </c>
      <c r="C107" s="961" t="s">
        <v>1870</v>
      </c>
      <c r="D107" s="959">
        <v>45770</v>
      </c>
      <c r="E107" s="843">
        <f t="shared" si="26"/>
        <v>45775</v>
      </c>
      <c r="F107" s="805">
        <f t="shared" si="27"/>
        <v>45778</v>
      </c>
      <c r="G107" s="804"/>
      <c r="H107" s="761">
        <f t="shared" si="15"/>
        <v>45771</v>
      </c>
      <c r="I107" s="804"/>
    </row>
    <row r="108" spans="1:9" s="146" customFormat="1" ht="20.100000000000001" customHeight="1" x14ac:dyDescent="0.2">
      <c r="A108" s="1041"/>
      <c r="B108" s="984" t="s">
        <v>1863</v>
      </c>
      <c r="C108" s="961" t="s">
        <v>1871</v>
      </c>
      <c r="D108" s="961">
        <v>45777</v>
      </c>
      <c r="E108" s="1122">
        <f>D108+5</f>
        <v>45782</v>
      </c>
      <c r="F108" s="761">
        <f>D108+8</f>
        <v>45785</v>
      </c>
      <c r="G108" s="767"/>
      <c r="H108" s="761">
        <f>H107+7</f>
        <v>45778</v>
      </c>
      <c r="I108" s="767"/>
    </row>
    <row r="109" spans="1:9" s="146" customFormat="1" ht="20.100000000000001" customHeight="1" x14ac:dyDescent="0.2">
      <c r="A109" s="1041"/>
      <c r="B109" s="984" t="s">
        <v>1376</v>
      </c>
      <c r="C109" s="961" t="s">
        <v>1872</v>
      </c>
      <c r="D109" s="959">
        <v>45784</v>
      </c>
      <c r="E109" s="843">
        <f t="shared" ref="E109:E112" si="28">D109+5</f>
        <v>45789</v>
      </c>
      <c r="F109" s="805">
        <f t="shared" ref="F109:F112" si="29">D109+8</f>
        <v>45792</v>
      </c>
      <c r="G109" s="804"/>
      <c r="H109" s="761">
        <f t="shared" si="15"/>
        <v>45785</v>
      </c>
      <c r="I109" s="804"/>
    </row>
    <row r="110" spans="1:9" s="146" customFormat="1" ht="20.100000000000001" customHeight="1" x14ac:dyDescent="0.2">
      <c r="A110" s="1041"/>
      <c r="B110" s="984" t="s">
        <v>1637</v>
      </c>
      <c r="C110" s="961" t="s">
        <v>1873</v>
      </c>
      <c r="D110" s="959">
        <v>45791</v>
      </c>
      <c r="E110" s="843">
        <f t="shared" si="28"/>
        <v>45796</v>
      </c>
      <c r="F110" s="805">
        <f t="shared" si="29"/>
        <v>45799</v>
      </c>
      <c r="G110" s="804"/>
      <c r="H110" s="761">
        <f t="shared" si="15"/>
        <v>45792</v>
      </c>
      <c r="I110" s="804"/>
    </row>
    <row r="111" spans="1:9" s="146" customFormat="1" ht="20.100000000000001" customHeight="1" x14ac:dyDescent="0.2">
      <c r="A111" s="1041"/>
      <c r="B111" s="984" t="s">
        <v>1826</v>
      </c>
      <c r="C111" s="961" t="s">
        <v>1874</v>
      </c>
      <c r="D111" s="959">
        <v>45798</v>
      </c>
      <c r="E111" s="843">
        <f t="shared" si="28"/>
        <v>45803</v>
      </c>
      <c r="F111" s="805">
        <f t="shared" si="29"/>
        <v>45806</v>
      </c>
      <c r="G111" s="804"/>
      <c r="H111" s="761">
        <f t="shared" si="15"/>
        <v>45799</v>
      </c>
      <c r="I111" s="804"/>
    </row>
    <row r="112" spans="1:9" s="146" customFormat="1" ht="20.100000000000001" customHeight="1" x14ac:dyDescent="0.2">
      <c r="A112" s="1041"/>
      <c r="B112" s="984" t="s">
        <v>1774</v>
      </c>
      <c r="C112" s="961" t="s">
        <v>1875</v>
      </c>
      <c r="D112" s="959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18" customHeight="1" x14ac:dyDescent="0.2">
      <c r="A113" s="1041"/>
      <c r="B113" s="147" t="s">
        <v>504</v>
      </c>
      <c r="C113" s="11"/>
      <c r="D113" s="11"/>
      <c r="E113" s="11"/>
      <c r="F113" s="11"/>
      <c r="G113" s="11"/>
      <c r="H113" s="2"/>
      <c r="I113" s="394"/>
      <c r="J113" s="394"/>
      <c r="K113" s="394"/>
      <c r="L113" s="2"/>
      <c r="M113" s="145"/>
      <c r="N113" s="159"/>
    </row>
    <row r="114" spans="1:14" s="146" customFormat="1" ht="18" customHeight="1" x14ac:dyDescent="0.2">
      <c r="A114" s="1041"/>
      <c r="B114" s="147"/>
      <c r="C114" s="11"/>
      <c r="D114" s="11"/>
      <c r="E114" s="11"/>
      <c r="F114" s="11"/>
      <c r="G114" s="11"/>
      <c r="H114" s="2"/>
      <c r="I114" s="394"/>
      <c r="J114" s="394"/>
      <c r="K114" s="394"/>
      <c r="L114" s="2"/>
      <c r="M114" s="145"/>
      <c r="N114" s="159"/>
    </row>
    <row r="115" spans="1:14" s="146" customFormat="1" ht="18" customHeight="1" x14ac:dyDescent="0.2">
      <c r="A115" s="1041"/>
      <c r="B115" s="1136" t="s">
        <v>1661</v>
      </c>
      <c r="C115" s="1136"/>
      <c r="D115" s="1136"/>
      <c r="E115" s="1136"/>
      <c r="F115" s="1136"/>
      <c r="G115" s="1136"/>
      <c r="H115" s="2"/>
      <c r="I115" s="394"/>
      <c r="J115" s="394"/>
      <c r="K115" s="394"/>
      <c r="L115" s="2"/>
      <c r="M115" s="145"/>
      <c r="N115" s="159"/>
    </row>
    <row r="116" spans="1:14" s="146" customFormat="1" ht="18" customHeight="1" x14ac:dyDescent="0.2">
      <c r="A116" s="1041"/>
      <c r="C116" s="11"/>
      <c r="D116" s="11"/>
      <c r="E116" s="11"/>
      <c r="F116" s="11"/>
      <c r="G116" s="11"/>
      <c r="H116" s="2"/>
      <c r="I116" s="394"/>
      <c r="J116" s="394"/>
      <c r="K116" s="394"/>
      <c r="L116" s="2"/>
      <c r="M116" s="147"/>
      <c r="N116" s="159"/>
    </row>
    <row r="117" spans="1:14" s="146" customFormat="1" ht="30" customHeight="1" x14ac:dyDescent="0.2">
      <c r="A117" s="1041"/>
      <c r="B117" s="1176" t="s">
        <v>122</v>
      </c>
      <c r="C117" s="1176"/>
      <c r="D117" s="1139" t="s">
        <v>349</v>
      </c>
      <c r="E117" s="964" t="s">
        <v>1876</v>
      </c>
      <c r="F117" s="964" t="s">
        <v>327</v>
      </c>
      <c r="G117" s="964" t="s">
        <v>1877</v>
      </c>
      <c r="H117" s="964" t="s">
        <v>1878</v>
      </c>
      <c r="I117" s="964" t="s">
        <v>286</v>
      </c>
      <c r="J117" s="964" t="s">
        <v>206</v>
      </c>
      <c r="K117" s="964" t="s">
        <v>290</v>
      </c>
      <c r="L117" s="195"/>
      <c r="M117" s="887"/>
    </row>
    <row r="118" spans="1:14" s="146" customFormat="1" ht="18" hidden="1" customHeight="1" x14ac:dyDescent="0.2">
      <c r="A118" s="1041"/>
      <c r="B118" s="1176"/>
      <c r="C118" s="1176"/>
      <c r="D118" s="1170"/>
      <c r="E118" s="965" t="s">
        <v>1879</v>
      </c>
      <c r="F118" s="966" t="s">
        <v>170</v>
      </c>
      <c r="G118" s="966" t="s">
        <v>212</v>
      </c>
      <c r="H118" s="965" t="s">
        <v>174</v>
      </c>
      <c r="I118" s="965" t="s">
        <v>189</v>
      </c>
      <c r="J118" s="965" t="s">
        <v>194</v>
      </c>
      <c r="K118" s="965" t="s">
        <v>285</v>
      </c>
      <c r="L118" s="195"/>
      <c r="M118" s="1062" t="s">
        <v>353</v>
      </c>
    </row>
    <row r="119" spans="1:14" s="146" customFormat="1" ht="24.6" hidden="1" customHeight="1" x14ac:dyDescent="0.2">
      <c r="A119" s="1041"/>
      <c r="B119" s="1176"/>
      <c r="C119" s="1176"/>
      <c r="D119" s="1170"/>
      <c r="E119" s="826">
        <f t="shared" ref="E119:E125" si="30">D119+6</f>
        <v>6</v>
      </c>
      <c r="F119" s="827">
        <f>C119+12</f>
        <v>12</v>
      </c>
      <c r="G119" s="827">
        <f>D119+12</f>
        <v>12</v>
      </c>
      <c r="H119" s="828">
        <f>D119+14</f>
        <v>14</v>
      </c>
      <c r="I119" s="828" t="e">
        <f>#REF!+14</f>
        <v>#REF!</v>
      </c>
      <c r="J119" s="828">
        <f>E119+14</f>
        <v>20</v>
      </c>
      <c r="K119" s="823"/>
      <c r="L119" s="195"/>
      <c r="M119" s="846">
        <v>45099</v>
      </c>
    </row>
    <row r="120" spans="1:14" s="146" customFormat="1" ht="18" hidden="1" customHeight="1" x14ac:dyDescent="0.2">
      <c r="A120" s="1041"/>
      <c r="B120" s="1176"/>
      <c r="C120" s="1176"/>
      <c r="D120" s="1170"/>
      <c r="E120" s="828">
        <f t="shared" si="30"/>
        <v>6</v>
      </c>
      <c r="F120" s="827">
        <v>45119</v>
      </c>
      <c r="G120" s="827">
        <v>45119</v>
      </c>
      <c r="H120" s="826">
        <v>45127</v>
      </c>
      <c r="I120" s="826">
        <v>45128</v>
      </c>
      <c r="J120" s="826">
        <v>45128</v>
      </c>
      <c r="K120" s="823"/>
      <c r="L120" s="195"/>
      <c r="M120" s="846" t="e">
        <v>#VALUE!</v>
      </c>
    </row>
    <row r="121" spans="1:14" s="146" customFormat="1" ht="18" hidden="1" customHeight="1" x14ac:dyDescent="0.2">
      <c r="A121" s="1041" t="s">
        <v>1880</v>
      </c>
      <c r="B121" s="1176"/>
      <c r="C121" s="1176"/>
      <c r="D121" s="1170"/>
      <c r="E121" s="828">
        <f t="shared" si="30"/>
        <v>6</v>
      </c>
      <c r="F121" s="829">
        <f t="shared" ref="F121:G125" si="31">C121+12</f>
        <v>12</v>
      </c>
      <c r="G121" s="829">
        <f t="shared" si="31"/>
        <v>12</v>
      </c>
      <c r="H121" s="828">
        <f>D121+14</f>
        <v>14</v>
      </c>
      <c r="I121" s="828" t="e">
        <f>#REF!+14</f>
        <v>#REF!</v>
      </c>
      <c r="J121" s="828">
        <f t="shared" ref="J121:J125" si="32">E121+14</f>
        <v>20</v>
      </c>
      <c r="K121" s="823"/>
      <c r="L121" s="195"/>
      <c r="M121" s="846"/>
    </row>
    <row r="122" spans="1:14" s="146" customFormat="1" ht="18" hidden="1" customHeight="1" x14ac:dyDescent="0.2">
      <c r="A122" s="1041"/>
      <c r="B122" s="1176"/>
      <c r="C122" s="1176"/>
      <c r="D122" s="1170"/>
      <c r="E122" s="826">
        <f t="shared" si="30"/>
        <v>6</v>
      </c>
      <c r="F122" s="827">
        <f t="shared" si="31"/>
        <v>12</v>
      </c>
      <c r="G122" s="827">
        <f t="shared" si="31"/>
        <v>12</v>
      </c>
      <c r="H122" s="826">
        <f>D122+14</f>
        <v>14</v>
      </c>
      <c r="I122" s="826" t="e">
        <f>#REF!+14</f>
        <v>#REF!</v>
      </c>
      <c r="J122" s="826">
        <f t="shared" si="32"/>
        <v>20</v>
      </c>
      <c r="K122" s="823"/>
      <c r="L122" s="195"/>
      <c r="M122" s="846"/>
    </row>
    <row r="123" spans="1:14" s="146" customFormat="1" ht="18" hidden="1" customHeight="1" x14ac:dyDescent="0.2">
      <c r="A123" s="1041" t="s">
        <v>1881</v>
      </c>
      <c r="B123" s="1176"/>
      <c r="C123" s="1176"/>
      <c r="D123" s="1170"/>
      <c r="E123" s="826">
        <f t="shared" si="30"/>
        <v>6</v>
      </c>
      <c r="F123" s="827">
        <f t="shared" si="31"/>
        <v>12</v>
      </c>
      <c r="G123" s="827">
        <f t="shared" si="31"/>
        <v>12</v>
      </c>
      <c r="H123" s="826">
        <f>D123+14</f>
        <v>14</v>
      </c>
      <c r="I123" s="826" t="e">
        <f>#REF!+14</f>
        <v>#REF!</v>
      </c>
      <c r="J123" s="826">
        <f t="shared" si="32"/>
        <v>20</v>
      </c>
      <c r="K123" s="823"/>
      <c r="L123" s="195"/>
      <c r="M123" s="846">
        <v>45127</v>
      </c>
    </row>
    <row r="124" spans="1:14" s="146" customFormat="1" ht="17.45" hidden="1" customHeight="1" x14ac:dyDescent="0.2">
      <c r="A124" s="1041" t="s">
        <v>1323</v>
      </c>
      <c r="B124" s="1176"/>
      <c r="C124" s="1176"/>
      <c r="D124" s="1170"/>
      <c r="E124" s="826">
        <f t="shared" si="30"/>
        <v>6</v>
      </c>
      <c r="F124" s="829">
        <f t="shared" si="31"/>
        <v>12</v>
      </c>
      <c r="G124" s="829">
        <f t="shared" si="31"/>
        <v>12</v>
      </c>
      <c r="H124" s="828">
        <f>D124+14</f>
        <v>14</v>
      </c>
      <c r="I124" s="828" t="e">
        <f>#REF!+14</f>
        <v>#REF!</v>
      </c>
      <c r="J124" s="828">
        <f t="shared" si="32"/>
        <v>20</v>
      </c>
      <c r="K124" s="823"/>
      <c r="L124" s="195"/>
      <c r="M124" s="846">
        <f>M123+7</f>
        <v>45134</v>
      </c>
    </row>
    <row r="125" spans="1:14" s="146" customFormat="1" ht="25.9" hidden="1" customHeight="1" x14ac:dyDescent="0.2">
      <c r="A125" s="1041" t="s">
        <v>1882</v>
      </c>
      <c r="B125" s="1176"/>
      <c r="C125" s="1176"/>
      <c r="D125" s="1170"/>
      <c r="E125" s="828">
        <f t="shared" si="30"/>
        <v>6</v>
      </c>
      <c r="F125" s="829">
        <f t="shared" si="31"/>
        <v>12</v>
      </c>
      <c r="G125" s="829">
        <f t="shared" si="31"/>
        <v>12</v>
      </c>
      <c r="H125" s="828">
        <f>D125+14</f>
        <v>14</v>
      </c>
      <c r="I125" s="828" t="e">
        <f>#REF!+14</f>
        <v>#REF!</v>
      </c>
      <c r="J125" s="828">
        <f t="shared" si="32"/>
        <v>20</v>
      </c>
      <c r="K125" s="823"/>
      <c r="L125" s="195"/>
      <c r="M125" s="846">
        <f t="shared" ref="M125:M128" si="33">M124+7</f>
        <v>45141</v>
      </c>
    </row>
    <row r="126" spans="1:14" s="146" customFormat="1" ht="17.45" hidden="1" customHeight="1" x14ac:dyDescent="0.2">
      <c r="A126" s="1041"/>
      <c r="B126" s="1176"/>
      <c r="C126" s="1176"/>
      <c r="D126" s="1170"/>
      <c r="E126" s="825">
        <v>45161</v>
      </c>
      <c r="F126" s="830">
        <v>45157</v>
      </c>
      <c r="G126" s="830">
        <v>45157</v>
      </c>
      <c r="H126" s="825">
        <v>45155</v>
      </c>
      <c r="I126" s="825">
        <v>45156</v>
      </c>
      <c r="J126" s="825">
        <v>45156</v>
      </c>
      <c r="K126" s="823"/>
      <c r="L126" s="195"/>
      <c r="M126" s="846">
        <f t="shared" si="33"/>
        <v>45148</v>
      </c>
    </row>
    <row r="127" spans="1:14" s="146" customFormat="1" ht="27" hidden="1" customHeight="1" x14ac:dyDescent="0.2">
      <c r="A127" s="1041" t="s">
        <v>1883</v>
      </c>
      <c r="B127" s="1176"/>
      <c r="C127" s="1176"/>
      <c r="D127" s="1170"/>
      <c r="E127" s="826">
        <f>D127+6</f>
        <v>6</v>
      </c>
      <c r="F127" s="829">
        <f t="shared" ref="F127:F136" si="34">C127+12</f>
        <v>12</v>
      </c>
      <c r="G127" s="829">
        <f t="shared" ref="G127:G136" si="35">D127+12</f>
        <v>12</v>
      </c>
      <c r="H127" s="828">
        <f t="shared" ref="H127:H136" si="36">D127+14</f>
        <v>14</v>
      </c>
      <c r="I127" s="826" t="e">
        <f>#REF!+14</f>
        <v>#REF!</v>
      </c>
      <c r="J127" s="826">
        <f t="shared" ref="J127:J136" si="37">E127+14</f>
        <v>20</v>
      </c>
      <c r="K127" s="823"/>
      <c r="L127" s="195"/>
      <c r="M127" s="846">
        <f t="shared" si="33"/>
        <v>45155</v>
      </c>
    </row>
    <row r="128" spans="1:14" s="146" customFormat="1" ht="17.45" hidden="1" customHeight="1" x14ac:dyDescent="0.2">
      <c r="A128" s="1041"/>
      <c r="B128" s="1176"/>
      <c r="C128" s="1176"/>
      <c r="D128" s="1170"/>
      <c r="E128" s="826">
        <f>D128+6</f>
        <v>6</v>
      </c>
      <c r="F128" s="827">
        <f t="shared" si="34"/>
        <v>12</v>
      </c>
      <c r="G128" s="827">
        <f t="shared" si="35"/>
        <v>12</v>
      </c>
      <c r="H128" s="826">
        <f t="shared" si="36"/>
        <v>14</v>
      </c>
      <c r="I128" s="826" t="e">
        <f>#REF!+14</f>
        <v>#REF!</v>
      </c>
      <c r="J128" s="826">
        <f t="shared" si="37"/>
        <v>20</v>
      </c>
      <c r="K128" s="823"/>
      <c r="L128" s="195"/>
      <c r="M128" s="846">
        <f t="shared" si="33"/>
        <v>45162</v>
      </c>
    </row>
    <row r="129" spans="1:13" s="146" customFormat="1" ht="21.6" hidden="1" customHeight="1" x14ac:dyDescent="0.2">
      <c r="A129" s="1041" t="s">
        <v>1749</v>
      </c>
      <c r="B129" s="1176"/>
      <c r="C129" s="1176"/>
      <c r="D129" s="1170"/>
      <c r="E129" s="826">
        <f>D129+6</f>
        <v>6</v>
      </c>
      <c r="F129" s="827">
        <f t="shared" si="34"/>
        <v>12</v>
      </c>
      <c r="G129" s="827">
        <f t="shared" si="35"/>
        <v>12</v>
      </c>
      <c r="H129" s="826">
        <f t="shared" si="36"/>
        <v>14</v>
      </c>
      <c r="I129" s="826" t="e">
        <f>#REF!+14</f>
        <v>#REF!</v>
      </c>
      <c r="J129" s="826">
        <f t="shared" si="37"/>
        <v>20</v>
      </c>
      <c r="K129" s="823"/>
      <c r="L129" s="195"/>
      <c r="M129" s="846">
        <v>45162</v>
      </c>
    </row>
    <row r="130" spans="1:13" s="146" customFormat="1" ht="21.6" hidden="1" customHeight="1" x14ac:dyDescent="0.2">
      <c r="A130" s="1041" t="s">
        <v>1884</v>
      </c>
      <c r="B130" s="1176"/>
      <c r="C130" s="1176"/>
      <c r="D130" s="1170"/>
      <c r="E130" s="826">
        <v>45180</v>
      </c>
      <c r="F130" s="829">
        <f t="shared" si="34"/>
        <v>12</v>
      </c>
      <c r="G130" s="829">
        <f t="shared" si="35"/>
        <v>12</v>
      </c>
      <c r="H130" s="826">
        <f t="shared" si="36"/>
        <v>14</v>
      </c>
      <c r="I130" s="826" t="e">
        <f>#REF!+14</f>
        <v>#REF!</v>
      </c>
      <c r="J130" s="826">
        <f t="shared" si="37"/>
        <v>45194</v>
      </c>
      <c r="K130" s="823"/>
      <c r="L130" s="195"/>
      <c r="M130" s="846">
        <v>45169</v>
      </c>
    </row>
    <row r="131" spans="1:13" s="146" customFormat="1" ht="21.6" hidden="1" customHeight="1" x14ac:dyDescent="0.2">
      <c r="A131" s="1041" t="s">
        <v>1885</v>
      </c>
      <c r="B131" s="1176"/>
      <c r="C131" s="1176"/>
      <c r="D131" s="1170"/>
      <c r="E131" s="828">
        <f t="shared" ref="E131:E155" si="38">D131+6</f>
        <v>6</v>
      </c>
      <c r="F131" s="829">
        <f t="shared" si="34"/>
        <v>12</v>
      </c>
      <c r="G131" s="829">
        <f t="shared" si="35"/>
        <v>12</v>
      </c>
      <c r="H131" s="828">
        <f t="shared" si="36"/>
        <v>14</v>
      </c>
      <c r="I131" s="828" t="e">
        <f>#REF!+14</f>
        <v>#REF!</v>
      </c>
      <c r="J131" s="828">
        <f t="shared" si="37"/>
        <v>20</v>
      </c>
      <c r="K131" s="823"/>
      <c r="L131" s="195"/>
      <c r="M131" s="846">
        <v>45176</v>
      </c>
    </row>
    <row r="132" spans="1:13" s="146" customFormat="1" ht="21.6" hidden="1" customHeight="1" x14ac:dyDescent="0.2">
      <c r="A132" s="1041"/>
      <c r="B132" s="1176"/>
      <c r="C132" s="1176"/>
      <c r="D132" s="1170"/>
      <c r="E132" s="828">
        <f t="shared" si="38"/>
        <v>6</v>
      </c>
      <c r="F132" s="827">
        <f t="shared" si="34"/>
        <v>12</v>
      </c>
      <c r="G132" s="827">
        <f t="shared" si="35"/>
        <v>12</v>
      </c>
      <c r="H132" s="826">
        <f t="shared" si="36"/>
        <v>14</v>
      </c>
      <c r="I132" s="826" t="e">
        <f>#REF!+14</f>
        <v>#REF!</v>
      </c>
      <c r="J132" s="826">
        <f t="shared" si="37"/>
        <v>20</v>
      </c>
      <c r="K132" s="823"/>
      <c r="L132" s="195"/>
      <c r="M132" s="846">
        <v>45183</v>
      </c>
    </row>
    <row r="133" spans="1:13" s="146" customFormat="1" ht="21.6" hidden="1" customHeight="1" x14ac:dyDescent="0.2">
      <c r="A133" s="1041"/>
      <c r="B133" s="1176"/>
      <c r="C133" s="1176"/>
      <c r="D133" s="1170"/>
      <c r="E133" s="828">
        <f t="shared" si="38"/>
        <v>6</v>
      </c>
      <c r="F133" s="829">
        <f t="shared" si="34"/>
        <v>12</v>
      </c>
      <c r="G133" s="829">
        <f t="shared" si="35"/>
        <v>12</v>
      </c>
      <c r="H133" s="828">
        <f t="shared" si="36"/>
        <v>14</v>
      </c>
      <c r="I133" s="828" t="e">
        <f>#REF!+14</f>
        <v>#REF!</v>
      </c>
      <c r="J133" s="828">
        <f t="shared" si="37"/>
        <v>20</v>
      </c>
      <c r="K133" s="823"/>
      <c r="L133" s="195"/>
      <c r="M133" s="846">
        <v>45190</v>
      </c>
    </row>
    <row r="134" spans="1:13" s="146" customFormat="1" ht="21.6" hidden="1" customHeight="1" x14ac:dyDescent="0.2">
      <c r="A134" s="1041"/>
      <c r="B134" s="1176"/>
      <c r="C134" s="1176"/>
      <c r="D134" s="1170"/>
      <c r="E134" s="828">
        <f t="shared" si="38"/>
        <v>6</v>
      </c>
      <c r="F134" s="829">
        <f t="shared" si="34"/>
        <v>12</v>
      </c>
      <c r="G134" s="829">
        <f t="shared" si="35"/>
        <v>12</v>
      </c>
      <c r="H134" s="828">
        <f t="shared" si="36"/>
        <v>14</v>
      </c>
      <c r="I134" s="828" t="e">
        <f>#REF!+14</f>
        <v>#REF!</v>
      </c>
      <c r="J134" s="828">
        <f t="shared" si="37"/>
        <v>20</v>
      </c>
      <c r="K134" s="823"/>
      <c r="L134" s="195"/>
      <c r="M134" s="846">
        <v>45197</v>
      </c>
    </row>
    <row r="135" spans="1:13" s="146" customFormat="1" ht="21.6" hidden="1" customHeight="1" x14ac:dyDescent="0.2">
      <c r="A135" s="1041"/>
      <c r="B135" s="1176"/>
      <c r="C135" s="1176"/>
      <c r="D135" s="1170"/>
      <c r="E135" s="828">
        <f t="shared" si="38"/>
        <v>6</v>
      </c>
      <c r="F135" s="832">
        <f t="shared" si="34"/>
        <v>12</v>
      </c>
      <c r="G135" s="832">
        <f t="shared" si="35"/>
        <v>12</v>
      </c>
      <c r="H135" s="831">
        <f t="shared" si="36"/>
        <v>14</v>
      </c>
      <c r="I135" s="826" t="e">
        <f>#REF!+14</f>
        <v>#REF!</v>
      </c>
      <c r="J135" s="826">
        <f t="shared" si="37"/>
        <v>20</v>
      </c>
      <c r="K135" s="823"/>
      <c r="L135" s="195"/>
      <c r="M135" s="846">
        <f>M134+7</f>
        <v>45204</v>
      </c>
    </row>
    <row r="136" spans="1:13" s="146" customFormat="1" ht="21.6" hidden="1" customHeight="1" x14ac:dyDescent="0.2">
      <c r="A136" s="1041"/>
      <c r="B136" s="1176"/>
      <c r="C136" s="1176"/>
      <c r="D136" s="1170"/>
      <c r="E136" s="828">
        <f t="shared" si="38"/>
        <v>6</v>
      </c>
      <c r="F136" s="827">
        <f t="shared" si="34"/>
        <v>12</v>
      </c>
      <c r="G136" s="827">
        <f t="shared" si="35"/>
        <v>12</v>
      </c>
      <c r="H136" s="826">
        <f t="shared" si="36"/>
        <v>14</v>
      </c>
      <c r="I136" s="826" t="e">
        <f>#REF!+14</f>
        <v>#REF!</v>
      </c>
      <c r="J136" s="826">
        <f t="shared" si="37"/>
        <v>20</v>
      </c>
      <c r="K136" s="823"/>
      <c r="L136" s="195"/>
      <c r="M136" s="846">
        <f t="shared" ref="M136:M145" si="39">M135+7</f>
        <v>45211</v>
      </c>
    </row>
    <row r="137" spans="1:13" s="146" customFormat="1" ht="21.6" hidden="1" customHeight="1" x14ac:dyDescent="0.2">
      <c r="A137" s="1041"/>
      <c r="B137" s="1176"/>
      <c r="C137" s="1176"/>
      <c r="D137" s="1170"/>
      <c r="E137" s="828">
        <f t="shared" si="38"/>
        <v>6</v>
      </c>
      <c r="F137" s="829"/>
      <c r="G137" s="829"/>
      <c r="H137" s="828"/>
      <c r="I137" s="828" t="e">
        <f>#REF!+14</f>
        <v>#REF!</v>
      </c>
      <c r="J137" s="828">
        <f t="shared" ref="J137:J140" si="40">E137+14</f>
        <v>20</v>
      </c>
      <c r="K137" s="823"/>
      <c r="L137" s="195"/>
      <c r="M137" s="820">
        <f>M136+7</f>
        <v>45218</v>
      </c>
    </row>
    <row r="138" spans="1:13" s="146" customFormat="1" ht="21" hidden="1" customHeight="1" x14ac:dyDescent="0.2">
      <c r="A138" s="1041"/>
      <c r="B138" s="1176"/>
      <c r="C138" s="1176"/>
      <c r="D138" s="1170"/>
      <c r="E138" s="828">
        <f t="shared" si="38"/>
        <v>6</v>
      </c>
      <c r="F138" s="829">
        <f t="shared" ref="F138:G140" si="41">C138+12</f>
        <v>12</v>
      </c>
      <c r="G138" s="829">
        <f t="shared" si="41"/>
        <v>12</v>
      </c>
      <c r="H138" s="826">
        <f>D138+14</f>
        <v>14</v>
      </c>
      <c r="I138" s="826" t="e">
        <f>#REF!+14</f>
        <v>#REF!</v>
      </c>
      <c r="J138" s="826">
        <f t="shared" si="40"/>
        <v>20</v>
      </c>
      <c r="K138" s="823"/>
      <c r="L138" s="195"/>
      <c r="M138" s="846">
        <v>45226</v>
      </c>
    </row>
    <row r="139" spans="1:13" s="146" customFormat="1" ht="21.6" hidden="1" customHeight="1" x14ac:dyDescent="0.2">
      <c r="A139" s="1041"/>
      <c r="B139" s="1176"/>
      <c r="C139" s="1176"/>
      <c r="D139" s="1170"/>
      <c r="E139" s="828">
        <f t="shared" si="38"/>
        <v>6</v>
      </c>
      <c r="F139" s="829">
        <f t="shared" si="41"/>
        <v>12</v>
      </c>
      <c r="G139" s="829">
        <f t="shared" si="41"/>
        <v>12</v>
      </c>
      <c r="H139" s="826">
        <f>D139+14</f>
        <v>14</v>
      </c>
      <c r="I139" s="826" t="e">
        <f>#REF!+14</f>
        <v>#REF!</v>
      </c>
      <c r="J139" s="826">
        <f t="shared" si="40"/>
        <v>20</v>
      </c>
      <c r="K139" s="823"/>
      <c r="L139" s="195"/>
      <c r="M139" s="846">
        <v>45225</v>
      </c>
    </row>
    <row r="140" spans="1:13" s="146" customFormat="1" ht="21" hidden="1" customHeight="1" x14ac:dyDescent="0.2">
      <c r="A140" s="1041"/>
      <c r="B140" s="1176"/>
      <c r="C140" s="1176"/>
      <c r="D140" s="1170"/>
      <c r="E140" s="828">
        <f t="shared" si="38"/>
        <v>6</v>
      </c>
      <c r="F140" s="829">
        <f t="shared" si="41"/>
        <v>12</v>
      </c>
      <c r="G140" s="829">
        <f t="shared" si="41"/>
        <v>12</v>
      </c>
      <c r="H140" s="828">
        <f>D140+14</f>
        <v>14</v>
      </c>
      <c r="I140" s="828" t="e">
        <f>#REF!+14</f>
        <v>#REF!</v>
      </c>
      <c r="J140" s="828">
        <f t="shared" si="40"/>
        <v>20</v>
      </c>
      <c r="K140" s="823"/>
      <c r="L140" s="195"/>
      <c r="M140" s="846">
        <v>45232</v>
      </c>
    </row>
    <row r="141" spans="1:13" s="146" customFormat="1" ht="20.25" hidden="1" customHeight="1" x14ac:dyDescent="0.2">
      <c r="A141" s="1041" t="s">
        <v>1886</v>
      </c>
      <c r="B141" s="1176"/>
      <c r="C141" s="1176"/>
      <c r="D141" s="1170"/>
      <c r="E141" s="828">
        <f t="shared" si="38"/>
        <v>6</v>
      </c>
      <c r="F141" s="834">
        <v>45246</v>
      </c>
      <c r="G141" s="834">
        <v>45246</v>
      </c>
      <c r="H141" s="835">
        <v>45248</v>
      </c>
      <c r="I141" s="835">
        <v>45249</v>
      </c>
      <c r="J141" s="835">
        <v>45249</v>
      </c>
      <c r="K141" s="823"/>
      <c r="L141" s="195"/>
      <c r="M141" s="846">
        <f>M139+7</f>
        <v>45232</v>
      </c>
    </row>
    <row r="142" spans="1:13" s="146" customFormat="1" ht="21.6" hidden="1" customHeight="1" x14ac:dyDescent="0.2">
      <c r="A142" s="1041" t="s">
        <v>1797</v>
      </c>
      <c r="B142" s="1176"/>
      <c r="C142" s="1176"/>
      <c r="D142" s="1170"/>
      <c r="E142" s="828">
        <f t="shared" si="38"/>
        <v>6</v>
      </c>
      <c r="F142" s="829">
        <f t="shared" ref="F142:G149" si="42">C142+12</f>
        <v>12</v>
      </c>
      <c r="G142" s="829">
        <f t="shared" si="42"/>
        <v>12</v>
      </c>
      <c r="H142" s="826">
        <f t="shared" ref="H142:H152" si="43">D142+14</f>
        <v>14</v>
      </c>
      <c r="I142" s="826" t="e">
        <f>#REF!+14</f>
        <v>#REF!</v>
      </c>
      <c r="J142" s="826">
        <f t="shared" ref="J142:J149" si="44">E142+14</f>
        <v>20</v>
      </c>
      <c r="K142" s="823"/>
      <c r="L142" s="195"/>
      <c r="M142" s="846">
        <f t="shared" si="39"/>
        <v>45239</v>
      </c>
    </row>
    <row r="143" spans="1:13" s="146" customFormat="1" ht="21.6" hidden="1" customHeight="1" x14ac:dyDescent="0.2">
      <c r="A143" s="1041"/>
      <c r="B143" s="1176"/>
      <c r="C143" s="1176"/>
      <c r="D143" s="1170"/>
      <c r="E143" s="826">
        <f t="shared" si="38"/>
        <v>6</v>
      </c>
      <c r="F143" s="827">
        <f t="shared" si="42"/>
        <v>12</v>
      </c>
      <c r="G143" s="827">
        <f t="shared" si="42"/>
        <v>12</v>
      </c>
      <c r="H143" s="826">
        <f t="shared" si="43"/>
        <v>14</v>
      </c>
      <c r="I143" s="826" t="e">
        <f>#REF!+14</f>
        <v>#REF!</v>
      </c>
      <c r="J143" s="826">
        <f t="shared" si="44"/>
        <v>20</v>
      </c>
      <c r="K143" s="823"/>
      <c r="L143" s="195"/>
      <c r="M143" s="846">
        <f t="shared" si="39"/>
        <v>45246</v>
      </c>
    </row>
    <row r="144" spans="1:13" s="146" customFormat="1" ht="21.6" hidden="1" customHeight="1" x14ac:dyDescent="0.2">
      <c r="A144" s="1041"/>
      <c r="B144" s="1176"/>
      <c r="C144" s="1176"/>
      <c r="D144" s="1170"/>
      <c r="E144" s="826">
        <f t="shared" si="38"/>
        <v>6</v>
      </c>
      <c r="F144" s="829">
        <f t="shared" si="42"/>
        <v>12</v>
      </c>
      <c r="G144" s="829">
        <f t="shared" si="42"/>
        <v>12</v>
      </c>
      <c r="H144" s="826">
        <f t="shared" si="43"/>
        <v>14</v>
      </c>
      <c r="I144" s="826" t="e">
        <f>#REF!+14</f>
        <v>#REF!</v>
      </c>
      <c r="J144" s="826">
        <f t="shared" si="44"/>
        <v>20</v>
      </c>
      <c r="K144" s="823"/>
      <c r="L144" s="195"/>
      <c r="M144" s="846">
        <f t="shared" si="39"/>
        <v>45253</v>
      </c>
    </row>
    <row r="145" spans="1:13" s="146" customFormat="1" ht="21.6" hidden="1" customHeight="1" x14ac:dyDescent="0.2">
      <c r="A145" s="1041"/>
      <c r="B145" s="1176"/>
      <c r="C145" s="1176"/>
      <c r="D145" s="1170"/>
      <c r="E145" s="826">
        <f t="shared" si="38"/>
        <v>6</v>
      </c>
      <c r="F145" s="827">
        <f t="shared" si="42"/>
        <v>12</v>
      </c>
      <c r="G145" s="827">
        <f t="shared" si="42"/>
        <v>12</v>
      </c>
      <c r="H145" s="826">
        <f t="shared" si="43"/>
        <v>14</v>
      </c>
      <c r="I145" s="826" t="e">
        <f>#REF!+14</f>
        <v>#REF!</v>
      </c>
      <c r="J145" s="826">
        <f t="shared" si="44"/>
        <v>20</v>
      </c>
      <c r="K145" s="823"/>
      <c r="L145" s="195"/>
      <c r="M145" s="846">
        <f t="shared" si="39"/>
        <v>45260</v>
      </c>
    </row>
    <row r="146" spans="1:13" s="146" customFormat="1" ht="21.6" hidden="1" customHeight="1" x14ac:dyDescent="0.2">
      <c r="A146" s="1041"/>
      <c r="B146" s="1176"/>
      <c r="C146" s="1176"/>
      <c r="D146" s="1170"/>
      <c r="E146" s="826">
        <f t="shared" si="38"/>
        <v>6</v>
      </c>
      <c r="F146" s="827">
        <f t="shared" si="42"/>
        <v>12</v>
      </c>
      <c r="G146" s="827">
        <f t="shared" si="42"/>
        <v>12</v>
      </c>
      <c r="H146" s="826">
        <f t="shared" si="43"/>
        <v>14</v>
      </c>
      <c r="I146" s="826" t="e">
        <f>#REF!+14</f>
        <v>#REF!</v>
      </c>
      <c r="J146" s="826">
        <f t="shared" si="44"/>
        <v>20</v>
      </c>
      <c r="K146" s="823"/>
      <c r="L146" s="195"/>
      <c r="M146" s="846">
        <f t="shared" ref="M146" si="45">M145+7</f>
        <v>45267</v>
      </c>
    </row>
    <row r="147" spans="1:13" s="146" customFormat="1" ht="21.6" hidden="1" customHeight="1" x14ac:dyDescent="0.2">
      <c r="A147" s="1041"/>
      <c r="B147" s="1176"/>
      <c r="C147" s="1176"/>
      <c r="D147" s="1170"/>
      <c r="E147" s="826">
        <f t="shared" si="38"/>
        <v>6</v>
      </c>
      <c r="F147" s="836">
        <f t="shared" si="42"/>
        <v>12</v>
      </c>
      <c r="G147" s="836">
        <f t="shared" si="42"/>
        <v>12</v>
      </c>
      <c r="H147" s="826">
        <f t="shared" si="43"/>
        <v>14</v>
      </c>
      <c r="I147" s="826" t="e">
        <f>#REF!+14</f>
        <v>#REF!</v>
      </c>
      <c r="J147" s="826">
        <f t="shared" si="44"/>
        <v>20</v>
      </c>
      <c r="K147" s="823"/>
      <c r="L147" s="195"/>
      <c r="M147" s="846">
        <f t="shared" ref="M147" si="46">M146+7</f>
        <v>45274</v>
      </c>
    </row>
    <row r="148" spans="1:13" s="146" customFormat="1" ht="21.6" hidden="1" customHeight="1" x14ac:dyDescent="0.2">
      <c r="A148" s="1041"/>
      <c r="B148" s="1176"/>
      <c r="C148" s="1176"/>
      <c r="D148" s="1170"/>
      <c r="E148" s="826">
        <f t="shared" si="38"/>
        <v>6</v>
      </c>
      <c r="F148" s="827">
        <f t="shared" si="42"/>
        <v>12</v>
      </c>
      <c r="G148" s="827">
        <f t="shared" si="42"/>
        <v>12</v>
      </c>
      <c r="H148" s="826">
        <f t="shared" si="43"/>
        <v>14</v>
      </c>
      <c r="I148" s="826" t="e">
        <f>#REF!+14</f>
        <v>#REF!</v>
      </c>
      <c r="J148" s="826">
        <f t="shared" si="44"/>
        <v>20</v>
      </c>
      <c r="K148" s="823"/>
      <c r="L148" s="195"/>
      <c r="M148" s="846">
        <f t="shared" ref="M148:M181" si="47">M147+7</f>
        <v>45281</v>
      </c>
    </row>
    <row r="149" spans="1:13" s="146" customFormat="1" ht="21.6" hidden="1" customHeight="1" x14ac:dyDescent="0.2">
      <c r="A149" s="1041"/>
      <c r="B149" s="1176"/>
      <c r="C149" s="1176"/>
      <c r="D149" s="1170"/>
      <c r="E149" s="837">
        <f t="shared" si="38"/>
        <v>6</v>
      </c>
      <c r="F149" s="838">
        <f t="shared" si="42"/>
        <v>12</v>
      </c>
      <c r="G149" s="838">
        <f t="shared" si="42"/>
        <v>12</v>
      </c>
      <c r="H149" s="837">
        <f t="shared" si="43"/>
        <v>14</v>
      </c>
      <c r="I149" s="837" t="e">
        <f>#REF!+14</f>
        <v>#REF!</v>
      </c>
      <c r="J149" s="837">
        <f t="shared" si="44"/>
        <v>20</v>
      </c>
      <c r="K149" s="823"/>
      <c r="L149" s="195"/>
      <c r="M149" s="846">
        <f t="shared" si="47"/>
        <v>45288</v>
      </c>
    </row>
    <row r="150" spans="1:13" s="146" customFormat="1" ht="21.6" hidden="1" customHeight="1" x14ac:dyDescent="0.2">
      <c r="A150" s="1041"/>
      <c r="B150" s="1176"/>
      <c r="C150" s="1176"/>
      <c r="D150" s="1170"/>
      <c r="E150" s="826">
        <f t="shared" si="38"/>
        <v>6</v>
      </c>
      <c r="F150" s="826">
        <f>D150+11</f>
        <v>11</v>
      </c>
      <c r="G150" s="826">
        <f>D150+12</f>
        <v>12</v>
      </c>
      <c r="H150" s="826">
        <f t="shared" si="43"/>
        <v>14</v>
      </c>
      <c r="I150" s="826">
        <f>D150+15</f>
        <v>15</v>
      </c>
      <c r="J150" s="826">
        <f>D150+16</f>
        <v>16</v>
      </c>
      <c r="K150" s="826">
        <f>D150+17</f>
        <v>17</v>
      </c>
      <c r="L150" s="195"/>
      <c r="M150" s="846">
        <f t="shared" si="47"/>
        <v>45295</v>
      </c>
    </row>
    <row r="151" spans="1:13" s="146" customFormat="1" ht="21.6" hidden="1" customHeight="1" x14ac:dyDescent="0.2">
      <c r="A151" s="1041"/>
      <c r="B151" s="1176"/>
      <c r="C151" s="1176"/>
      <c r="D151" s="1170"/>
      <c r="E151" s="826">
        <f t="shared" si="38"/>
        <v>6</v>
      </c>
      <c r="F151" s="826">
        <f>D151+11</f>
        <v>11</v>
      </c>
      <c r="G151" s="826">
        <f>D151+12</f>
        <v>12</v>
      </c>
      <c r="H151" s="826">
        <f t="shared" si="43"/>
        <v>14</v>
      </c>
      <c r="I151" s="826">
        <f>D151+15</f>
        <v>15</v>
      </c>
      <c r="J151" s="826">
        <f>D151+16</f>
        <v>16</v>
      </c>
      <c r="K151" s="826">
        <f>D151+17</f>
        <v>17</v>
      </c>
      <c r="L151" s="195"/>
      <c r="M151" s="846">
        <f t="shared" si="47"/>
        <v>45302</v>
      </c>
    </row>
    <row r="152" spans="1:13" s="146" customFormat="1" ht="21.6" hidden="1" customHeight="1" x14ac:dyDescent="0.2">
      <c r="A152" s="1041"/>
      <c r="B152" s="1176"/>
      <c r="C152" s="1176"/>
      <c r="D152" s="1170"/>
      <c r="E152" s="826">
        <f t="shared" si="38"/>
        <v>6</v>
      </c>
      <c r="F152" s="826">
        <f>D152+11</f>
        <v>11</v>
      </c>
      <c r="G152" s="826">
        <f>D152+12</f>
        <v>12</v>
      </c>
      <c r="H152" s="826">
        <f t="shared" si="43"/>
        <v>14</v>
      </c>
      <c r="I152" s="826">
        <f>D152+15</f>
        <v>15</v>
      </c>
      <c r="J152" s="826">
        <f>D152+16</f>
        <v>16</v>
      </c>
      <c r="K152" s="826">
        <f>D152+17</f>
        <v>17</v>
      </c>
      <c r="L152" s="195"/>
      <c r="M152" s="846">
        <f t="shared" si="47"/>
        <v>45309</v>
      </c>
    </row>
    <row r="153" spans="1:13" s="146" customFormat="1" ht="21.6" hidden="1" customHeight="1" x14ac:dyDescent="0.2">
      <c r="A153" s="1041"/>
      <c r="B153" s="1176"/>
      <c r="C153" s="1176"/>
      <c r="D153" s="1170"/>
      <c r="E153" s="828">
        <f t="shared" si="38"/>
        <v>6</v>
      </c>
      <c r="F153" s="839">
        <v>45335</v>
      </c>
      <c r="G153" s="839">
        <v>45329</v>
      </c>
      <c r="H153" s="840">
        <v>45331</v>
      </c>
      <c r="I153" s="840">
        <v>45332</v>
      </c>
      <c r="J153" s="840">
        <v>45333</v>
      </c>
      <c r="K153" s="840">
        <v>45334</v>
      </c>
      <c r="L153" s="195"/>
      <c r="M153" s="846">
        <f t="shared" si="47"/>
        <v>45316</v>
      </c>
    </row>
    <row r="154" spans="1:13" s="146" customFormat="1" ht="21.6" hidden="1" customHeight="1" x14ac:dyDescent="0.2">
      <c r="A154" s="1041"/>
      <c r="B154" s="1176"/>
      <c r="C154" s="1176"/>
      <c r="D154" s="1170"/>
      <c r="E154" s="826">
        <f t="shared" si="38"/>
        <v>6</v>
      </c>
      <c r="F154" s="826">
        <f>D154+11</f>
        <v>11</v>
      </c>
      <c r="G154" s="828">
        <f>D154+12</f>
        <v>12</v>
      </c>
      <c r="H154" s="828">
        <f>D154+14</f>
        <v>14</v>
      </c>
      <c r="I154" s="828" t="e">
        <f>#REF!+14</f>
        <v>#REF!</v>
      </c>
      <c r="J154" s="828">
        <f t="shared" ref="J154:J155" si="48">J153+7</f>
        <v>45340</v>
      </c>
      <c r="K154" s="828">
        <f t="shared" ref="K154:K155" si="49">K153+7</f>
        <v>45341</v>
      </c>
      <c r="L154" s="195"/>
      <c r="M154" s="846">
        <f t="shared" si="47"/>
        <v>45323</v>
      </c>
    </row>
    <row r="155" spans="1:13" s="146" customFormat="1" ht="20.25" hidden="1" customHeight="1" x14ac:dyDescent="0.2">
      <c r="A155" s="1041"/>
      <c r="B155" s="1176"/>
      <c r="C155" s="1176"/>
      <c r="D155" s="1170"/>
      <c r="E155" s="828">
        <f t="shared" si="38"/>
        <v>6</v>
      </c>
      <c r="F155" s="828">
        <f>D155+11</f>
        <v>11</v>
      </c>
      <c r="G155" s="828">
        <f>D155+12</f>
        <v>12</v>
      </c>
      <c r="H155" s="828">
        <f>D155+14</f>
        <v>14</v>
      </c>
      <c r="I155" s="828" t="e">
        <f>#REF!+14</f>
        <v>#REF!</v>
      </c>
      <c r="J155" s="828">
        <f t="shared" si="48"/>
        <v>45347</v>
      </c>
      <c r="K155" s="828">
        <f t="shared" si="49"/>
        <v>45348</v>
      </c>
      <c r="L155" s="195"/>
      <c r="M155" s="846">
        <v>45330</v>
      </c>
    </row>
    <row r="156" spans="1:13" s="146" customFormat="1" ht="20.25" hidden="1" customHeight="1" x14ac:dyDescent="0.2">
      <c r="A156" s="1041"/>
      <c r="B156" s="1176"/>
      <c r="C156" s="1176"/>
      <c r="D156" s="1170"/>
      <c r="E156" s="841"/>
      <c r="F156" s="828"/>
      <c r="G156" s="841"/>
      <c r="H156" s="841"/>
      <c r="I156" s="841"/>
      <c r="J156" s="841"/>
      <c r="K156" s="841"/>
      <c r="L156" s="195"/>
      <c r="M156" s="846">
        <f t="shared" si="47"/>
        <v>45337</v>
      </c>
    </row>
    <row r="157" spans="1:13" s="146" customFormat="1" ht="20.25" hidden="1" customHeight="1" x14ac:dyDescent="0.2">
      <c r="A157" s="1041"/>
      <c r="B157" s="1176"/>
      <c r="C157" s="1176"/>
      <c r="D157" s="1170"/>
      <c r="E157" s="826">
        <f>D157+6</f>
        <v>6</v>
      </c>
      <c r="F157" s="826">
        <f>D157+11</f>
        <v>11</v>
      </c>
      <c r="G157" s="826">
        <f t="shared" ref="G157:G166" si="50">D157+12</f>
        <v>12</v>
      </c>
      <c r="H157" s="826">
        <f t="shared" ref="H157:H166" si="51">D157+14</f>
        <v>14</v>
      </c>
      <c r="I157" s="826">
        <f t="shared" ref="I157:I174" si="52">D157+15</f>
        <v>15</v>
      </c>
      <c r="J157" s="826">
        <f t="shared" ref="J157:J174" si="53">D157+16</f>
        <v>16</v>
      </c>
      <c r="K157" s="826">
        <f t="shared" ref="K157:K174" si="54">D157+17</f>
        <v>17</v>
      </c>
      <c r="L157" s="195"/>
      <c r="M157" s="846">
        <f t="shared" si="47"/>
        <v>45344</v>
      </c>
    </row>
    <row r="158" spans="1:13" s="146" customFormat="1" ht="20.25" hidden="1" customHeight="1" x14ac:dyDescent="0.2">
      <c r="A158" s="1041"/>
      <c r="B158" s="1176"/>
      <c r="C158" s="1176"/>
      <c r="D158" s="1170"/>
      <c r="E158" s="826">
        <f>D158+6</f>
        <v>6</v>
      </c>
      <c r="F158" s="826">
        <f>D158+11</f>
        <v>11</v>
      </c>
      <c r="G158" s="826">
        <f t="shared" si="50"/>
        <v>12</v>
      </c>
      <c r="H158" s="826">
        <f t="shared" si="51"/>
        <v>14</v>
      </c>
      <c r="I158" s="826">
        <f t="shared" si="52"/>
        <v>15</v>
      </c>
      <c r="J158" s="826">
        <f t="shared" si="53"/>
        <v>16</v>
      </c>
      <c r="K158" s="826">
        <f t="shared" si="54"/>
        <v>17</v>
      </c>
      <c r="L158" s="195"/>
      <c r="M158" s="846">
        <f t="shared" si="47"/>
        <v>45351</v>
      </c>
    </row>
    <row r="159" spans="1:13" s="146" customFormat="1" ht="20.25" hidden="1" customHeight="1" x14ac:dyDescent="0.2">
      <c r="A159" s="1041"/>
      <c r="B159" s="1176"/>
      <c r="C159" s="1176"/>
      <c r="D159" s="1170"/>
      <c r="E159" s="969" t="s">
        <v>385</v>
      </c>
      <c r="F159" s="826">
        <f>D159+11</f>
        <v>11</v>
      </c>
      <c r="G159" s="826">
        <f t="shared" si="50"/>
        <v>12</v>
      </c>
      <c r="H159" s="826">
        <f t="shared" si="51"/>
        <v>14</v>
      </c>
      <c r="I159" s="826">
        <f t="shared" si="52"/>
        <v>15</v>
      </c>
      <c r="J159" s="826">
        <f t="shared" si="53"/>
        <v>16</v>
      </c>
      <c r="K159" s="826">
        <f t="shared" si="54"/>
        <v>17</v>
      </c>
      <c r="L159" s="195"/>
      <c r="M159" s="761">
        <v>45358</v>
      </c>
    </row>
    <row r="160" spans="1:13" s="146" customFormat="1" ht="20.25" hidden="1" customHeight="1" x14ac:dyDescent="0.2">
      <c r="A160" s="1041"/>
      <c r="B160" s="1176"/>
      <c r="C160" s="1176"/>
      <c r="D160" s="1170"/>
      <c r="E160" s="826">
        <f>D160+6</f>
        <v>6</v>
      </c>
      <c r="F160" s="826">
        <f>D160+11</f>
        <v>11</v>
      </c>
      <c r="G160" s="826">
        <f t="shared" si="50"/>
        <v>12</v>
      </c>
      <c r="H160" s="826">
        <f t="shared" si="51"/>
        <v>14</v>
      </c>
      <c r="I160" s="826">
        <f t="shared" si="52"/>
        <v>15</v>
      </c>
      <c r="J160" s="826">
        <f t="shared" si="53"/>
        <v>16</v>
      </c>
      <c r="K160" s="826">
        <f t="shared" si="54"/>
        <v>17</v>
      </c>
      <c r="L160" s="195"/>
      <c r="M160" s="761">
        <f t="shared" si="47"/>
        <v>45365</v>
      </c>
    </row>
    <row r="161" spans="1:13" s="146" customFormat="1" ht="20.25" hidden="1" customHeight="1" x14ac:dyDescent="0.2">
      <c r="A161" s="1041" t="s">
        <v>1797</v>
      </c>
      <c r="B161" s="1176"/>
      <c r="C161" s="1176"/>
      <c r="D161" s="1170"/>
      <c r="E161" s="969" t="s">
        <v>385</v>
      </c>
      <c r="F161" s="969" t="s">
        <v>385</v>
      </c>
      <c r="G161" s="826">
        <f t="shared" si="50"/>
        <v>12</v>
      </c>
      <c r="H161" s="826">
        <f t="shared" si="51"/>
        <v>14</v>
      </c>
      <c r="I161" s="826">
        <f t="shared" si="52"/>
        <v>15</v>
      </c>
      <c r="J161" s="826">
        <f t="shared" si="53"/>
        <v>16</v>
      </c>
      <c r="K161" s="826">
        <f t="shared" si="54"/>
        <v>17</v>
      </c>
      <c r="L161" s="195"/>
      <c r="M161" s="761">
        <f t="shared" si="47"/>
        <v>45372</v>
      </c>
    </row>
    <row r="162" spans="1:13" s="146" customFormat="1" ht="20.25" hidden="1" customHeight="1" x14ac:dyDescent="0.2">
      <c r="A162" s="1041"/>
      <c r="B162" s="1176"/>
      <c r="C162" s="1176"/>
      <c r="D162" s="1170"/>
      <c r="E162" s="826">
        <f>D162+6</f>
        <v>6</v>
      </c>
      <c r="F162" s="826">
        <f>D162+11</f>
        <v>11</v>
      </c>
      <c r="G162" s="826">
        <f t="shared" si="50"/>
        <v>12</v>
      </c>
      <c r="H162" s="826">
        <f t="shared" si="51"/>
        <v>14</v>
      </c>
      <c r="I162" s="826">
        <f t="shared" si="52"/>
        <v>15</v>
      </c>
      <c r="J162" s="826">
        <f t="shared" si="53"/>
        <v>16</v>
      </c>
      <c r="K162" s="826">
        <f t="shared" si="54"/>
        <v>17</v>
      </c>
      <c r="L162" s="195"/>
      <c r="M162" s="761">
        <f t="shared" si="47"/>
        <v>45379</v>
      </c>
    </row>
    <row r="163" spans="1:13" s="146" customFormat="1" ht="20.25" hidden="1" customHeight="1" x14ac:dyDescent="0.2">
      <c r="A163" s="1041"/>
      <c r="B163" s="1176"/>
      <c r="C163" s="1176"/>
      <c r="D163" s="1170"/>
      <c r="E163" s="826">
        <f>D163+6</f>
        <v>6</v>
      </c>
      <c r="F163" s="826">
        <f>D163+11</f>
        <v>11</v>
      </c>
      <c r="G163" s="826">
        <f t="shared" si="50"/>
        <v>12</v>
      </c>
      <c r="H163" s="826">
        <f t="shared" si="51"/>
        <v>14</v>
      </c>
      <c r="I163" s="826">
        <f t="shared" si="52"/>
        <v>15</v>
      </c>
      <c r="J163" s="826">
        <f t="shared" si="53"/>
        <v>16</v>
      </c>
      <c r="K163" s="826">
        <f t="shared" si="54"/>
        <v>17</v>
      </c>
      <c r="L163" s="195"/>
      <c r="M163" s="761">
        <f t="shared" si="47"/>
        <v>45386</v>
      </c>
    </row>
    <row r="164" spans="1:13" s="146" customFormat="1" ht="20.25" hidden="1" customHeight="1" x14ac:dyDescent="0.2">
      <c r="A164" s="1041"/>
      <c r="B164" s="1176"/>
      <c r="C164" s="1176"/>
      <c r="D164" s="1170"/>
      <c r="E164" s="826">
        <f>D164+6</f>
        <v>6</v>
      </c>
      <c r="F164" s="826">
        <f>D164+11</f>
        <v>11</v>
      </c>
      <c r="G164" s="826">
        <f t="shared" si="50"/>
        <v>12</v>
      </c>
      <c r="H164" s="826">
        <f t="shared" si="51"/>
        <v>14</v>
      </c>
      <c r="I164" s="826">
        <f t="shared" si="52"/>
        <v>15</v>
      </c>
      <c r="J164" s="826">
        <f t="shared" si="53"/>
        <v>16</v>
      </c>
      <c r="K164" s="826">
        <f t="shared" si="54"/>
        <v>17</v>
      </c>
      <c r="L164" s="195"/>
      <c r="M164" s="761">
        <f t="shared" si="47"/>
        <v>45393</v>
      </c>
    </row>
    <row r="165" spans="1:13" s="146" customFormat="1" ht="20.25" hidden="1" customHeight="1" x14ac:dyDescent="0.2">
      <c r="A165" s="1041"/>
      <c r="B165" s="1176"/>
      <c r="C165" s="1176"/>
      <c r="D165" s="1170"/>
      <c r="E165" s="826">
        <f>D165+6</f>
        <v>6</v>
      </c>
      <c r="F165" s="826">
        <f>D165+11</f>
        <v>11</v>
      </c>
      <c r="G165" s="826">
        <f t="shared" si="50"/>
        <v>12</v>
      </c>
      <c r="H165" s="826">
        <f t="shared" si="51"/>
        <v>14</v>
      </c>
      <c r="I165" s="826">
        <f t="shared" si="52"/>
        <v>15</v>
      </c>
      <c r="J165" s="826">
        <f t="shared" si="53"/>
        <v>16</v>
      </c>
      <c r="K165" s="826">
        <f t="shared" si="54"/>
        <v>17</v>
      </c>
      <c r="L165" s="195"/>
      <c r="M165" s="761">
        <f t="shared" si="47"/>
        <v>45400</v>
      </c>
    </row>
    <row r="166" spans="1:13" s="146" customFormat="1" ht="20.25" hidden="1" customHeight="1" x14ac:dyDescent="0.2">
      <c r="A166" s="1041"/>
      <c r="B166" s="1176"/>
      <c r="C166" s="1176"/>
      <c r="D166" s="1170"/>
      <c r="E166" s="826">
        <f>D166+6</f>
        <v>6</v>
      </c>
      <c r="F166" s="826">
        <f>D166+11</f>
        <v>11</v>
      </c>
      <c r="G166" s="826">
        <f t="shared" si="50"/>
        <v>12</v>
      </c>
      <c r="H166" s="826">
        <f t="shared" si="51"/>
        <v>14</v>
      </c>
      <c r="I166" s="826">
        <f t="shared" si="52"/>
        <v>15</v>
      </c>
      <c r="J166" s="826">
        <f t="shared" si="53"/>
        <v>16</v>
      </c>
      <c r="K166" s="826">
        <f t="shared" si="54"/>
        <v>17</v>
      </c>
      <c r="L166" s="195"/>
      <c r="M166" s="761">
        <f t="shared" si="47"/>
        <v>45407</v>
      </c>
    </row>
    <row r="167" spans="1:13" s="146" customFormat="1" ht="20.25" hidden="1" customHeight="1" x14ac:dyDescent="0.2">
      <c r="A167" s="1041"/>
      <c r="B167" s="1176"/>
      <c r="C167" s="1176"/>
      <c r="D167" s="1170"/>
      <c r="E167" s="1049" t="s">
        <v>385</v>
      </c>
      <c r="F167" s="1049" t="s">
        <v>385</v>
      </c>
      <c r="G167" s="1049" t="s">
        <v>385</v>
      </c>
      <c r="H167" s="1049" t="s">
        <v>385</v>
      </c>
      <c r="I167" s="826">
        <f t="shared" si="52"/>
        <v>15</v>
      </c>
      <c r="J167" s="826">
        <f t="shared" si="53"/>
        <v>16</v>
      </c>
      <c r="K167" s="826">
        <f t="shared" si="54"/>
        <v>17</v>
      </c>
      <c r="L167" s="195"/>
      <c r="M167" s="761">
        <f t="shared" si="47"/>
        <v>45414</v>
      </c>
    </row>
    <row r="168" spans="1:13" s="146" customFormat="1" ht="20.25" hidden="1" customHeight="1" x14ac:dyDescent="0.2">
      <c r="A168" s="1041" t="s">
        <v>1767</v>
      </c>
      <c r="B168" s="1176"/>
      <c r="C168" s="1176"/>
      <c r="D168" s="1170"/>
      <c r="E168" s="826">
        <f>D168+6</f>
        <v>6</v>
      </c>
      <c r="F168" s="826">
        <f>D168+11</f>
        <v>11</v>
      </c>
      <c r="G168" s="826">
        <f>D168+12</f>
        <v>12</v>
      </c>
      <c r="H168" s="826">
        <f t="shared" ref="H168:H174" si="55">D168+14</f>
        <v>14</v>
      </c>
      <c r="I168" s="826">
        <f t="shared" si="52"/>
        <v>15</v>
      </c>
      <c r="J168" s="826">
        <f t="shared" si="53"/>
        <v>16</v>
      </c>
      <c r="K168" s="826">
        <f t="shared" si="54"/>
        <v>17</v>
      </c>
      <c r="L168" s="195"/>
      <c r="M168" s="761">
        <f>M167+7</f>
        <v>45421</v>
      </c>
    </row>
    <row r="169" spans="1:13" s="146" customFormat="1" ht="20.25" hidden="1" customHeight="1" x14ac:dyDescent="0.2">
      <c r="A169" s="1041" t="s">
        <v>1807</v>
      </c>
      <c r="B169" s="1176"/>
      <c r="C169" s="1176"/>
      <c r="D169" s="1170"/>
      <c r="E169" s="1049" t="s">
        <v>385</v>
      </c>
      <c r="F169" s="1049" t="s">
        <v>385</v>
      </c>
      <c r="G169" s="826">
        <f>D169+12</f>
        <v>12</v>
      </c>
      <c r="H169" s="826">
        <f t="shared" si="55"/>
        <v>14</v>
      </c>
      <c r="I169" s="826">
        <f t="shared" si="52"/>
        <v>15</v>
      </c>
      <c r="J169" s="826">
        <f t="shared" si="53"/>
        <v>16</v>
      </c>
      <c r="K169" s="826">
        <f t="shared" si="54"/>
        <v>17</v>
      </c>
      <c r="L169" s="195"/>
      <c r="M169" s="761">
        <f t="shared" si="47"/>
        <v>45428</v>
      </c>
    </row>
    <row r="170" spans="1:13" s="146" customFormat="1" ht="20.25" hidden="1" customHeight="1" x14ac:dyDescent="0.2">
      <c r="A170" s="1041"/>
      <c r="B170" s="1176"/>
      <c r="C170" s="1176"/>
      <c r="D170" s="1170"/>
      <c r="E170" s="826">
        <f>D170+6</f>
        <v>6</v>
      </c>
      <c r="F170" s="826">
        <f>D170+11</f>
        <v>11</v>
      </c>
      <c r="G170" s="826">
        <f>D170+12</f>
        <v>12</v>
      </c>
      <c r="H170" s="826">
        <f t="shared" si="55"/>
        <v>14</v>
      </c>
      <c r="I170" s="826">
        <f t="shared" si="52"/>
        <v>15</v>
      </c>
      <c r="J170" s="826">
        <f t="shared" si="53"/>
        <v>16</v>
      </c>
      <c r="K170" s="826">
        <f t="shared" si="54"/>
        <v>17</v>
      </c>
      <c r="L170" s="195"/>
      <c r="M170" s="761">
        <f t="shared" si="47"/>
        <v>45435</v>
      </c>
    </row>
    <row r="171" spans="1:13" s="146" customFormat="1" ht="20.25" hidden="1" customHeight="1" x14ac:dyDescent="0.2">
      <c r="A171" s="1041" t="s">
        <v>1810</v>
      </c>
      <c r="B171" s="1176"/>
      <c r="C171" s="1176"/>
      <c r="D171" s="1170"/>
      <c r="E171" s="826">
        <f>D171+6</f>
        <v>6</v>
      </c>
      <c r="F171" s="826">
        <f>D171+11</f>
        <v>11</v>
      </c>
      <c r="G171" s="826">
        <f>D171+12</f>
        <v>12</v>
      </c>
      <c r="H171" s="826">
        <f t="shared" si="55"/>
        <v>14</v>
      </c>
      <c r="I171" s="826">
        <f t="shared" si="52"/>
        <v>15</v>
      </c>
      <c r="J171" s="826">
        <f t="shared" si="53"/>
        <v>16</v>
      </c>
      <c r="K171" s="826">
        <f t="shared" si="54"/>
        <v>17</v>
      </c>
      <c r="L171" s="195"/>
      <c r="M171" s="761">
        <f t="shared" si="47"/>
        <v>45442</v>
      </c>
    </row>
    <row r="172" spans="1:13" s="146" customFormat="1" ht="20.25" hidden="1" customHeight="1" x14ac:dyDescent="0.2">
      <c r="A172" s="1041" t="s">
        <v>1887</v>
      </c>
      <c r="B172" s="1176"/>
      <c r="C172" s="1176"/>
      <c r="D172" s="1170"/>
      <c r="E172" s="1049" t="s">
        <v>385</v>
      </c>
      <c r="F172" s="1049" t="s">
        <v>385</v>
      </c>
      <c r="G172" s="1049" t="s">
        <v>385</v>
      </c>
      <c r="H172" s="826">
        <f t="shared" si="55"/>
        <v>14</v>
      </c>
      <c r="I172" s="826">
        <f t="shared" si="52"/>
        <v>15</v>
      </c>
      <c r="J172" s="826">
        <f t="shared" si="53"/>
        <v>16</v>
      </c>
      <c r="K172" s="826">
        <f t="shared" si="54"/>
        <v>17</v>
      </c>
      <c r="L172" s="195"/>
      <c r="M172" s="761">
        <f t="shared" si="47"/>
        <v>45449</v>
      </c>
    </row>
    <row r="173" spans="1:13" s="146" customFormat="1" ht="20.25" hidden="1" customHeight="1" x14ac:dyDescent="0.2">
      <c r="A173" s="1041" t="s">
        <v>1767</v>
      </c>
      <c r="B173" s="1176"/>
      <c r="C173" s="1176"/>
      <c r="D173" s="1170"/>
      <c r="E173" s="826">
        <f>D173+6</f>
        <v>6</v>
      </c>
      <c r="F173" s="826">
        <f>D173+11</f>
        <v>11</v>
      </c>
      <c r="G173" s="826">
        <f>D173+12</f>
        <v>12</v>
      </c>
      <c r="H173" s="826">
        <f t="shared" si="55"/>
        <v>14</v>
      </c>
      <c r="I173" s="826">
        <f t="shared" si="52"/>
        <v>15</v>
      </c>
      <c r="J173" s="826">
        <f t="shared" si="53"/>
        <v>16</v>
      </c>
      <c r="K173" s="826">
        <f t="shared" si="54"/>
        <v>17</v>
      </c>
      <c r="L173" s="195"/>
      <c r="M173" s="761">
        <f>M172+7</f>
        <v>45456</v>
      </c>
    </row>
    <row r="174" spans="1:13" s="146" customFormat="1" ht="20.25" hidden="1" customHeight="1" x14ac:dyDescent="0.2">
      <c r="A174" s="1041" t="s">
        <v>1888</v>
      </c>
      <c r="B174" s="1176"/>
      <c r="C174" s="1176"/>
      <c r="D174" s="1170"/>
      <c r="E174" s="1077" t="s">
        <v>385</v>
      </c>
      <c r="F174" s="1077" t="s">
        <v>385</v>
      </c>
      <c r="G174" s="1077" t="s">
        <v>385</v>
      </c>
      <c r="H174" s="1076">
        <f t="shared" si="55"/>
        <v>14</v>
      </c>
      <c r="I174" s="1076">
        <f t="shared" si="52"/>
        <v>15</v>
      </c>
      <c r="J174" s="1076">
        <f t="shared" si="53"/>
        <v>16</v>
      </c>
      <c r="K174" s="1076">
        <f t="shared" si="54"/>
        <v>17</v>
      </c>
      <c r="L174" s="195"/>
      <c r="M174" s="761">
        <f t="shared" si="47"/>
        <v>45463</v>
      </c>
    </row>
    <row r="175" spans="1:13" s="146" customFormat="1" ht="20.25" hidden="1" customHeight="1" x14ac:dyDescent="0.2">
      <c r="A175" s="1041" t="s">
        <v>1747</v>
      </c>
      <c r="B175" s="1176"/>
      <c r="C175" s="1176"/>
      <c r="D175" s="1170"/>
      <c r="E175" s="826">
        <f>D175+6</f>
        <v>6</v>
      </c>
      <c r="F175" s="826">
        <f>D175+11</f>
        <v>11</v>
      </c>
      <c r="G175" s="826">
        <f>D175+12</f>
        <v>12</v>
      </c>
      <c r="H175" s="884" t="s">
        <v>385</v>
      </c>
      <c r="I175" s="884" t="s">
        <v>385</v>
      </c>
      <c r="J175" s="884" t="s">
        <v>385</v>
      </c>
      <c r="K175" s="884" t="s">
        <v>385</v>
      </c>
      <c r="L175" s="195"/>
      <c r="M175" s="761">
        <f t="shared" si="47"/>
        <v>45470</v>
      </c>
    </row>
    <row r="176" spans="1:13" s="146" customFormat="1" ht="20.25" hidden="1" customHeight="1" x14ac:dyDescent="0.2">
      <c r="A176" s="1041" t="s">
        <v>1774</v>
      </c>
      <c r="B176" s="1176"/>
      <c r="C176" s="1176"/>
      <c r="D176" s="1170"/>
      <c r="E176" s="826">
        <f>D176+6</f>
        <v>6</v>
      </c>
      <c r="F176" s="826">
        <f>D176+11</f>
        <v>11</v>
      </c>
      <c r="G176" s="826">
        <f>D176+12</f>
        <v>12</v>
      </c>
      <c r="H176" s="826">
        <f>D176+14</f>
        <v>14</v>
      </c>
      <c r="I176" s="826">
        <f>D176+15</f>
        <v>15</v>
      </c>
      <c r="J176" s="826">
        <f>D176+16</f>
        <v>16</v>
      </c>
      <c r="K176" s="826">
        <f>D176+17</f>
        <v>17</v>
      </c>
      <c r="L176" s="195"/>
      <c r="M176" s="761">
        <f t="shared" si="47"/>
        <v>45477</v>
      </c>
    </row>
    <row r="177" spans="1:13" s="146" customFormat="1" ht="20.25" hidden="1" customHeight="1" x14ac:dyDescent="0.2">
      <c r="A177" s="1041" t="s">
        <v>1376</v>
      </c>
      <c r="B177" s="1176"/>
      <c r="C177" s="1176"/>
      <c r="D177" s="1170"/>
      <c r="E177" s="826">
        <f>D177+6</f>
        <v>6</v>
      </c>
      <c r="F177" s="826">
        <f>D177+11</f>
        <v>11</v>
      </c>
      <c r="G177" s="826">
        <f>D177+12</f>
        <v>12</v>
      </c>
      <c r="H177" s="826">
        <f>D177+14</f>
        <v>14</v>
      </c>
      <c r="I177" s="826">
        <f>D177+15</f>
        <v>15</v>
      </c>
      <c r="J177" s="826">
        <f>D177+16</f>
        <v>16</v>
      </c>
      <c r="K177" s="826">
        <f>D177+17</f>
        <v>17</v>
      </c>
      <c r="L177" s="195"/>
      <c r="M177" s="761">
        <f>M176+7</f>
        <v>45484</v>
      </c>
    </row>
    <row r="178" spans="1:13" s="146" customFormat="1" ht="20.25" hidden="1" customHeight="1" x14ac:dyDescent="0.2">
      <c r="A178" s="1041"/>
      <c r="B178" s="1176"/>
      <c r="C178" s="1176"/>
      <c r="D178" s="1170"/>
      <c r="E178" s="841">
        <f>D178+6</f>
        <v>6</v>
      </c>
      <c r="F178" s="841">
        <f>D178+11</f>
        <v>11</v>
      </c>
      <c r="G178" s="841">
        <f>D178+12</f>
        <v>12</v>
      </c>
      <c r="H178" s="841">
        <f>D178+14</f>
        <v>14</v>
      </c>
      <c r="I178" s="841">
        <f>D178+15</f>
        <v>15</v>
      </c>
      <c r="J178" s="841">
        <f>D178+16</f>
        <v>16</v>
      </c>
      <c r="K178" s="841">
        <f>D178+17</f>
        <v>17</v>
      </c>
      <c r="L178" s="195"/>
      <c r="M178" s="761">
        <f t="shared" si="47"/>
        <v>45491</v>
      </c>
    </row>
    <row r="179" spans="1:13" s="146" customFormat="1" ht="20.25" hidden="1" customHeight="1" x14ac:dyDescent="0.2">
      <c r="A179" s="1041"/>
      <c r="B179" s="1176"/>
      <c r="C179" s="1176"/>
      <c r="D179" s="1170"/>
      <c r="E179" s="841">
        <f>D179+6</f>
        <v>6</v>
      </c>
      <c r="F179" s="841">
        <f>D179+11</f>
        <v>11</v>
      </c>
      <c r="G179" s="841">
        <f>D179+12</f>
        <v>12</v>
      </c>
      <c r="H179" s="841">
        <f>D179+14</f>
        <v>14</v>
      </c>
      <c r="I179" s="841">
        <f>D179+15</f>
        <v>15</v>
      </c>
      <c r="J179" s="841">
        <f>D179+16</f>
        <v>16</v>
      </c>
      <c r="K179" s="841">
        <f>D179+17</f>
        <v>17</v>
      </c>
      <c r="L179" s="195"/>
      <c r="M179" s="761">
        <f t="shared" si="47"/>
        <v>45498</v>
      </c>
    </row>
    <row r="180" spans="1:13" s="146" customFormat="1" ht="20.25" hidden="1" customHeight="1" x14ac:dyDescent="0.2">
      <c r="A180" s="1041" t="s">
        <v>1747</v>
      </c>
      <c r="B180" s="1176"/>
      <c r="C180" s="1176"/>
      <c r="D180" s="1170"/>
      <c r="E180" s="826">
        <v>45514</v>
      </c>
      <c r="F180" s="826">
        <f>E180+5</f>
        <v>45519</v>
      </c>
      <c r="G180" s="826">
        <f>F180+1</f>
        <v>45520</v>
      </c>
      <c r="H180" s="826">
        <f>G180+2</f>
        <v>45522</v>
      </c>
      <c r="I180" s="826">
        <f t="shared" ref="I180:K181" si="56">H180+1</f>
        <v>45523</v>
      </c>
      <c r="J180" s="826">
        <f t="shared" si="56"/>
        <v>45524</v>
      </c>
      <c r="K180" s="826">
        <f t="shared" si="56"/>
        <v>45525</v>
      </c>
      <c r="L180" s="195"/>
      <c r="M180" s="761">
        <f t="shared" si="47"/>
        <v>45505</v>
      </c>
    </row>
    <row r="181" spans="1:13" s="146" customFormat="1" ht="20.25" hidden="1" customHeight="1" x14ac:dyDescent="0.2">
      <c r="A181" s="1041" t="s">
        <v>1774</v>
      </c>
      <c r="B181" s="1176"/>
      <c r="C181" s="1176"/>
      <c r="D181" s="1170"/>
      <c r="E181" s="826">
        <v>45518</v>
      </c>
      <c r="F181" s="826">
        <f>E181+5</f>
        <v>45523</v>
      </c>
      <c r="G181" s="826">
        <f>F181+1</f>
        <v>45524</v>
      </c>
      <c r="H181" s="826">
        <f>G181+2</f>
        <v>45526</v>
      </c>
      <c r="I181" s="826">
        <f t="shared" si="56"/>
        <v>45527</v>
      </c>
      <c r="J181" s="826">
        <f t="shared" si="56"/>
        <v>45528</v>
      </c>
      <c r="K181" s="826">
        <f t="shared" si="56"/>
        <v>45529</v>
      </c>
      <c r="L181" s="195"/>
      <c r="M181" s="761">
        <f t="shared" si="47"/>
        <v>45512</v>
      </c>
    </row>
    <row r="182" spans="1:13" s="146" customFormat="1" ht="20.25" hidden="1" customHeight="1" x14ac:dyDescent="0.2">
      <c r="A182" s="1041" t="s">
        <v>1376</v>
      </c>
      <c r="B182" s="1176"/>
      <c r="C182" s="1176"/>
      <c r="D182" s="1170"/>
      <c r="E182" s="826">
        <f>D182+6</f>
        <v>6</v>
      </c>
      <c r="F182" s="826">
        <f>D182+11</f>
        <v>11</v>
      </c>
      <c r="G182" s="826">
        <f>D182+12</f>
        <v>12</v>
      </c>
      <c r="H182" s="826">
        <f>D182+14</f>
        <v>14</v>
      </c>
      <c r="I182" s="826">
        <f>D182+15</f>
        <v>15</v>
      </c>
      <c r="J182" s="826">
        <f>D182+16</f>
        <v>16</v>
      </c>
      <c r="K182" s="826">
        <f>D182+17</f>
        <v>17</v>
      </c>
      <c r="L182" s="195"/>
      <c r="M182" s="761">
        <f>M181+7</f>
        <v>45519</v>
      </c>
    </row>
    <row r="183" spans="1:13" s="146" customFormat="1" ht="18.75" customHeight="1" x14ac:dyDescent="0.2">
      <c r="A183" s="1041"/>
      <c r="B183" s="1176"/>
      <c r="C183" s="1176"/>
      <c r="D183" s="1140"/>
      <c r="E183" s="1086" t="s">
        <v>1879</v>
      </c>
      <c r="F183" s="1086" t="s">
        <v>212</v>
      </c>
      <c r="G183" s="1086" t="s">
        <v>208</v>
      </c>
      <c r="H183" s="1086" t="s">
        <v>184</v>
      </c>
      <c r="I183" s="1086" t="s">
        <v>288</v>
      </c>
      <c r="J183" s="1086" t="s">
        <v>242</v>
      </c>
      <c r="K183" s="1086" t="s">
        <v>224</v>
      </c>
      <c r="L183" s="195"/>
      <c r="M183" s="1062" t="s">
        <v>353</v>
      </c>
    </row>
    <row r="184" spans="1:13" s="146" customFormat="1" ht="20.25" hidden="1" customHeight="1" x14ac:dyDescent="0.2">
      <c r="A184" s="1041"/>
      <c r="B184" s="984" t="s">
        <v>1774</v>
      </c>
      <c r="C184" s="970" t="s">
        <v>1889</v>
      </c>
      <c r="D184" s="1091">
        <v>45530</v>
      </c>
      <c r="E184" s="826">
        <f>D184+6</f>
        <v>45536</v>
      </c>
      <c r="F184" s="826">
        <f>D184+11</f>
        <v>45541</v>
      </c>
      <c r="G184" s="826">
        <f>D184+12</f>
        <v>45542</v>
      </c>
      <c r="H184" s="826">
        <f>D184+14</f>
        <v>45544</v>
      </c>
      <c r="I184" s="826">
        <f>D184+15</f>
        <v>45545</v>
      </c>
      <c r="J184" s="826">
        <f>D184+16</f>
        <v>45546</v>
      </c>
      <c r="K184" s="826">
        <f t="shared" ref="K184:K194" si="57">D184+17</f>
        <v>45547</v>
      </c>
      <c r="L184" s="195"/>
      <c r="M184" s="761">
        <f>M182+7</f>
        <v>45526</v>
      </c>
    </row>
    <row r="185" spans="1:13" s="146" customFormat="1" ht="20.25" hidden="1" customHeight="1" x14ac:dyDescent="0.2">
      <c r="A185" s="1041"/>
      <c r="B185" s="984" t="s">
        <v>1830</v>
      </c>
      <c r="C185" s="970" t="s">
        <v>1890</v>
      </c>
      <c r="D185" s="967">
        <v>45538</v>
      </c>
      <c r="E185" s="826">
        <f>D185+6</f>
        <v>45544</v>
      </c>
      <c r="F185" s="826">
        <f>D185+11</f>
        <v>45549</v>
      </c>
      <c r="G185" s="826">
        <f>D185+12</f>
        <v>45550</v>
      </c>
      <c r="H185" s="826">
        <f>D185+14</f>
        <v>45552</v>
      </c>
      <c r="I185" s="826">
        <f>D185+15</f>
        <v>45553</v>
      </c>
      <c r="J185" s="826">
        <f>D185+16</f>
        <v>45554</v>
      </c>
      <c r="K185" s="826">
        <f t="shared" si="57"/>
        <v>45555</v>
      </c>
      <c r="L185" s="195"/>
      <c r="M185" s="761">
        <f>M184+7</f>
        <v>45533</v>
      </c>
    </row>
    <row r="186" spans="1:13" s="146" customFormat="1" ht="20.25" hidden="1" customHeight="1" x14ac:dyDescent="0.2">
      <c r="A186" s="1041" t="s">
        <v>1747</v>
      </c>
      <c r="B186" s="984" t="s">
        <v>1376</v>
      </c>
      <c r="C186" s="970" t="s">
        <v>1891</v>
      </c>
      <c r="D186" s="970">
        <v>45553</v>
      </c>
      <c r="E186" s="826">
        <f>D186+6</f>
        <v>45559</v>
      </c>
      <c r="F186" s="826">
        <f>E186+5</f>
        <v>45564</v>
      </c>
      <c r="G186" s="826">
        <f>F186+1</f>
        <v>45565</v>
      </c>
      <c r="H186" s="1049" t="s">
        <v>385</v>
      </c>
      <c r="I186" s="1049" t="s">
        <v>385</v>
      </c>
      <c r="J186" s="1049" t="s">
        <v>385</v>
      </c>
      <c r="K186" s="826">
        <f t="shared" si="57"/>
        <v>45570</v>
      </c>
      <c r="L186" s="195"/>
      <c r="M186" s="761">
        <f t="shared" ref="M186:M187" si="58">M185+7</f>
        <v>45540</v>
      </c>
    </row>
    <row r="187" spans="1:13" s="146" customFormat="1" ht="20.25" hidden="1" customHeight="1" x14ac:dyDescent="0.2">
      <c r="A187" s="1041" t="s">
        <v>1774</v>
      </c>
      <c r="B187" s="984" t="s">
        <v>1747</v>
      </c>
      <c r="C187" s="970" t="s">
        <v>1892</v>
      </c>
      <c r="D187" s="967">
        <v>45552</v>
      </c>
      <c r="E187" s="1049" t="s">
        <v>385</v>
      </c>
      <c r="F187" s="1049" t="s">
        <v>385</v>
      </c>
      <c r="G187" s="826">
        <f>D187+12</f>
        <v>45564</v>
      </c>
      <c r="H187" s="826">
        <f t="shared" ref="H187:H194" si="59">D187+14</f>
        <v>45566</v>
      </c>
      <c r="I187" s="826">
        <f t="shared" ref="I187:I194" si="60">D187+15</f>
        <v>45567</v>
      </c>
      <c r="J187" s="826">
        <f t="shared" ref="J187:J194" si="61">D187+16</f>
        <v>45568</v>
      </c>
      <c r="K187" s="826">
        <f t="shared" si="57"/>
        <v>45569</v>
      </c>
      <c r="L187" s="195"/>
      <c r="M187" s="761">
        <f t="shared" si="58"/>
        <v>45547</v>
      </c>
    </row>
    <row r="188" spans="1:13" s="146" customFormat="1" ht="20.25" hidden="1" customHeight="1" x14ac:dyDescent="0.2">
      <c r="A188" s="1041" t="s">
        <v>1376</v>
      </c>
      <c r="B188" s="984" t="s">
        <v>1826</v>
      </c>
      <c r="C188" s="970" t="s">
        <v>1893</v>
      </c>
      <c r="D188" s="967">
        <v>45562</v>
      </c>
      <c r="E188" s="1167" t="s">
        <v>385</v>
      </c>
      <c r="F188" s="1168"/>
      <c r="G188" s="1169"/>
      <c r="H188" s="826">
        <f t="shared" si="59"/>
        <v>45576</v>
      </c>
      <c r="I188" s="826">
        <f t="shared" si="60"/>
        <v>45577</v>
      </c>
      <c r="J188" s="826">
        <f t="shared" si="61"/>
        <v>45578</v>
      </c>
      <c r="K188" s="826">
        <f t="shared" si="57"/>
        <v>45579</v>
      </c>
      <c r="L188" s="195"/>
      <c r="M188" s="761">
        <f>M187+7</f>
        <v>45554</v>
      </c>
    </row>
    <row r="189" spans="1:13" s="146" customFormat="1" ht="20.25" hidden="1" customHeight="1" x14ac:dyDescent="0.2">
      <c r="A189" s="1041"/>
      <c r="B189" s="984" t="s">
        <v>1774</v>
      </c>
      <c r="C189" s="970" t="s">
        <v>1894</v>
      </c>
      <c r="D189" s="967">
        <v>45565</v>
      </c>
      <c r="E189" s="826">
        <f t="shared" ref="E189:E194" si="62">D189+6</f>
        <v>45571</v>
      </c>
      <c r="F189" s="826">
        <f t="shared" ref="F189:F194" si="63">D189+11</f>
        <v>45576</v>
      </c>
      <c r="G189" s="826">
        <f t="shared" ref="G189:G194" si="64">D189+12</f>
        <v>45577</v>
      </c>
      <c r="H189" s="826">
        <f t="shared" si="59"/>
        <v>45579</v>
      </c>
      <c r="I189" s="826">
        <f t="shared" si="60"/>
        <v>45580</v>
      </c>
      <c r="J189" s="826">
        <f t="shared" si="61"/>
        <v>45581</v>
      </c>
      <c r="K189" s="826">
        <f t="shared" si="57"/>
        <v>45582</v>
      </c>
      <c r="L189" s="195"/>
      <c r="M189" s="761">
        <f>M188+7</f>
        <v>45561</v>
      </c>
    </row>
    <row r="190" spans="1:13" s="146" customFormat="1" ht="20.25" hidden="1" customHeight="1" x14ac:dyDescent="0.2">
      <c r="A190" s="1041"/>
      <c r="B190" s="984" t="s">
        <v>1830</v>
      </c>
      <c r="C190" s="970" t="s">
        <v>1895</v>
      </c>
      <c r="D190" s="967">
        <v>45573</v>
      </c>
      <c r="E190" s="826">
        <f t="shared" si="62"/>
        <v>45579</v>
      </c>
      <c r="F190" s="826">
        <f t="shared" si="63"/>
        <v>45584</v>
      </c>
      <c r="G190" s="826">
        <f t="shared" si="64"/>
        <v>45585</v>
      </c>
      <c r="H190" s="826">
        <f t="shared" si="59"/>
        <v>45587</v>
      </c>
      <c r="I190" s="826">
        <f t="shared" si="60"/>
        <v>45588</v>
      </c>
      <c r="J190" s="826">
        <f t="shared" si="61"/>
        <v>45589</v>
      </c>
      <c r="K190" s="826">
        <f t="shared" si="57"/>
        <v>45590</v>
      </c>
      <c r="L190" s="195"/>
      <c r="M190" s="761">
        <f>M189+7</f>
        <v>45568</v>
      </c>
    </row>
    <row r="191" spans="1:13" s="146" customFormat="1" ht="20.25" hidden="1" customHeight="1" x14ac:dyDescent="0.2">
      <c r="A191" s="1041"/>
      <c r="B191" s="984" t="s">
        <v>1376</v>
      </c>
      <c r="C191" s="970" t="s">
        <v>1896</v>
      </c>
      <c r="D191" s="967">
        <v>45577</v>
      </c>
      <c r="E191" s="826">
        <f t="shared" si="62"/>
        <v>45583</v>
      </c>
      <c r="F191" s="826">
        <f t="shared" si="63"/>
        <v>45588</v>
      </c>
      <c r="G191" s="826">
        <f t="shared" si="64"/>
        <v>45589</v>
      </c>
      <c r="H191" s="826">
        <f t="shared" si="59"/>
        <v>45591</v>
      </c>
      <c r="I191" s="826">
        <f t="shared" si="60"/>
        <v>45592</v>
      </c>
      <c r="J191" s="826">
        <f t="shared" si="61"/>
        <v>45593</v>
      </c>
      <c r="K191" s="826">
        <f t="shared" si="57"/>
        <v>45594</v>
      </c>
      <c r="L191" s="195"/>
      <c r="M191" s="761">
        <f t="shared" ref="M191:M192" si="65">M190+7</f>
        <v>45575</v>
      </c>
    </row>
    <row r="192" spans="1:13" s="146" customFormat="1" ht="20.25" hidden="1" customHeight="1" x14ac:dyDescent="0.2">
      <c r="A192" s="1041"/>
      <c r="B192" s="984" t="s">
        <v>1747</v>
      </c>
      <c r="C192" s="970" t="s">
        <v>1897</v>
      </c>
      <c r="D192" s="967">
        <v>45587</v>
      </c>
      <c r="E192" s="826">
        <f t="shared" si="62"/>
        <v>45593</v>
      </c>
      <c r="F192" s="826">
        <f t="shared" si="63"/>
        <v>45598</v>
      </c>
      <c r="G192" s="826">
        <f t="shared" si="64"/>
        <v>45599</v>
      </c>
      <c r="H192" s="826">
        <f t="shared" si="59"/>
        <v>45601</v>
      </c>
      <c r="I192" s="826">
        <f t="shared" si="60"/>
        <v>45602</v>
      </c>
      <c r="J192" s="826">
        <f t="shared" si="61"/>
        <v>45603</v>
      </c>
      <c r="K192" s="826">
        <f t="shared" si="57"/>
        <v>45604</v>
      </c>
      <c r="L192" s="195"/>
      <c r="M192" s="761">
        <f t="shared" si="65"/>
        <v>45582</v>
      </c>
    </row>
    <row r="193" spans="1:13" s="146" customFormat="1" ht="20.25" hidden="1" customHeight="1" x14ac:dyDescent="0.2">
      <c r="A193" s="1041"/>
      <c r="B193" s="984" t="s">
        <v>1826</v>
      </c>
      <c r="C193" s="970" t="s">
        <v>1898</v>
      </c>
      <c r="D193" s="967">
        <v>45590</v>
      </c>
      <c r="E193" s="826">
        <f t="shared" si="62"/>
        <v>45596</v>
      </c>
      <c r="F193" s="826">
        <f t="shared" si="63"/>
        <v>45601</v>
      </c>
      <c r="G193" s="826">
        <f t="shared" si="64"/>
        <v>45602</v>
      </c>
      <c r="H193" s="826">
        <f t="shared" si="59"/>
        <v>45604</v>
      </c>
      <c r="I193" s="826">
        <f t="shared" si="60"/>
        <v>45605</v>
      </c>
      <c r="J193" s="826">
        <f t="shared" si="61"/>
        <v>45606</v>
      </c>
      <c r="K193" s="826">
        <f t="shared" si="57"/>
        <v>45607</v>
      </c>
      <c r="L193" s="195"/>
      <c r="M193" s="761">
        <f>M192+7</f>
        <v>45589</v>
      </c>
    </row>
    <row r="194" spans="1:13" s="146" customFormat="1" ht="20.25" hidden="1" customHeight="1" x14ac:dyDescent="0.2">
      <c r="A194" s="1041"/>
      <c r="B194" s="984" t="s">
        <v>1774</v>
      </c>
      <c r="C194" s="970" t="s">
        <v>1899</v>
      </c>
      <c r="D194" s="967">
        <v>45600</v>
      </c>
      <c r="E194" s="826">
        <f t="shared" si="62"/>
        <v>45606</v>
      </c>
      <c r="F194" s="826">
        <f t="shared" si="63"/>
        <v>45611</v>
      </c>
      <c r="G194" s="826">
        <f t="shared" si="64"/>
        <v>45612</v>
      </c>
      <c r="H194" s="826">
        <f t="shared" si="59"/>
        <v>45614</v>
      </c>
      <c r="I194" s="826">
        <f t="shared" si="60"/>
        <v>45615</v>
      </c>
      <c r="J194" s="826">
        <f t="shared" si="61"/>
        <v>45616</v>
      </c>
      <c r="K194" s="826">
        <f t="shared" si="57"/>
        <v>45617</v>
      </c>
      <c r="L194" s="195"/>
      <c r="M194" s="761">
        <f>M193+7</f>
        <v>45596</v>
      </c>
    </row>
    <row r="195" spans="1:13" s="146" customFormat="1" ht="20.25" hidden="1" customHeight="1" x14ac:dyDescent="0.2">
      <c r="A195" s="1041"/>
      <c r="B195" s="984" t="s">
        <v>1830</v>
      </c>
      <c r="C195" s="970" t="s">
        <v>1900</v>
      </c>
      <c r="D195" s="967">
        <v>45606</v>
      </c>
      <c r="E195" s="1089"/>
      <c r="F195" s="1089"/>
      <c r="G195" s="1089"/>
      <c r="H195" s="841"/>
      <c r="I195" s="841"/>
      <c r="J195" s="841"/>
      <c r="K195" s="841"/>
      <c r="L195" s="195"/>
      <c r="M195" s="761">
        <f>M194+7</f>
        <v>45603</v>
      </c>
    </row>
    <row r="196" spans="1:13" s="146" customFormat="1" ht="20.25" hidden="1" customHeight="1" x14ac:dyDescent="0.2">
      <c r="A196" s="1041" t="s">
        <v>1376</v>
      </c>
      <c r="B196" s="1092" t="s">
        <v>409</v>
      </c>
      <c r="C196" s="970" t="s">
        <v>1901</v>
      </c>
      <c r="D196" s="841">
        <v>45610</v>
      </c>
      <c r="E196" s="841">
        <f>D196+6</f>
        <v>45616</v>
      </c>
      <c r="F196" s="841">
        <f>D196+11</f>
        <v>45621</v>
      </c>
      <c r="G196" s="841">
        <f>D196+12</f>
        <v>45622</v>
      </c>
      <c r="H196" s="841">
        <f>D196+14</f>
        <v>45624</v>
      </c>
      <c r="I196" s="841">
        <f>D196+15</f>
        <v>45625</v>
      </c>
      <c r="J196" s="841">
        <f>D196+16</f>
        <v>45626</v>
      </c>
      <c r="K196" s="841">
        <f>D196+17</f>
        <v>45627</v>
      </c>
      <c r="L196" s="195"/>
      <c r="M196" s="761">
        <f t="shared" ref="M196:M197" si="66">M195+7</f>
        <v>45610</v>
      </c>
    </row>
    <row r="197" spans="1:13" s="146" customFormat="1" ht="20.100000000000001" hidden="1" customHeight="1" x14ac:dyDescent="0.2">
      <c r="A197" s="1041"/>
      <c r="B197" s="984" t="s">
        <v>1747</v>
      </c>
      <c r="C197" s="970" t="s">
        <v>1902</v>
      </c>
      <c r="D197" s="967">
        <v>45624</v>
      </c>
      <c r="E197" s="1049" t="s">
        <v>385</v>
      </c>
      <c r="F197" s="1049" t="s">
        <v>385</v>
      </c>
      <c r="G197" s="1049" t="s">
        <v>385</v>
      </c>
      <c r="H197" s="826">
        <f>D197+14</f>
        <v>45638</v>
      </c>
      <c r="I197" s="826">
        <f>D197+15</f>
        <v>45639</v>
      </c>
      <c r="J197" s="826">
        <f>D197+16</f>
        <v>45640</v>
      </c>
      <c r="K197" s="826">
        <f>D197+17</f>
        <v>45641</v>
      </c>
      <c r="L197" s="195"/>
      <c r="M197" s="761">
        <f t="shared" si="66"/>
        <v>45617</v>
      </c>
    </row>
    <row r="198" spans="1:13" s="146" customFormat="1" ht="20.100000000000001" hidden="1" customHeight="1" x14ac:dyDescent="0.2">
      <c r="A198" s="1041"/>
      <c r="B198" s="984" t="s">
        <v>1826</v>
      </c>
      <c r="C198" s="970" t="s">
        <v>1903</v>
      </c>
      <c r="D198" s="967">
        <v>45626</v>
      </c>
      <c r="E198" s="826">
        <f>D198+6</f>
        <v>45632</v>
      </c>
      <c r="F198" s="826">
        <f>D198+11</f>
        <v>45637</v>
      </c>
      <c r="G198" s="826">
        <f>D198+12</f>
        <v>45638</v>
      </c>
      <c r="H198" s="826">
        <f>D198+14</f>
        <v>45640</v>
      </c>
      <c r="I198" s="826">
        <f>D198+15</f>
        <v>45641</v>
      </c>
      <c r="J198" s="826">
        <f>D198+16</f>
        <v>45642</v>
      </c>
      <c r="K198" s="826">
        <f>D198+17</f>
        <v>45643</v>
      </c>
      <c r="L198" s="195"/>
      <c r="M198" s="761">
        <f>M197+7</f>
        <v>45624</v>
      </c>
    </row>
    <row r="199" spans="1:13" s="146" customFormat="1" ht="20.100000000000001" hidden="1" customHeight="1" x14ac:dyDescent="0.2">
      <c r="A199" s="1041"/>
      <c r="B199" s="984" t="s">
        <v>1774</v>
      </c>
      <c r="C199" s="970" t="s">
        <v>1904</v>
      </c>
      <c r="D199" s="884" t="s">
        <v>385</v>
      </c>
      <c r="E199" s="841"/>
      <c r="F199" s="841"/>
      <c r="G199" s="841"/>
      <c r="H199" s="841"/>
      <c r="I199" s="841"/>
      <c r="J199" s="841"/>
      <c r="K199" s="841"/>
      <c r="L199" s="195"/>
      <c r="M199" s="761">
        <f>M198+7</f>
        <v>45631</v>
      </c>
    </row>
    <row r="200" spans="1:13" s="146" customFormat="1" ht="20.100000000000001" hidden="1" customHeight="1" x14ac:dyDescent="0.2">
      <c r="A200" s="1041"/>
      <c r="B200" s="984" t="s">
        <v>1847</v>
      </c>
      <c r="C200" s="970" t="s">
        <v>1905</v>
      </c>
      <c r="D200" s="967">
        <v>45641</v>
      </c>
      <c r="E200" s="826">
        <f>D200+6</f>
        <v>45647</v>
      </c>
      <c r="F200" s="826">
        <f>D200+11</f>
        <v>45652</v>
      </c>
      <c r="G200" s="826">
        <f>D200+12</f>
        <v>45653</v>
      </c>
      <c r="H200" s="826">
        <f t="shared" ref="H200:H205" si="67">D200+14</f>
        <v>45655</v>
      </c>
      <c r="I200" s="826">
        <f>D200+15</f>
        <v>45656</v>
      </c>
      <c r="J200" s="826">
        <f t="shared" ref="J200:J206" si="68">D200+16</f>
        <v>45657</v>
      </c>
      <c r="K200" s="826">
        <f t="shared" ref="K200:K205" si="69">D200+17</f>
        <v>45658</v>
      </c>
      <c r="L200" s="195"/>
      <c r="M200" s="761">
        <f>M199+7</f>
        <v>45638</v>
      </c>
    </row>
    <row r="201" spans="1:13" s="146" customFormat="1" ht="20.100000000000001" hidden="1" customHeight="1" x14ac:dyDescent="0.2">
      <c r="A201" s="1041"/>
      <c r="B201" s="984" t="s">
        <v>1376</v>
      </c>
      <c r="C201" s="970" t="s">
        <v>1906</v>
      </c>
      <c r="D201" s="967">
        <v>45647</v>
      </c>
      <c r="E201" s="826">
        <f>D201+6</f>
        <v>45653</v>
      </c>
      <c r="F201" s="826">
        <f>D201+11</f>
        <v>45658</v>
      </c>
      <c r="G201" s="826">
        <f>D201+12</f>
        <v>45659</v>
      </c>
      <c r="H201" s="826">
        <f t="shared" si="67"/>
        <v>45661</v>
      </c>
      <c r="I201" s="826">
        <f>D201+15</f>
        <v>45662</v>
      </c>
      <c r="J201" s="826">
        <f t="shared" si="68"/>
        <v>45663</v>
      </c>
      <c r="K201" s="826">
        <f t="shared" si="69"/>
        <v>45664</v>
      </c>
      <c r="L201" s="195"/>
      <c r="M201" s="761">
        <f t="shared" ref="M201:M202" si="70">M200+7</f>
        <v>45645</v>
      </c>
    </row>
    <row r="202" spans="1:13" s="146" customFormat="1" ht="20.100000000000001" hidden="1" customHeight="1" x14ac:dyDescent="0.2">
      <c r="A202" s="1041"/>
      <c r="B202" s="984" t="s">
        <v>1747</v>
      </c>
      <c r="C202" s="970" t="s">
        <v>1907</v>
      </c>
      <c r="D202" s="967">
        <v>45655</v>
      </c>
      <c r="E202" s="826">
        <f>D202+6</f>
        <v>45661</v>
      </c>
      <c r="F202" s="826">
        <f>D202+11</f>
        <v>45666</v>
      </c>
      <c r="G202" s="826">
        <f>D202+12</f>
        <v>45667</v>
      </c>
      <c r="H202" s="826">
        <f t="shared" si="67"/>
        <v>45669</v>
      </c>
      <c r="I202" s="826">
        <f>D202+15</f>
        <v>45670</v>
      </c>
      <c r="J202" s="826">
        <f t="shared" si="68"/>
        <v>45671</v>
      </c>
      <c r="K202" s="826">
        <f t="shared" si="69"/>
        <v>45672</v>
      </c>
      <c r="L202" s="195"/>
      <c r="M202" s="761">
        <f t="shared" si="70"/>
        <v>45652</v>
      </c>
    </row>
    <row r="203" spans="1:13" s="146" customFormat="1" ht="20.100000000000001" hidden="1" customHeight="1" x14ac:dyDescent="0.2">
      <c r="A203" s="1041"/>
      <c r="B203" s="984" t="s">
        <v>1826</v>
      </c>
      <c r="C203" s="970" t="s">
        <v>1908</v>
      </c>
      <c r="D203" s="967">
        <v>45664</v>
      </c>
      <c r="E203" s="826">
        <f>D203+6</f>
        <v>45670</v>
      </c>
      <c r="F203" s="826">
        <f>D203+11</f>
        <v>45675</v>
      </c>
      <c r="G203" s="826">
        <f>D203+12</f>
        <v>45676</v>
      </c>
      <c r="H203" s="826">
        <f t="shared" si="67"/>
        <v>45678</v>
      </c>
      <c r="I203" s="826">
        <f>D203+15</f>
        <v>45679</v>
      </c>
      <c r="J203" s="826">
        <f t="shared" si="68"/>
        <v>45680</v>
      </c>
      <c r="K203" s="826">
        <f t="shared" si="69"/>
        <v>45681</v>
      </c>
      <c r="L203" s="195"/>
      <c r="M203" s="761">
        <f>M202+7</f>
        <v>45659</v>
      </c>
    </row>
    <row r="204" spans="1:13" s="146" customFormat="1" ht="20.100000000000001" hidden="1" customHeight="1" x14ac:dyDescent="0.2">
      <c r="A204" s="1041"/>
      <c r="B204" s="984" t="s">
        <v>1774</v>
      </c>
      <c r="C204" s="970" t="s">
        <v>1909</v>
      </c>
      <c r="D204" s="967">
        <v>45668</v>
      </c>
      <c r="E204" s="826">
        <f>D204+6</f>
        <v>45674</v>
      </c>
      <c r="F204" s="826">
        <f>D204+11</f>
        <v>45679</v>
      </c>
      <c r="G204" s="826">
        <f>D204+12</f>
        <v>45680</v>
      </c>
      <c r="H204" s="826">
        <f t="shared" si="67"/>
        <v>45682</v>
      </c>
      <c r="I204" s="826">
        <f>D204+15</f>
        <v>45683</v>
      </c>
      <c r="J204" s="826">
        <f t="shared" si="68"/>
        <v>45684</v>
      </c>
      <c r="K204" s="826">
        <f t="shared" si="69"/>
        <v>45685</v>
      </c>
      <c r="L204" s="195"/>
      <c r="M204" s="761">
        <f>M203+7</f>
        <v>45666</v>
      </c>
    </row>
    <row r="205" spans="1:13" s="146" customFormat="1" ht="20.100000000000001" hidden="1" customHeight="1" x14ac:dyDescent="0.2">
      <c r="A205" s="1041"/>
      <c r="B205" s="984" t="s">
        <v>1847</v>
      </c>
      <c r="C205" s="970" t="s">
        <v>1910</v>
      </c>
      <c r="D205" s="967">
        <v>45681</v>
      </c>
      <c r="E205" s="884" t="s">
        <v>385</v>
      </c>
      <c r="F205" s="884" t="s">
        <v>385</v>
      </c>
      <c r="G205" s="884" t="s">
        <v>385</v>
      </c>
      <c r="H205" s="826">
        <f t="shared" si="67"/>
        <v>45695</v>
      </c>
      <c r="I205" s="884" t="s">
        <v>385</v>
      </c>
      <c r="J205" s="826">
        <f t="shared" si="68"/>
        <v>45697</v>
      </c>
      <c r="K205" s="826">
        <f t="shared" si="69"/>
        <v>45698</v>
      </c>
      <c r="L205" s="195"/>
      <c r="M205" s="761">
        <f>M204+7</f>
        <v>45673</v>
      </c>
    </row>
    <row r="206" spans="1:13" s="146" customFormat="1" ht="20.100000000000001" hidden="1" customHeight="1" x14ac:dyDescent="0.2">
      <c r="A206" s="1041"/>
      <c r="B206" s="984" t="s">
        <v>1376</v>
      </c>
      <c r="C206" s="970" t="s">
        <v>1911</v>
      </c>
      <c r="D206" s="967">
        <v>45682</v>
      </c>
      <c r="E206" s="826">
        <f>D206+6</f>
        <v>45688</v>
      </c>
      <c r="F206" s="826">
        <f>D206+11</f>
        <v>45693</v>
      </c>
      <c r="G206" s="826">
        <f>D206+12</f>
        <v>45694</v>
      </c>
      <c r="H206" s="884" t="s">
        <v>385</v>
      </c>
      <c r="I206" s="826">
        <f>D206+15</f>
        <v>45697</v>
      </c>
      <c r="J206" s="826">
        <f t="shared" si="68"/>
        <v>45698</v>
      </c>
      <c r="K206" s="884" t="s">
        <v>385</v>
      </c>
      <c r="L206" s="195"/>
      <c r="M206" s="761">
        <f t="shared" ref="M206:M207" si="71">M205+7</f>
        <v>45680</v>
      </c>
    </row>
    <row r="207" spans="1:13" s="146" customFormat="1" ht="20.100000000000001" hidden="1" customHeight="1" x14ac:dyDescent="0.2">
      <c r="A207" s="1041"/>
      <c r="B207" s="984" t="s">
        <v>1747</v>
      </c>
      <c r="C207" s="970" t="s">
        <v>1912</v>
      </c>
      <c r="D207" s="967">
        <v>45688</v>
      </c>
      <c r="E207" s="884" t="s">
        <v>385</v>
      </c>
      <c r="F207" s="884" t="s">
        <v>385</v>
      </c>
      <c r="G207" s="884" t="s">
        <v>385</v>
      </c>
      <c r="H207" s="884" t="s">
        <v>385</v>
      </c>
      <c r="I207" s="884" t="s">
        <v>385</v>
      </c>
      <c r="J207" s="884" t="s">
        <v>385</v>
      </c>
      <c r="K207" s="884" t="s">
        <v>385</v>
      </c>
      <c r="L207" s="195"/>
      <c r="M207" s="761">
        <f t="shared" si="71"/>
        <v>45687</v>
      </c>
    </row>
    <row r="208" spans="1:13" s="146" customFormat="1" ht="20.100000000000001" hidden="1" customHeight="1" x14ac:dyDescent="0.2">
      <c r="A208" s="1041"/>
      <c r="B208" s="984" t="s">
        <v>1826</v>
      </c>
      <c r="C208" s="970" t="s">
        <v>1913</v>
      </c>
      <c r="D208" s="884" t="s">
        <v>385</v>
      </c>
      <c r="E208" s="826">
        <v>45700</v>
      </c>
      <c r="F208" s="826">
        <f>E208+5</f>
        <v>45705</v>
      </c>
      <c r="G208" s="826">
        <f>+F208+1</f>
        <v>45706</v>
      </c>
      <c r="H208" s="826">
        <f>G208+2</f>
        <v>45708</v>
      </c>
      <c r="I208" s="826">
        <f t="shared" ref="I208:K208" si="72">H208+1</f>
        <v>45709</v>
      </c>
      <c r="J208" s="826">
        <f t="shared" si="72"/>
        <v>45710</v>
      </c>
      <c r="K208" s="826">
        <f t="shared" si="72"/>
        <v>45711</v>
      </c>
      <c r="L208" s="195"/>
      <c r="M208" s="761">
        <f>M207+7</f>
        <v>45694</v>
      </c>
    </row>
    <row r="209" spans="1:13" s="146" customFormat="1" ht="20.100000000000001" hidden="1" customHeight="1" x14ac:dyDescent="0.2">
      <c r="A209" s="1041"/>
      <c r="B209" s="984" t="s">
        <v>1774</v>
      </c>
      <c r="C209" s="970" t="s">
        <v>1914</v>
      </c>
      <c r="D209" s="884" t="s">
        <v>385</v>
      </c>
      <c r="E209" s="884" t="s">
        <v>385</v>
      </c>
      <c r="F209" s="884" t="s">
        <v>385</v>
      </c>
      <c r="G209" s="884" t="s">
        <v>385</v>
      </c>
      <c r="H209" s="826">
        <v>45715</v>
      </c>
      <c r="I209" s="826">
        <f>H209+1</f>
        <v>45716</v>
      </c>
      <c r="J209" s="826">
        <f>I209+1</f>
        <v>45717</v>
      </c>
      <c r="K209" s="826">
        <f>J209+1</f>
        <v>45718</v>
      </c>
      <c r="L209" s="195"/>
      <c r="M209" s="761">
        <f>M208+7</f>
        <v>45701</v>
      </c>
    </row>
    <row r="210" spans="1:13" s="146" customFormat="1" ht="20.100000000000001" hidden="1" customHeight="1" x14ac:dyDescent="0.2">
      <c r="A210" s="1041"/>
      <c r="B210" s="984" t="s">
        <v>1847</v>
      </c>
      <c r="C210" s="970" t="s">
        <v>1915</v>
      </c>
      <c r="D210" s="967">
        <v>45716</v>
      </c>
      <c r="E210" s="826">
        <f t="shared" ref="E210:F210" si="73">D210+6</f>
        <v>45722</v>
      </c>
      <c r="F210" s="826">
        <f t="shared" si="73"/>
        <v>45728</v>
      </c>
      <c r="G210" s="826">
        <f t="shared" ref="G210:G211" si="74">F210+1</f>
        <v>45729</v>
      </c>
      <c r="H210" s="826">
        <f t="shared" ref="H210:H219" si="75">G210+6</f>
        <v>45735</v>
      </c>
      <c r="I210" s="826">
        <f t="shared" ref="I210:I219" si="76">H210+1</f>
        <v>45736</v>
      </c>
      <c r="J210" s="826">
        <f t="shared" ref="J210:J219" si="77">I210+2</f>
        <v>45738</v>
      </c>
      <c r="K210" s="826">
        <f t="shared" ref="K210:K219" si="78">J210+1</f>
        <v>45739</v>
      </c>
      <c r="L210" s="195"/>
      <c r="M210" s="761">
        <f>M209+7</f>
        <v>45708</v>
      </c>
    </row>
    <row r="211" spans="1:13" s="146" customFormat="1" ht="20.100000000000001" hidden="1" customHeight="1" x14ac:dyDescent="0.2">
      <c r="A211" s="1041"/>
      <c r="B211" s="984" t="s">
        <v>1376</v>
      </c>
      <c r="C211" s="970" t="s">
        <v>1916</v>
      </c>
      <c r="D211" s="967">
        <v>45721</v>
      </c>
      <c r="E211" s="978" t="s">
        <v>385</v>
      </c>
      <c r="F211" s="826">
        <v>45728</v>
      </c>
      <c r="G211" s="826">
        <f t="shared" si="74"/>
        <v>45729</v>
      </c>
      <c r="H211" s="826">
        <f t="shared" si="75"/>
        <v>45735</v>
      </c>
      <c r="I211" s="826">
        <f t="shared" si="76"/>
        <v>45736</v>
      </c>
      <c r="J211" s="826">
        <f t="shared" si="77"/>
        <v>45738</v>
      </c>
      <c r="K211" s="826">
        <f t="shared" si="78"/>
        <v>45739</v>
      </c>
      <c r="L211" s="195"/>
      <c r="M211" s="761">
        <f t="shared" ref="M211" si="79">M210+7</f>
        <v>45715</v>
      </c>
    </row>
    <row r="212" spans="1:13" s="146" customFormat="1" ht="20.100000000000001" hidden="1" customHeight="1" x14ac:dyDescent="0.2">
      <c r="A212" s="1041" t="s">
        <v>1747</v>
      </c>
      <c r="B212" s="984" t="s">
        <v>1637</v>
      </c>
      <c r="C212" s="970" t="s">
        <v>1917</v>
      </c>
      <c r="D212" s="967">
        <v>45725</v>
      </c>
      <c r="E212" s="884" t="s">
        <v>385</v>
      </c>
      <c r="F212" s="884" t="s">
        <v>385</v>
      </c>
      <c r="G212" s="826">
        <v>45736</v>
      </c>
      <c r="H212" s="826">
        <f t="shared" si="75"/>
        <v>45742</v>
      </c>
      <c r="I212" s="826">
        <f t="shared" si="76"/>
        <v>45743</v>
      </c>
      <c r="J212" s="826">
        <f t="shared" si="77"/>
        <v>45745</v>
      </c>
      <c r="K212" s="826">
        <f t="shared" si="78"/>
        <v>45746</v>
      </c>
      <c r="L212" s="195"/>
      <c r="M212" s="761">
        <v>45724</v>
      </c>
    </row>
    <row r="213" spans="1:13" s="146" customFormat="1" ht="20.100000000000001" hidden="1" customHeight="1" x14ac:dyDescent="0.2">
      <c r="A213" s="1041"/>
      <c r="B213" s="984" t="s">
        <v>1826</v>
      </c>
      <c r="C213" s="970" t="s">
        <v>1918</v>
      </c>
      <c r="D213" s="967">
        <v>45735</v>
      </c>
      <c r="E213" s="978" t="s">
        <v>385</v>
      </c>
      <c r="F213" s="978" t="s">
        <v>385</v>
      </c>
      <c r="G213" s="826">
        <v>45747</v>
      </c>
      <c r="H213" s="826">
        <f t="shared" si="75"/>
        <v>45753</v>
      </c>
      <c r="I213" s="826">
        <f t="shared" si="76"/>
        <v>45754</v>
      </c>
      <c r="J213" s="826">
        <f t="shared" si="77"/>
        <v>45756</v>
      </c>
      <c r="K213" s="826">
        <f t="shared" si="78"/>
        <v>45757</v>
      </c>
      <c r="L213" s="195"/>
      <c r="M213" s="761">
        <f>M212+7</f>
        <v>45731</v>
      </c>
    </row>
    <row r="214" spans="1:13" s="146" customFormat="1" ht="20.100000000000001" customHeight="1" x14ac:dyDescent="0.2">
      <c r="A214" s="1041"/>
      <c r="B214" s="984" t="s">
        <v>1774</v>
      </c>
      <c r="C214" s="970" t="s">
        <v>1919</v>
      </c>
      <c r="D214" s="967">
        <v>45742</v>
      </c>
      <c r="E214" s="978" t="s">
        <v>385</v>
      </c>
      <c r="F214" s="978" t="s">
        <v>385</v>
      </c>
      <c r="G214" s="826">
        <v>45752</v>
      </c>
      <c r="H214" s="826">
        <f t="shared" si="75"/>
        <v>45758</v>
      </c>
      <c r="I214" s="826">
        <f t="shared" si="76"/>
        <v>45759</v>
      </c>
      <c r="J214" s="826">
        <f t="shared" si="77"/>
        <v>45761</v>
      </c>
      <c r="K214" s="826">
        <f t="shared" si="78"/>
        <v>45762</v>
      </c>
      <c r="L214" s="195"/>
      <c r="M214" s="761">
        <f>M213+7</f>
        <v>45738</v>
      </c>
    </row>
    <row r="215" spans="1:13" s="146" customFormat="1" ht="20.100000000000001" customHeight="1" x14ac:dyDescent="0.2">
      <c r="A215" s="1041"/>
      <c r="B215" s="984" t="s">
        <v>1863</v>
      </c>
      <c r="C215" s="1125" t="s">
        <v>1920</v>
      </c>
      <c r="D215" s="967">
        <v>45751</v>
      </c>
      <c r="E215" s="978" t="s">
        <v>385</v>
      </c>
      <c r="F215" s="978" t="s">
        <v>385</v>
      </c>
      <c r="G215" s="826">
        <v>45757</v>
      </c>
      <c r="H215" s="826">
        <f t="shared" si="75"/>
        <v>45763</v>
      </c>
      <c r="I215" s="826">
        <f t="shared" si="76"/>
        <v>45764</v>
      </c>
      <c r="J215" s="826">
        <f t="shared" si="77"/>
        <v>45766</v>
      </c>
      <c r="K215" s="826">
        <f t="shared" si="78"/>
        <v>45767</v>
      </c>
      <c r="L215" s="195"/>
      <c r="M215" s="761">
        <f>M214+7</f>
        <v>45745</v>
      </c>
    </row>
    <row r="216" spans="1:13" s="146" customFormat="1" ht="20.100000000000001" customHeight="1" x14ac:dyDescent="0.2">
      <c r="A216" s="1041"/>
      <c r="B216" s="1124" t="s">
        <v>409</v>
      </c>
      <c r="C216" s="970" t="s">
        <v>1921</v>
      </c>
      <c r="D216" s="967">
        <v>45751</v>
      </c>
      <c r="E216" s="1126"/>
      <c r="F216" s="1126"/>
      <c r="G216" s="841"/>
      <c r="H216" s="841"/>
      <c r="I216" s="841"/>
      <c r="J216" s="841"/>
      <c r="K216" s="841"/>
      <c r="L216" s="195"/>
      <c r="M216" s="761">
        <f>M215+7</f>
        <v>45752</v>
      </c>
    </row>
    <row r="217" spans="1:13" s="146" customFormat="1" ht="20.100000000000001" customHeight="1" x14ac:dyDescent="0.2">
      <c r="A217" s="1041"/>
      <c r="B217" s="984" t="s">
        <v>1376</v>
      </c>
      <c r="C217" s="970" t="s">
        <v>1922</v>
      </c>
      <c r="D217" s="967">
        <v>45758</v>
      </c>
      <c r="E217" s="978" t="s">
        <v>385</v>
      </c>
      <c r="F217" s="978" t="s">
        <v>385</v>
      </c>
      <c r="G217" s="826">
        <v>45771</v>
      </c>
      <c r="H217" s="826">
        <f t="shared" si="75"/>
        <v>45777</v>
      </c>
      <c r="I217" s="826">
        <f t="shared" si="76"/>
        <v>45778</v>
      </c>
      <c r="J217" s="826">
        <f t="shared" si="77"/>
        <v>45780</v>
      </c>
      <c r="K217" s="826">
        <f t="shared" si="78"/>
        <v>45781</v>
      </c>
      <c r="L217" s="195"/>
      <c r="M217" s="761">
        <f t="shared" ref="M217:M218" si="80">M216+7</f>
        <v>45759</v>
      </c>
    </row>
    <row r="218" spans="1:13" s="146" customFormat="1" ht="20.100000000000001" customHeight="1" x14ac:dyDescent="0.2">
      <c r="A218" s="1041"/>
      <c r="B218" s="984" t="s">
        <v>1637</v>
      </c>
      <c r="C218" s="970" t="s">
        <v>1923</v>
      </c>
      <c r="D218" s="967">
        <v>45765</v>
      </c>
      <c r="E218" s="978" t="s">
        <v>385</v>
      </c>
      <c r="F218" s="978" t="s">
        <v>385</v>
      </c>
      <c r="G218" s="826">
        <v>45778</v>
      </c>
      <c r="H218" s="826">
        <f t="shared" si="75"/>
        <v>45784</v>
      </c>
      <c r="I218" s="826">
        <f t="shared" si="76"/>
        <v>45785</v>
      </c>
      <c r="J218" s="826">
        <f t="shared" si="77"/>
        <v>45787</v>
      </c>
      <c r="K218" s="826">
        <f t="shared" si="78"/>
        <v>45788</v>
      </c>
      <c r="L218" s="195"/>
      <c r="M218" s="761">
        <f t="shared" si="80"/>
        <v>45766</v>
      </c>
    </row>
    <row r="219" spans="1:13" s="146" customFormat="1" ht="20.100000000000001" customHeight="1" x14ac:dyDescent="0.2">
      <c r="A219" s="1041"/>
      <c r="B219" s="984" t="s">
        <v>1826</v>
      </c>
      <c r="C219" s="970" t="s">
        <v>1924</v>
      </c>
      <c r="D219" s="967">
        <v>45772</v>
      </c>
      <c r="E219" s="978" t="s">
        <v>385</v>
      </c>
      <c r="F219" s="978" t="s">
        <v>385</v>
      </c>
      <c r="G219" s="826">
        <v>45785</v>
      </c>
      <c r="H219" s="826">
        <f t="shared" si="75"/>
        <v>45791</v>
      </c>
      <c r="I219" s="826">
        <f t="shared" si="76"/>
        <v>45792</v>
      </c>
      <c r="J219" s="826">
        <f t="shared" si="77"/>
        <v>45794</v>
      </c>
      <c r="K219" s="826">
        <f t="shared" si="78"/>
        <v>45795</v>
      </c>
      <c r="L219" s="195"/>
      <c r="M219" s="761">
        <f>M218+7</f>
        <v>45773</v>
      </c>
    </row>
    <row r="220" spans="1:13" s="146" customFormat="1" ht="20.100000000000001" customHeight="1" x14ac:dyDescent="0.2">
      <c r="A220" s="1041"/>
      <c r="B220" s="984" t="s">
        <v>1774</v>
      </c>
      <c r="C220" s="970" t="s">
        <v>1925</v>
      </c>
      <c r="D220" s="967">
        <v>45779</v>
      </c>
      <c r="E220" s="978" t="s">
        <v>385</v>
      </c>
      <c r="F220" s="978" t="s">
        <v>385</v>
      </c>
      <c r="G220" s="826">
        <v>45792</v>
      </c>
      <c r="H220" s="826">
        <f t="shared" ref="H220:H224" si="81">G220+6</f>
        <v>45798</v>
      </c>
      <c r="I220" s="826">
        <f t="shared" ref="I220:I224" si="82">H220+1</f>
        <v>45799</v>
      </c>
      <c r="J220" s="826">
        <f t="shared" ref="J220:J224" si="83">I220+2</f>
        <v>45801</v>
      </c>
      <c r="K220" s="826">
        <f t="shared" ref="K220:K224" si="84">J220+1</f>
        <v>45802</v>
      </c>
      <c r="L220" s="195"/>
      <c r="M220" s="761">
        <f>M219+7</f>
        <v>45780</v>
      </c>
    </row>
    <row r="221" spans="1:13" s="146" customFormat="1" ht="20.100000000000001" customHeight="1" x14ac:dyDescent="0.2">
      <c r="A221" s="1041"/>
      <c r="B221" s="984" t="s">
        <v>1863</v>
      </c>
      <c r="C221" s="970" t="s">
        <v>1926</v>
      </c>
      <c r="D221" s="967">
        <v>45786</v>
      </c>
      <c r="E221" s="978" t="s">
        <v>385</v>
      </c>
      <c r="F221" s="978" t="s">
        <v>385</v>
      </c>
      <c r="G221" s="826">
        <v>45799</v>
      </c>
      <c r="H221" s="826">
        <f t="shared" si="81"/>
        <v>45805</v>
      </c>
      <c r="I221" s="826">
        <f t="shared" si="82"/>
        <v>45806</v>
      </c>
      <c r="J221" s="826">
        <f t="shared" si="83"/>
        <v>45808</v>
      </c>
      <c r="K221" s="826">
        <f t="shared" si="84"/>
        <v>45809</v>
      </c>
      <c r="L221" s="195"/>
      <c r="M221" s="761">
        <f>M220+7</f>
        <v>45787</v>
      </c>
    </row>
    <row r="222" spans="1:13" s="146" customFormat="1" ht="20.100000000000001" customHeight="1" x14ac:dyDescent="0.2">
      <c r="A222" s="1041"/>
      <c r="B222" s="984" t="s">
        <v>1376</v>
      </c>
      <c r="C222" s="970" t="s">
        <v>1927</v>
      </c>
      <c r="D222" s="967">
        <v>45793</v>
      </c>
      <c r="E222" s="978" t="s">
        <v>385</v>
      </c>
      <c r="F222" s="978" t="s">
        <v>385</v>
      </c>
      <c r="G222" s="826">
        <v>45806</v>
      </c>
      <c r="H222" s="826">
        <f t="shared" si="81"/>
        <v>45812</v>
      </c>
      <c r="I222" s="826">
        <f t="shared" si="82"/>
        <v>45813</v>
      </c>
      <c r="J222" s="826">
        <f t="shared" si="83"/>
        <v>45815</v>
      </c>
      <c r="K222" s="826">
        <f t="shared" si="84"/>
        <v>45816</v>
      </c>
      <c r="L222" s="195"/>
      <c r="M222" s="761">
        <f>M221+7</f>
        <v>45794</v>
      </c>
    </row>
    <row r="223" spans="1:13" s="146" customFormat="1" ht="20.100000000000001" customHeight="1" x14ac:dyDescent="0.2">
      <c r="A223" s="1041"/>
      <c r="B223" s="984" t="s">
        <v>1637</v>
      </c>
      <c r="C223" s="970" t="s">
        <v>1928</v>
      </c>
      <c r="D223" s="967">
        <v>45800</v>
      </c>
      <c r="E223" s="978" t="s">
        <v>385</v>
      </c>
      <c r="F223" s="978" t="s">
        <v>385</v>
      </c>
      <c r="G223" s="826">
        <v>45813</v>
      </c>
      <c r="H223" s="826">
        <f t="shared" si="81"/>
        <v>45819</v>
      </c>
      <c r="I223" s="826">
        <f t="shared" si="82"/>
        <v>45820</v>
      </c>
      <c r="J223" s="826">
        <f t="shared" si="83"/>
        <v>45822</v>
      </c>
      <c r="K223" s="826">
        <f t="shared" si="84"/>
        <v>45823</v>
      </c>
      <c r="L223" s="195"/>
      <c r="M223" s="761">
        <f t="shared" ref="M223:M224" si="85">M222+7</f>
        <v>45801</v>
      </c>
    </row>
    <row r="224" spans="1:13" s="146" customFormat="1" ht="20.100000000000001" customHeight="1" x14ac:dyDescent="0.2">
      <c r="A224" s="1041"/>
      <c r="B224" s="984" t="s">
        <v>1826</v>
      </c>
      <c r="C224" s="970" t="s">
        <v>1929</v>
      </c>
      <c r="D224" s="967">
        <v>45807</v>
      </c>
      <c r="E224" s="978" t="s">
        <v>385</v>
      </c>
      <c r="F224" s="978" t="s">
        <v>385</v>
      </c>
      <c r="G224" s="826">
        <v>45820</v>
      </c>
      <c r="H224" s="826">
        <f t="shared" si="81"/>
        <v>45826</v>
      </c>
      <c r="I224" s="826">
        <f t="shared" si="82"/>
        <v>45827</v>
      </c>
      <c r="J224" s="826">
        <f t="shared" si="83"/>
        <v>45829</v>
      </c>
      <c r="K224" s="826">
        <f t="shared" si="84"/>
        <v>45830</v>
      </c>
      <c r="L224" s="195"/>
      <c r="M224" s="761">
        <f t="shared" si="85"/>
        <v>45808</v>
      </c>
    </row>
    <row r="225" spans="1:15" s="146" customFormat="1" ht="18" customHeight="1" x14ac:dyDescent="0.2">
      <c r="A225" s="1041"/>
      <c r="B225" s="147" t="s">
        <v>504</v>
      </c>
      <c r="C225" s="804"/>
      <c r="D225" s="804"/>
      <c r="E225" s="804"/>
      <c r="F225" s="804"/>
      <c r="G225" s="804"/>
      <c r="H225" s="804"/>
      <c r="I225" s="426"/>
      <c r="J225" s="804"/>
      <c r="K225" s="804"/>
      <c r="L225" s="823"/>
      <c r="M225" s="771"/>
      <c r="N225" s="193"/>
    </row>
    <row r="226" spans="1:15" s="146" customFormat="1" ht="18" customHeight="1" x14ac:dyDescent="0.2">
      <c r="A226" s="1041"/>
      <c r="B226" s="963"/>
      <c r="C226" s="9"/>
      <c r="D226" s="9"/>
      <c r="E226" s="9"/>
      <c r="F226" s="9"/>
      <c r="G226" s="9"/>
      <c r="H226" s="9"/>
      <c r="I226" s="638"/>
      <c r="J226" s="9"/>
      <c r="K226" s="9"/>
      <c r="L226" s="637"/>
      <c r="M226" s="438"/>
      <c r="N226" s="159"/>
    </row>
    <row r="227" spans="1:15" s="159" customFormat="1" ht="18" customHeight="1" x14ac:dyDescent="0.2">
      <c r="A227" s="1041"/>
      <c r="B227" s="192"/>
      <c r="C227" s="193"/>
      <c r="D227" s="193"/>
      <c r="E227" s="194"/>
      <c r="F227" s="195"/>
      <c r="G227" s="195"/>
      <c r="H227" s="193"/>
      <c r="I227" s="193"/>
      <c r="J227" s="195"/>
      <c r="K227" s="195"/>
      <c r="L227" s="195"/>
      <c r="M227" s="331"/>
      <c r="N227" s="196"/>
    </row>
    <row r="228" spans="1:15" s="159" customFormat="1" ht="18" customHeight="1" thickBot="1" x14ac:dyDescent="0.25">
      <c r="A228" s="1041"/>
      <c r="B228" s="197"/>
      <c r="C228" s="193"/>
      <c r="D228" s="198"/>
      <c r="E228" s="199"/>
      <c r="F228" s="197"/>
      <c r="G228" s="193"/>
      <c r="H228" s="198"/>
      <c r="I228" s="193"/>
      <c r="J228" s="197"/>
      <c r="K228" s="193"/>
      <c r="L228" s="198"/>
      <c r="M228" s="331"/>
      <c r="N228" s="196"/>
    </row>
    <row r="229" spans="1:15" s="147" customFormat="1" ht="18.75" customHeight="1" x14ac:dyDescent="0.2">
      <c r="B229" s="900"/>
      <c r="C229" s="901"/>
      <c r="D229" s="902"/>
      <c r="E229" s="903"/>
      <c r="F229" s="904"/>
      <c r="G229" s="905"/>
      <c r="H229" s="906"/>
    </row>
    <row r="230" spans="1:15" s="147" customFormat="1" ht="18.75" customHeight="1" x14ac:dyDescent="0.2">
      <c r="B230" s="781" t="s">
        <v>505</v>
      </c>
      <c r="C230" s="145"/>
      <c r="D230" s="147" t="s">
        <v>506</v>
      </c>
      <c r="G230" s="147" t="s">
        <v>507</v>
      </c>
      <c r="H230" s="782"/>
    </row>
    <row r="231" spans="1:15" s="147" customFormat="1" ht="18.75" customHeight="1" x14ac:dyDescent="0.2">
      <c r="B231" s="783" t="s">
        <v>508</v>
      </c>
      <c r="C231" s="1115" t="s">
        <v>509</v>
      </c>
      <c r="D231" s="133" t="s">
        <v>510</v>
      </c>
      <c r="F231" s="1115" t="s">
        <v>511</v>
      </c>
      <c r="G231" s="145" t="s">
        <v>512</v>
      </c>
      <c r="H231" s="1116" t="s">
        <v>513</v>
      </c>
    </row>
    <row r="232" spans="1:15" s="147" customFormat="1" ht="18.75" customHeight="1" x14ac:dyDescent="0.2">
      <c r="B232" s="783" t="s">
        <v>514</v>
      </c>
      <c r="C232" s="1115" t="s">
        <v>515</v>
      </c>
      <c r="D232" s="133" t="s">
        <v>516</v>
      </c>
      <c r="E232" s="148" t="s">
        <v>517</v>
      </c>
      <c r="F232" s="1117" t="s">
        <v>518</v>
      </c>
      <c r="G232" s="145" t="s">
        <v>519</v>
      </c>
      <c r="H232" s="1116" t="s">
        <v>520</v>
      </c>
    </row>
    <row r="233" spans="1:15" s="147" customFormat="1" ht="18.75" customHeight="1" x14ac:dyDescent="0.2">
      <c r="B233" s="786" t="s">
        <v>521</v>
      </c>
      <c r="C233" s="1118" t="s">
        <v>522</v>
      </c>
      <c r="D233" s="133" t="s">
        <v>523</v>
      </c>
      <c r="E233" s="148" t="s">
        <v>524</v>
      </c>
      <c r="F233" s="1117" t="s">
        <v>525</v>
      </c>
      <c r="G233" s="591" t="s">
        <v>526</v>
      </c>
      <c r="H233" s="1119" t="s">
        <v>527</v>
      </c>
    </row>
    <row r="234" spans="1:15" s="147" customFormat="1" ht="18.75" customHeight="1" x14ac:dyDescent="0.2">
      <c r="B234" s="786" t="s">
        <v>528</v>
      </c>
      <c r="C234" s="1118" t="s">
        <v>529</v>
      </c>
      <c r="D234" s="133" t="s">
        <v>530</v>
      </c>
      <c r="E234" s="148" t="s">
        <v>531</v>
      </c>
      <c r="F234" s="1117" t="s">
        <v>532</v>
      </c>
      <c r="G234" s="591" t="s">
        <v>533</v>
      </c>
      <c r="H234" s="1119" t="s">
        <v>534</v>
      </c>
      <c r="N234" s="149"/>
      <c r="O234" s="149"/>
    </row>
    <row r="235" spans="1:15" s="147" customFormat="1" ht="18.75" customHeight="1" x14ac:dyDescent="0.2">
      <c r="B235" s="786" t="s">
        <v>535</v>
      </c>
      <c r="C235" s="1118" t="s">
        <v>536</v>
      </c>
      <c r="D235" s="133" t="s">
        <v>537</v>
      </c>
      <c r="E235" s="148" t="s">
        <v>538</v>
      </c>
      <c r="F235" s="1117" t="s">
        <v>539</v>
      </c>
      <c r="G235" s="591" t="s">
        <v>540</v>
      </c>
      <c r="H235" s="1119" t="s">
        <v>541</v>
      </c>
      <c r="N235" s="149"/>
      <c r="O235" s="149"/>
    </row>
    <row r="236" spans="1:15" s="147" customFormat="1" ht="18.75" customHeight="1" x14ac:dyDescent="0.2">
      <c r="B236" s="786" t="s">
        <v>542</v>
      </c>
      <c r="C236" s="1118" t="s">
        <v>543</v>
      </c>
      <c r="D236" s="133" t="s">
        <v>544</v>
      </c>
      <c r="E236" s="148" t="s">
        <v>545</v>
      </c>
      <c r="F236" s="1117" t="s">
        <v>546</v>
      </c>
      <c r="G236" s="591" t="s">
        <v>547</v>
      </c>
      <c r="H236" s="1119" t="s">
        <v>548</v>
      </c>
      <c r="N236" s="149"/>
      <c r="O236" s="149"/>
    </row>
    <row r="237" spans="1:15" s="147" customFormat="1" ht="18.75" customHeight="1" x14ac:dyDescent="0.2">
      <c r="B237" s="786" t="s">
        <v>549</v>
      </c>
      <c r="C237" s="1118" t="s">
        <v>550</v>
      </c>
      <c r="D237" s="133" t="s">
        <v>551</v>
      </c>
      <c r="E237" s="148" t="s">
        <v>552</v>
      </c>
      <c r="F237" s="1115" t="s">
        <v>553</v>
      </c>
      <c r="G237" s="591" t="s">
        <v>554</v>
      </c>
      <c r="H237" s="790" t="s">
        <v>555</v>
      </c>
      <c r="N237" s="149"/>
      <c r="O237" s="149"/>
    </row>
    <row r="238" spans="1:15" ht="18.75" customHeight="1" x14ac:dyDescent="0.2">
      <c r="A238" s="1045"/>
      <c r="B238" s="786" t="s">
        <v>556</v>
      </c>
      <c r="C238" s="1118" t="s">
        <v>557</v>
      </c>
      <c r="D238" s="133"/>
      <c r="F238" s="591"/>
      <c r="G238" s="147"/>
      <c r="H238" s="791"/>
      <c r="L238" s="149"/>
      <c r="M238" s="149"/>
    </row>
    <row r="239" spans="1:15" ht="18" customHeight="1" thickBot="1" x14ac:dyDescent="0.25">
      <c r="A239" s="1045"/>
      <c r="B239" s="1120"/>
      <c r="C239" s="794"/>
      <c r="D239" s="794"/>
      <c r="E239" s="794"/>
      <c r="F239" s="794"/>
      <c r="G239" s="794"/>
      <c r="H239" s="1121"/>
      <c r="L239" s="149"/>
      <c r="M239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9">
    <mergeCell ref="E188:G188"/>
    <mergeCell ref="D117:D183"/>
    <mergeCell ref="B2:G2"/>
    <mergeCell ref="B4:G4"/>
    <mergeCell ref="B6:G6"/>
    <mergeCell ref="B115:G115"/>
    <mergeCell ref="D8:D9"/>
    <mergeCell ref="B8:C8"/>
    <mergeCell ref="B117:C183"/>
  </mergeCells>
  <phoneticPr fontId="81" type="noConversion"/>
  <hyperlinks>
    <hyperlink ref="I2" location="HOME!Print_Area" display="HOME" xr:uid="{AE82298C-3330-4150-AB40-079BCC1CB536}"/>
    <hyperlink ref="H231" r:id="rId14" xr:uid="{95432BC0-E26F-47A4-BFED-050D665E4695}"/>
    <hyperlink ref="C231" r:id="rId15" xr:uid="{8F956825-36E4-4998-95FC-058B5670CBB0}"/>
    <hyperlink ref="H236" r:id="rId16" xr:uid="{7A079C97-EA5E-4B5B-B419-CBF70732F156}"/>
    <hyperlink ref="H235" r:id="rId17" xr:uid="{91F64ECD-27EE-43CF-845B-C557F7E25DF1}"/>
    <hyperlink ref="C234" r:id="rId18" xr:uid="{2A92BDF8-1D25-4D81-ADCD-C550030317A8}"/>
    <hyperlink ref="C232" r:id="rId19" xr:uid="{653E5472-E33E-41F2-B4AD-E86A009D6D56}"/>
    <hyperlink ref="C238" r:id="rId20" xr:uid="{6EE1609A-6279-4D0E-8E9A-50DEF7664DFA}"/>
    <hyperlink ref="H234" r:id="rId21" xr:uid="{D688C4FD-0D6F-4D70-AA2F-92698E5A041F}"/>
    <hyperlink ref="H237" r:id="rId22" xr:uid="{1757C2FE-0401-4E83-9F2E-F695C7DB02B4}"/>
    <hyperlink ref="F231" r:id="rId23" xr:uid="{34566E82-7CCE-49C2-9473-0566CA5E9365}"/>
    <hyperlink ref="F236" r:id="rId24" xr:uid="{E90E3B60-0936-4FC5-B282-16770C9A034F}"/>
    <hyperlink ref="F232" r:id="rId25" xr:uid="{B5CBCA5E-D7E0-402E-8B15-F42DB3718213}"/>
    <hyperlink ref="F233" r:id="rId26" xr:uid="{64358D10-174C-481F-B33A-0A355766C600}"/>
    <hyperlink ref="F234" r:id="rId27" xr:uid="{544F890B-8442-4698-B888-A4BE2AE8E6A0}"/>
    <hyperlink ref="F235" r:id="rId28" xr:uid="{DEFF5CBE-97AD-4AFD-934E-3DDA9238D0F9}"/>
    <hyperlink ref="H232" r:id="rId29" xr:uid="{AEDE0C33-AF17-4C4F-9CBE-D0FAA75777F8}"/>
    <hyperlink ref="H233" r:id="rId30" xr:uid="{0565975D-7F48-425C-8D08-84C446349C26}"/>
    <hyperlink ref="F237" r:id="rId31" xr:uid="{71C6926B-8DA8-4973-8552-4BDFF78E5170}"/>
    <hyperlink ref="C233" r:id="rId32" xr:uid="{9F90354E-794F-4E15-B1DA-8E512A4EC083}"/>
    <hyperlink ref="C235" r:id="rId33" xr:uid="{74B21190-2B49-4CEF-81CD-1395CDE1A828}"/>
    <hyperlink ref="C236" r:id="rId34" xr:uid="{B4A027CD-9D63-42DD-B95E-B727CA1CEA1F}"/>
    <hyperlink ref="C237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79:K179 E180" evalError="1"/>
    <ignoredError sqref="F180:K180" evalError="1" formula="1"/>
    <ignoredError sqref="F186:G186 H211 J211:J215 H212:H215 J221:J224 J217:J220 H217:H219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87"/>
  <sheetViews>
    <sheetView showGridLines="0" zoomScale="145" zoomScaleNormal="145" zoomScaleSheetLayoutView="85" workbookViewId="0">
      <selection activeCell="E63" sqref="E63"/>
    </sheetView>
  </sheetViews>
  <sheetFormatPr defaultColWidth="9.140625" defaultRowHeight="17.25" customHeight="1" x14ac:dyDescent="0.2"/>
  <cols>
    <col min="1" max="1" width="16.7109375" style="886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8" t="s">
        <v>116</v>
      </c>
      <c r="C2" s="1148"/>
      <c r="D2" s="1148"/>
      <c r="E2" s="1148"/>
      <c r="F2" s="1148"/>
      <c r="H2" s="962" t="s">
        <v>346</v>
      </c>
    </row>
    <row r="3" spans="1:17" ht="17.25" customHeight="1" thickBot="1" x14ac:dyDescent="0.25">
      <c r="B3" s="165"/>
    </row>
    <row r="4" spans="1:17" ht="30" customHeight="1" thickBot="1" x14ac:dyDescent="0.25">
      <c r="B4" s="1132" t="s">
        <v>1930</v>
      </c>
      <c r="C4" s="1133"/>
      <c r="D4" s="1133"/>
      <c r="E4" s="1133"/>
      <c r="F4" s="1134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48"/>
      <c r="B7" s="1137" t="s">
        <v>1931</v>
      </c>
      <c r="C7" s="1138"/>
      <c r="D7" s="1174" t="s">
        <v>349</v>
      </c>
      <c r="E7" s="947" t="s">
        <v>1932</v>
      </c>
      <c r="F7" s="947" t="s">
        <v>1933</v>
      </c>
      <c r="G7" s="947" t="s">
        <v>1934</v>
      </c>
      <c r="H7" s="947" t="s">
        <v>168</v>
      </c>
      <c r="I7" s="947" t="s">
        <v>1935</v>
      </c>
      <c r="J7" s="947" t="s">
        <v>1936</v>
      </c>
      <c r="K7" s="947" t="s">
        <v>332</v>
      </c>
      <c r="L7" s="947" t="s">
        <v>240</v>
      </c>
      <c r="M7" s="331"/>
      <c r="N7" s="885"/>
      <c r="O7" s="146"/>
    </row>
    <row r="8" spans="1:17" ht="20.100000000000001" hidden="1" customHeight="1" x14ac:dyDescent="0.2">
      <c r="A8" s="1048"/>
      <c r="B8" s="950" t="s">
        <v>351</v>
      </c>
      <c r="C8" s="951" t="s">
        <v>352</v>
      </c>
      <c r="D8" s="1175"/>
      <c r="E8" s="946" t="s">
        <v>200</v>
      </c>
      <c r="F8" s="946" t="s">
        <v>238</v>
      </c>
      <c r="G8" s="946" t="s">
        <v>174</v>
      </c>
      <c r="H8" s="946" t="s">
        <v>184</v>
      </c>
      <c r="I8" s="946" t="s">
        <v>1726</v>
      </c>
      <c r="J8" s="946" t="s">
        <v>204</v>
      </c>
      <c r="K8" s="946" t="s">
        <v>220</v>
      </c>
      <c r="L8" s="946" t="s">
        <v>1937</v>
      </c>
      <c r="M8" s="331"/>
      <c r="N8" s="1067" t="s">
        <v>353</v>
      </c>
      <c r="O8" s="1061" t="s">
        <v>437</v>
      </c>
    </row>
    <row r="9" spans="1:17" ht="16.5" hidden="1" customHeight="1" x14ac:dyDescent="0.2">
      <c r="A9" s="1048"/>
      <c r="B9" s="987" t="s">
        <v>1938</v>
      </c>
      <c r="C9" s="988" t="s">
        <v>1939</v>
      </c>
      <c r="D9" s="961">
        <v>45391</v>
      </c>
      <c r="E9" s="1141" t="s">
        <v>385</v>
      </c>
      <c r="F9" s="1142"/>
      <c r="G9" s="1143"/>
      <c r="H9" s="884" t="s">
        <v>385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12" t="s">
        <v>1940</v>
      </c>
      <c r="B10" s="987" t="s">
        <v>1941</v>
      </c>
      <c r="C10" s="988" t="s">
        <v>1942</v>
      </c>
      <c r="D10" s="961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48" t="s">
        <v>1943</v>
      </c>
      <c r="B11" s="987" t="s">
        <v>1944</v>
      </c>
      <c r="C11" s="988" t="s">
        <v>1945</v>
      </c>
      <c r="D11" s="961">
        <v>45402</v>
      </c>
      <c r="E11" s="761">
        <v>45411</v>
      </c>
      <c r="F11" s="761">
        <v>45409</v>
      </c>
      <c r="G11" s="761">
        <v>45410</v>
      </c>
      <c r="H11" s="884" t="s">
        <v>385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48" t="s">
        <v>1946</v>
      </c>
      <c r="B12" s="987" t="s">
        <v>1947</v>
      </c>
      <c r="C12" s="988" t="s">
        <v>1948</v>
      </c>
      <c r="D12" s="961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48" t="s">
        <v>1943</v>
      </c>
      <c r="B13" s="987" t="s">
        <v>1949</v>
      </c>
      <c r="C13" s="988" t="s">
        <v>1950</v>
      </c>
      <c r="D13" s="961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48"/>
      <c r="B14" s="1042" t="s">
        <v>1951</v>
      </c>
      <c r="C14" s="988" t="s">
        <v>1952</v>
      </c>
      <c r="D14" s="961">
        <v>45425</v>
      </c>
      <c r="E14" s="884" t="s">
        <v>385</v>
      </c>
      <c r="F14" s="884" t="s">
        <v>385</v>
      </c>
      <c r="G14" s="884" t="s">
        <v>385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48" t="s">
        <v>1953</v>
      </c>
      <c r="B15" s="987" t="s">
        <v>1938</v>
      </c>
      <c r="C15" s="988" t="s">
        <v>1954</v>
      </c>
      <c r="D15" s="961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12" t="s">
        <v>1941</v>
      </c>
      <c r="B16" s="987" t="s">
        <v>1944</v>
      </c>
      <c r="C16" s="988" t="s">
        <v>1955</v>
      </c>
      <c r="D16" s="961">
        <v>45451</v>
      </c>
      <c r="E16" s="884" t="s">
        <v>385</v>
      </c>
      <c r="F16" s="884" t="s">
        <v>385</v>
      </c>
      <c r="G16" s="884" t="s">
        <v>385</v>
      </c>
      <c r="H16" s="884" t="s">
        <v>385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48" t="s">
        <v>1956</v>
      </c>
      <c r="B17" s="987" t="s">
        <v>1941</v>
      </c>
      <c r="C17" s="988" t="s">
        <v>1957</v>
      </c>
      <c r="D17" s="961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48"/>
      <c r="B18" s="987" t="s">
        <v>1947</v>
      </c>
      <c r="C18" s="988" t="s">
        <v>1958</v>
      </c>
      <c r="D18" s="961">
        <v>45456</v>
      </c>
      <c r="E18" s="884" t="s">
        <v>385</v>
      </c>
      <c r="F18" s="884" t="s">
        <v>385</v>
      </c>
      <c r="G18" s="884" t="s">
        <v>385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48" t="s">
        <v>1959</v>
      </c>
      <c r="B19" s="987" t="s">
        <v>1949</v>
      </c>
      <c r="C19" s="988" t="s">
        <v>1960</v>
      </c>
      <c r="D19" s="961">
        <v>45462</v>
      </c>
      <c r="E19" s="761">
        <v>45471</v>
      </c>
      <c r="F19" s="761">
        <v>45467</v>
      </c>
      <c r="G19" s="761">
        <v>45470</v>
      </c>
      <c r="H19" s="884" t="s">
        <v>385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48"/>
      <c r="B20" s="987" t="s">
        <v>1951</v>
      </c>
      <c r="C20" s="988" t="s">
        <v>1961</v>
      </c>
      <c r="D20" s="961">
        <v>45465</v>
      </c>
      <c r="E20" s="884" t="s">
        <v>385</v>
      </c>
      <c r="F20" s="884" t="s">
        <v>385</v>
      </c>
      <c r="G20" s="884" t="s">
        <v>385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48" t="s">
        <v>1962</v>
      </c>
      <c r="B21" s="987" t="s">
        <v>1538</v>
      </c>
      <c r="C21" s="988" t="s">
        <v>1963</v>
      </c>
      <c r="D21" s="961">
        <v>45479</v>
      </c>
      <c r="E21" s="761">
        <v>45486</v>
      </c>
      <c r="F21" s="761">
        <v>45485</v>
      </c>
      <c r="G21" s="761">
        <v>45486</v>
      </c>
      <c r="H21" s="884" t="s">
        <v>385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17">
        <f>WEEKNUM(O21)</f>
        <v>26</v>
      </c>
    </row>
    <row r="22" spans="1:16" ht="16.5" hidden="1" customHeight="1" x14ac:dyDescent="0.2">
      <c r="A22" s="1012"/>
      <c r="B22" s="987" t="s">
        <v>1944</v>
      </c>
      <c r="C22" s="988" t="s">
        <v>1964</v>
      </c>
      <c r="D22" s="961">
        <v>45491</v>
      </c>
      <c r="E22" s="884" t="s">
        <v>385</v>
      </c>
      <c r="F22" s="884" t="s">
        <v>385</v>
      </c>
      <c r="G22" s="884" t="s">
        <v>385</v>
      </c>
      <c r="H22" s="884" t="s">
        <v>385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17">
        <f t="shared" ref="P22:P29" si="6">WEEKNUM(O22)</f>
        <v>27</v>
      </c>
    </row>
    <row r="23" spans="1:16" ht="16.5" hidden="1" customHeight="1" x14ac:dyDescent="0.2">
      <c r="A23" s="1048" t="s">
        <v>1965</v>
      </c>
      <c r="B23" s="987" t="s">
        <v>1938</v>
      </c>
      <c r="C23" s="988" t="s">
        <v>1966</v>
      </c>
      <c r="D23" s="961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17">
        <f t="shared" si="6"/>
        <v>28</v>
      </c>
    </row>
    <row r="24" spans="1:16" ht="16.5" hidden="1" customHeight="1" x14ac:dyDescent="0.2">
      <c r="A24" s="1048"/>
      <c r="B24" s="987" t="s">
        <v>1947</v>
      </c>
      <c r="C24" s="988" t="s">
        <v>1967</v>
      </c>
      <c r="D24" s="961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4" t="s">
        <v>385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17">
        <f t="shared" si="6"/>
        <v>29</v>
      </c>
    </row>
    <row r="25" spans="1:16" ht="16.5" hidden="1" customHeight="1" x14ac:dyDescent="0.2">
      <c r="A25" s="1048"/>
      <c r="B25" s="987" t="s">
        <v>1949</v>
      </c>
      <c r="C25" s="988" t="s">
        <v>1968</v>
      </c>
      <c r="D25" s="961">
        <v>45505</v>
      </c>
      <c r="E25" s="884" t="s">
        <v>385</v>
      </c>
      <c r="F25" s="884" t="s">
        <v>385</v>
      </c>
      <c r="G25" s="884" t="s">
        <v>385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17">
        <f t="shared" si="6"/>
        <v>30</v>
      </c>
    </row>
    <row r="26" spans="1:16" ht="16.5" hidden="1" customHeight="1" x14ac:dyDescent="0.2">
      <c r="A26" s="1048"/>
      <c r="B26" s="987" t="s">
        <v>1969</v>
      </c>
      <c r="C26" s="988" t="s">
        <v>1970</v>
      </c>
      <c r="D26" s="961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4" t="s">
        <v>385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17">
        <f t="shared" si="6"/>
        <v>31</v>
      </c>
    </row>
    <row r="27" spans="1:16" ht="20.100000000000001" hidden="1" customHeight="1" x14ac:dyDescent="0.2">
      <c r="A27" s="1048" t="s">
        <v>1938</v>
      </c>
      <c r="B27" s="987" t="s">
        <v>1538</v>
      </c>
      <c r="C27" s="988" t="s">
        <v>1971</v>
      </c>
      <c r="D27" s="961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17">
        <f t="shared" si="6"/>
        <v>32</v>
      </c>
    </row>
    <row r="28" spans="1:16" ht="20.100000000000001" hidden="1" customHeight="1" x14ac:dyDescent="0.2">
      <c r="A28" s="1012"/>
      <c r="B28" s="987" t="s">
        <v>1944</v>
      </c>
      <c r="C28" s="988" t="s">
        <v>1972</v>
      </c>
      <c r="D28" s="961">
        <v>45525</v>
      </c>
      <c r="E28" s="884" t="s">
        <v>385</v>
      </c>
      <c r="F28" s="884" t="s">
        <v>385</v>
      </c>
      <c r="G28" s="884" t="s">
        <v>385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17">
        <f t="shared" si="6"/>
        <v>33</v>
      </c>
    </row>
    <row r="29" spans="1:16" ht="20.100000000000001" hidden="1" customHeight="1" x14ac:dyDescent="0.2">
      <c r="A29" s="1048" t="s">
        <v>1941</v>
      </c>
      <c r="B29" s="987" t="s">
        <v>1938</v>
      </c>
      <c r="C29" s="988" t="s">
        <v>1973</v>
      </c>
      <c r="D29" s="961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4" t="s">
        <v>385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17">
        <f t="shared" si="6"/>
        <v>34</v>
      </c>
    </row>
    <row r="30" spans="1:16" ht="20.100000000000001" hidden="1" customHeight="1" x14ac:dyDescent="0.2">
      <c r="A30" s="1048"/>
      <c r="B30" s="987" t="s">
        <v>1947</v>
      </c>
      <c r="C30" s="988" t="s">
        <v>1974</v>
      </c>
      <c r="D30" s="961">
        <v>45535</v>
      </c>
      <c r="E30" s="884" t="s">
        <v>385</v>
      </c>
      <c r="F30" s="884" t="s">
        <v>385</v>
      </c>
      <c r="G30" s="884" t="s">
        <v>385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17">
        <f t="shared" ref="P30:P35" si="23">WEEKNUM(O30)</f>
        <v>35</v>
      </c>
    </row>
    <row r="31" spans="1:16" ht="20.100000000000001" hidden="1" customHeight="1" x14ac:dyDescent="0.2">
      <c r="A31" s="1048"/>
      <c r="B31" s="987" t="s">
        <v>1949</v>
      </c>
      <c r="C31" s="988" t="s">
        <v>1975</v>
      </c>
      <c r="D31" s="961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4" t="s">
        <v>385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17">
        <f t="shared" si="23"/>
        <v>36</v>
      </c>
    </row>
    <row r="32" spans="1:16" ht="20.100000000000001" hidden="1" customHeight="1" x14ac:dyDescent="0.2">
      <c r="A32" s="1048"/>
      <c r="B32" s="987" t="s">
        <v>1969</v>
      </c>
      <c r="C32" s="988" t="s">
        <v>1976</v>
      </c>
      <c r="D32" s="961">
        <v>45557</v>
      </c>
      <c r="E32" s="884" t="s">
        <v>385</v>
      </c>
      <c r="F32" s="884" t="s">
        <v>385</v>
      </c>
      <c r="G32" s="884" t="s">
        <v>385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17">
        <f t="shared" si="23"/>
        <v>37</v>
      </c>
    </row>
    <row r="33" spans="1:16" ht="20.100000000000001" hidden="1" customHeight="1" x14ac:dyDescent="0.2">
      <c r="A33" s="1048" t="s">
        <v>1977</v>
      </c>
      <c r="B33" s="987" t="s">
        <v>1978</v>
      </c>
      <c r="C33" s="988" t="s">
        <v>1979</v>
      </c>
      <c r="D33" s="961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4" t="s">
        <v>385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17">
        <f t="shared" si="23"/>
        <v>38</v>
      </c>
    </row>
    <row r="34" spans="1:16" ht="20.100000000000001" hidden="1" customHeight="1" x14ac:dyDescent="0.2">
      <c r="A34" s="1012"/>
      <c r="B34" s="987" t="s">
        <v>1944</v>
      </c>
      <c r="C34" s="988" t="s">
        <v>1980</v>
      </c>
      <c r="D34" s="961">
        <v>45564</v>
      </c>
      <c r="E34" s="884" t="s">
        <v>385</v>
      </c>
      <c r="F34" s="761">
        <f t="shared" si="20"/>
        <v>45573</v>
      </c>
      <c r="G34" s="761">
        <f t="shared" si="21"/>
        <v>45574</v>
      </c>
      <c r="H34" s="884" t="s">
        <v>385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17">
        <f t="shared" si="23"/>
        <v>39</v>
      </c>
    </row>
    <row r="35" spans="1:16" ht="20.100000000000001" hidden="1" customHeight="1" x14ac:dyDescent="0.2">
      <c r="A35" s="1048"/>
      <c r="B35" s="987" t="s">
        <v>1938</v>
      </c>
      <c r="C35" s="988" t="s">
        <v>1981</v>
      </c>
      <c r="D35" s="961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17">
        <f t="shared" si="23"/>
        <v>40</v>
      </c>
    </row>
    <row r="36" spans="1:16" ht="20.100000000000001" hidden="1" customHeight="1" x14ac:dyDescent="0.2">
      <c r="A36" s="1048"/>
      <c r="B36" s="987" t="s">
        <v>1947</v>
      </c>
      <c r="C36" s="988" t="s">
        <v>1982</v>
      </c>
      <c r="D36" s="961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17">
        <f t="shared" ref="P36:P41" si="36">WEEKNUM(O36)</f>
        <v>41</v>
      </c>
    </row>
    <row r="37" spans="1:16" ht="20.100000000000001" hidden="1" customHeight="1" x14ac:dyDescent="0.2">
      <c r="A37" s="1048"/>
      <c r="B37" s="987" t="s">
        <v>1949</v>
      </c>
      <c r="C37" s="988" t="s">
        <v>1983</v>
      </c>
      <c r="D37" s="961">
        <v>45598</v>
      </c>
      <c r="E37" s="1141" t="s">
        <v>385</v>
      </c>
      <c r="F37" s="1142"/>
      <c r="G37" s="1143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17">
        <f t="shared" si="36"/>
        <v>42</v>
      </c>
    </row>
    <row r="38" spans="1:16" ht="20.100000000000001" hidden="1" customHeight="1" x14ac:dyDescent="0.2">
      <c r="A38" s="1048" t="s">
        <v>1984</v>
      </c>
      <c r="B38" s="987" t="s">
        <v>1985</v>
      </c>
      <c r="C38" s="988" t="s">
        <v>1986</v>
      </c>
      <c r="D38" s="961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17">
        <f t="shared" si="36"/>
        <v>43</v>
      </c>
    </row>
    <row r="39" spans="1:16" ht="20.100000000000001" hidden="1" customHeight="1" x14ac:dyDescent="0.2">
      <c r="A39" s="1048"/>
      <c r="B39" s="987" t="s">
        <v>1978</v>
      </c>
      <c r="C39" s="988" t="s">
        <v>1987</v>
      </c>
      <c r="D39" s="961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4" t="s">
        <v>385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17">
        <f t="shared" si="36"/>
        <v>44</v>
      </c>
    </row>
    <row r="40" spans="1:16" ht="20.100000000000001" hidden="1" customHeight="1" x14ac:dyDescent="0.2">
      <c r="A40" s="1012"/>
      <c r="B40" s="987" t="s">
        <v>1944</v>
      </c>
      <c r="C40" s="988" t="s">
        <v>1988</v>
      </c>
      <c r="D40" s="961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4" t="s">
        <v>385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17">
        <f t="shared" si="36"/>
        <v>45</v>
      </c>
    </row>
    <row r="41" spans="1:16" ht="20.100000000000001" hidden="1" customHeight="1" x14ac:dyDescent="0.2">
      <c r="A41" s="1048"/>
      <c r="B41" s="987" t="s">
        <v>1938</v>
      </c>
      <c r="C41" s="988" t="s">
        <v>1989</v>
      </c>
      <c r="D41" s="961">
        <v>45623</v>
      </c>
      <c r="E41" s="884" t="s">
        <v>385</v>
      </c>
      <c r="F41" s="884" t="s">
        <v>385</v>
      </c>
      <c r="G41" s="1095" t="s">
        <v>385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17">
        <f t="shared" si="36"/>
        <v>46</v>
      </c>
    </row>
    <row r="42" spans="1:16" ht="20.100000000000001" hidden="1" customHeight="1" x14ac:dyDescent="0.2">
      <c r="A42" s="1048" t="s">
        <v>1990</v>
      </c>
      <c r="B42" s="987" t="s">
        <v>1947</v>
      </c>
      <c r="C42" s="988" t="s">
        <v>1991</v>
      </c>
      <c r="D42" s="961">
        <v>45619</v>
      </c>
      <c r="E42" s="761">
        <v>45632</v>
      </c>
      <c r="F42" s="761">
        <v>45622</v>
      </c>
      <c r="G42" s="1095" t="s">
        <v>385</v>
      </c>
      <c r="H42" s="884" t="s">
        <v>385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17">
        <f t="shared" ref="P42:P43" si="43">WEEKNUM(O42)</f>
        <v>47</v>
      </c>
    </row>
    <row r="43" spans="1:16" ht="20.100000000000001" hidden="1" customHeight="1" x14ac:dyDescent="0.2">
      <c r="A43" s="1048"/>
      <c r="B43" s="987" t="s">
        <v>1949</v>
      </c>
      <c r="C43" s="988" t="s">
        <v>1992</v>
      </c>
      <c r="D43" s="961">
        <v>45635</v>
      </c>
      <c r="E43" s="761">
        <f t="shared" si="40"/>
        <v>45641</v>
      </c>
      <c r="F43" s="884" t="s">
        <v>385</v>
      </c>
      <c r="G43" s="1095" t="s">
        <v>385</v>
      </c>
      <c r="H43" s="884" t="s">
        <v>385</v>
      </c>
      <c r="I43" s="761">
        <f>D43+19</f>
        <v>45654</v>
      </c>
      <c r="J43" s="761">
        <f>D43+26</f>
        <v>45661</v>
      </c>
      <c r="K43" s="761">
        <f>D43+27</f>
        <v>45662</v>
      </c>
      <c r="L43" s="884" t="s">
        <v>385</v>
      </c>
      <c r="M43" s="884" t="s">
        <v>385</v>
      </c>
      <c r="N43" s="331"/>
      <c r="O43" s="761">
        <f t="shared" si="35"/>
        <v>45623</v>
      </c>
      <c r="P43" s="1017">
        <f t="shared" si="43"/>
        <v>48</v>
      </c>
    </row>
    <row r="44" spans="1:16" ht="20.100000000000001" hidden="1" customHeight="1" x14ac:dyDescent="0.2">
      <c r="A44" s="1048" t="s">
        <v>1985</v>
      </c>
      <c r="B44" s="987" t="s">
        <v>1993</v>
      </c>
      <c r="C44" s="988" t="s">
        <v>1994</v>
      </c>
      <c r="D44" s="961">
        <v>45631</v>
      </c>
      <c r="E44" s="884" t="s">
        <v>385</v>
      </c>
      <c r="F44" s="761">
        <f>D44+9</f>
        <v>45640</v>
      </c>
      <c r="G44" s="1095" t="s">
        <v>385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17">
        <f>WEEKNUM(O44)</f>
        <v>49</v>
      </c>
    </row>
    <row r="45" spans="1:16" ht="20.100000000000001" hidden="1" customHeight="1" x14ac:dyDescent="0.2">
      <c r="A45" s="1048"/>
      <c r="B45" s="987" t="s">
        <v>1978</v>
      </c>
      <c r="C45" s="988" t="s">
        <v>1995</v>
      </c>
      <c r="D45" s="961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17">
        <f>WEEKNUM(N45)</f>
        <v>50</v>
      </c>
    </row>
    <row r="46" spans="1:16" ht="20.100000000000001" hidden="1" customHeight="1" x14ac:dyDescent="0.2">
      <c r="A46" s="1048"/>
      <c r="B46" s="1042" t="s">
        <v>409</v>
      </c>
      <c r="C46" s="988" t="s">
        <v>1996</v>
      </c>
      <c r="D46" s="961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17">
        <f>WEEKNUM(N46)</f>
        <v>51</v>
      </c>
    </row>
    <row r="47" spans="1:16" ht="20.100000000000001" hidden="1" customHeight="1" x14ac:dyDescent="0.2">
      <c r="A47" s="1048"/>
      <c r="B47" s="987" t="s">
        <v>1997</v>
      </c>
      <c r="C47" s="988" t="s">
        <v>1998</v>
      </c>
      <c r="D47" s="961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17">
        <f>WEEKNUM(N47)</f>
        <v>52</v>
      </c>
    </row>
    <row r="48" spans="1:16" ht="20.100000000000001" hidden="1" customHeight="1" x14ac:dyDescent="0.2">
      <c r="A48" s="1048"/>
      <c r="B48" s="1042" t="s">
        <v>409</v>
      </c>
      <c r="C48" s="988" t="s">
        <v>1999</v>
      </c>
      <c r="D48" s="961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17">
        <f>WEEKNUM(N48)</f>
        <v>1</v>
      </c>
    </row>
    <row r="49" spans="1:17" ht="20.100000000000001" hidden="1" customHeight="1" x14ac:dyDescent="0.2">
      <c r="A49" s="1048" t="s">
        <v>1949</v>
      </c>
      <c r="B49" s="987" t="s">
        <v>1947</v>
      </c>
      <c r="C49" s="988" t="s">
        <v>2000</v>
      </c>
      <c r="D49" s="961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17">
        <f t="shared" ref="O49" si="47">WEEKNUM(N49)</f>
        <v>2</v>
      </c>
    </row>
    <row r="50" spans="1:17" ht="20.100000000000001" hidden="1" customHeight="1" x14ac:dyDescent="0.2">
      <c r="A50" s="1048"/>
      <c r="B50" s="987" t="s">
        <v>1949</v>
      </c>
      <c r="C50" s="988" t="s">
        <v>2001</v>
      </c>
      <c r="D50" s="961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17">
        <f>WEEKNUM(N50)</f>
        <v>3</v>
      </c>
    </row>
    <row r="51" spans="1:17" ht="20.100000000000001" hidden="1" customHeight="1" x14ac:dyDescent="0.2">
      <c r="A51" s="1048" t="s">
        <v>2002</v>
      </c>
      <c r="B51" s="987" t="s">
        <v>1978</v>
      </c>
      <c r="C51" s="988" t="s">
        <v>2003</v>
      </c>
      <c r="D51" s="961">
        <v>45683</v>
      </c>
      <c r="E51" s="761">
        <f>D51+6</f>
        <v>45689</v>
      </c>
      <c r="F51" s="761">
        <f>D51+9</f>
        <v>45692</v>
      </c>
      <c r="G51" s="884" t="s">
        <v>385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17">
        <f>WEEKNUM(N51)</f>
        <v>4</v>
      </c>
    </row>
    <row r="52" spans="1:17" ht="20.100000000000001" hidden="1" customHeight="1" x14ac:dyDescent="0.2">
      <c r="A52" s="1048" t="s">
        <v>2004</v>
      </c>
      <c r="B52" s="1042" t="s">
        <v>409</v>
      </c>
      <c r="C52" s="988" t="s">
        <v>2005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17">
        <f>WEEKNUM(N52)</f>
        <v>5</v>
      </c>
    </row>
    <row r="53" spans="1:17" ht="20.100000000000001" hidden="1" customHeight="1" x14ac:dyDescent="0.2">
      <c r="A53" s="1048" t="s">
        <v>2006</v>
      </c>
      <c r="B53" s="987" t="s">
        <v>1997</v>
      </c>
      <c r="C53" s="988" t="s">
        <v>2007</v>
      </c>
      <c r="D53" s="961">
        <v>45711</v>
      </c>
      <c r="E53" s="761">
        <v>45718</v>
      </c>
      <c r="F53" s="884" t="s">
        <v>385</v>
      </c>
      <c r="G53" s="884" t="s">
        <v>385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17">
        <f>WEEKNUM(N53)</f>
        <v>6</v>
      </c>
    </row>
    <row r="54" spans="1:17" ht="20.100000000000001" hidden="1" customHeight="1" x14ac:dyDescent="0.2">
      <c r="A54" s="1048" t="s">
        <v>2008</v>
      </c>
      <c r="B54" s="987" t="s">
        <v>1822</v>
      </c>
      <c r="C54" s="988" t="s">
        <v>2009</v>
      </c>
      <c r="D54" s="961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17">
        <f>WEEKNUM(N54)</f>
        <v>7</v>
      </c>
    </row>
    <row r="55" spans="1:17" ht="20.100000000000001" hidden="1" customHeight="1" x14ac:dyDescent="0.2">
      <c r="A55" s="1048" t="s">
        <v>1949</v>
      </c>
      <c r="B55" s="987" t="s">
        <v>1947</v>
      </c>
      <c r="C55" s="988" t="s">
        <v>2010</v>
      </c>
      <c r="D55" s="961">
        <v>45713</v>
      </c>
      <c r="E55" s="884" t="s">
        <v>385</v>
      </c>
      <c r="F55" s="884" t="s">
        <v>385</v>
      </c>
      <c r="G55" s="884" t="s">
        <v>385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17">
        <f t="shared" ref="O55" si="52">WEEKNUM(N55)</f>
        <v>8</v>
      </c>
    </row>
    <row r="56" spans="1:17" ht="20.100000000000001" hidden="1" customHeight="1" x14ac:dyDescent="0.2">
      <c r="A56" s="1048"/>
      <c r="B56" s="987" t="s">
        <v>2002</v>
      </c>
      <c r="C56" s="988" t="s">
        <v>2011</v>
      </c>
      <c r="D56" s="961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4" t="s">
        <v>385</v>
      </c>
      <c r="J56" s="884" t="s">
        <v>385</v>
      </c>
      <c r="K56" s="884" t="s">
        <v>385</v>
      </c>
      <c r="L56" s="884" t="s">
        <v>385</v>
      </c>
      <c r="M56" s="331"/>
      <c r="N56" s="761">
        <f t="shared" si="51"/>
        <v>45714</v>
      </c>
      <c r="O56" s="1017">
        <f>WEEKNUM(N56)</f>
        <v>9</v>
      </c>
    </row>
    <row r="57" spans="1:17" ht="20.100000000000001" hidden="1" customHeight="1" x14ac:dyDescent="0.2">
      <c r="A57" s="1048" t="s">
        <v>1949</v>
      </c>
      <c r="B57" s="1042" t="s">
        <v>409</v>
      </c>
      <c r="C57" s="988" t="s">
        <v>2012</v>
      </c>
      <c r="D57" s="803"/>
      <c r="E57" s="803"/>
      <c r="F57" s="803"/>
      <c r="G57" s="803"/>
      <c r="H57" s="990"/>
      <c r="I57" s="803"/>
      <c r="J57" s="803"/>
      <c r="K57" s="803"/>
      <c r="L57" s="803"/>
      <c r="M57" s="331"/>
      <c r="N57" s="761">
        <f t="shared" si="51"/>
        <v>45721</v>
      </c>
      <c r="O57" s="1017">
        <f>WEEKNUM(N57)</f>
        <v>10</v>
      </c>
    </row>
    <row r="58" spans="1:17" ht="24.95" hidden="1" customHeight="1" x14ac:dyDescent="0.2">
      <c r="A58" s="1048"/>
      <c r="B58" s="147" t="s">
        <v>504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48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48"/>
      <c r="B60" s="1137" t="s">
        <v>1931</v>
      </c>
      <c r="C60" s="1138"/>
      <c r="D60" s="1174" t="s">
        <v>349</v>
      </c>
      <c r="E60" s="947" t="s">
        <v>1934</v>
      </c>
      <c r="F60" s="947" t="s">
        <v>2013</v>
      </c>
      <c r="G60" s="947" t="s">
        <v>1935</v>
      </c>
      <c r="H60" s="947" t="s">
        <v>1936</v>
      </c>
      <c r="I60" s="947" t="s">
        <v>332</v>
      </c>
      <c r="J60" s="947" t="s">
        <v>240</v>
      </c>
      <c r="K60" s="331"/>
      <c r="L60" s="885"/>
      <c r="M60" s="146"/>
    </row>
    <row r="61" spans="1:17" ht="20.100000000000001" customHeight="1" x14ac:dyDescent="0.2">
      <c r="A61" s="1048"/>
      <c r="B61" s="950" t="s">
        <v>351</v>
      </c>
      <c r="C61" s="951" t="s">
        <v>352</v>
      </c>
      <c r="D61" s="1175"/>
      <c r="E61" s="946" t="s">
        <v>200</v>
      </c>
      <c r="F61" s="946" t="s">
        <v>170</v>
      </c>
      <c r="G61" s="946" t="s">
        <v>247</v>
      </c>
      <c r="H61" s="946" t="s">
        <v>184</v>
      </c>
      <c r="I61" s="946" t="s">
        <v>210</v>
      </c>
      <c r="J61" s="946" t="s">
        <v>242</v>
      </c>
      <c r="K61" s="331"/>
      <c r="L61" s="1067" t="s">
        <v>353</v>
      </c>
      <c r="M61" s="1061" t="s">
        <v>437</v>
      </c>
    </row>
    <row r="62" spans="1:17" ht="20.100000000000001" hidden="1" customHeight="1" x14ac:dyDescent="0.2">
      <c r="A62" s="1048"/>
      <c r="B62" s="987" t="s">
        <v>2008</v>
      </c>
      <c r="C62" s="988" t="s">
        <v>2014</v>
      </c>
      <c r="D62" s="961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17">
        <f>WEEKNUM(L62)</f>
        <v>11</v>
      </c>
    </row>
    <row r="63" spans="1:17" ht="20.100000000000001" customHeight="1" x14ac:dyDescent="0.2">
      <c r="A63" s="1048" t="s">
        <v>1978</v>
      </c>
      <c r="B63" s="987" t="s">
        <v>644</v>
      </c>
      <c r="C63" s="988" t="s">
        <v>2015</v>
      </c>
      <c r="D63" s="961">
        <v>45748</v>
      </c>
      <c r="E63" s="884" t="s">
        <v>385</v>
      </c>
      <c r="F63" s="761">
        <v>45750</v>
      </c>
      <c r="G63" s="761">
        <f t="shared" ref="G63:G69" si="53">F63+7</f>
        <v>45757</v>
      </c>
      <c r="H63" s="761">
        <f t="shared" ref="H63:H69" si="54">G63+1</f>
        <v>45758</v>
      </c>
      <c r="I63" s="761">
        <f t="shared" ref="I63:I69" si="55">H63+2</f>
        <v>45760</v>
      </c>
      <c r="J63" s="761">
        <f t="shared" ref="J63:J69" si="56">I63+1</f>
        <v>45761</v>
      </c>
      <c r="K63" s="331"/>
      <c r="L63" s="761">
        <f>L62+7</f>
        <v>45736</v>
      </c>
      <c r="M63" s="1017">
        <f>WEEKNUM(L63)</f>
        <v>12</v>
      </c>
    </row>
    <row r="64" spans="1:17" ht="20.100000000000001" customHeight="1" x14ac:dyDescent="0.2">
      <c r="A64" s="1048"/>
      <c r="B64" s="987" t="s">
        <v>1997</v>
      </c>
      <c r="C64" s="988" t="s">
        <v>2016</v>
      </c>
      <c r="D64" s="961">
        <v>45744</v>
      </c>
      <c r="E64" s="761">
        <f t="shared" ref="E64:E69" si="57">D64+6</f>
        <v>45750</v>
      </c>
      <c r="F64" s="884" t="s">
        <v>385</v>
      </c>
      <c r="G64" s="761">
        <v>45753</v>
      </c>
      <c r="H64" s="761">
        <f t="shared" si="54"/>
        <v>45754</v>
      </c>
      <c r="I64" s="761">
        <f t="shared" si="55"/>
        <v>45756</v>
      </c>
      <c r="J64" s="761">
        <f t="shared" si="56"/>
        <v>45757</v>
      </c>
      <c r="K64" s="331"/>
      <c r="L64" s="761">
        <f t="shared" ref="L64:L73" si="58">L63+7</f>
        <v>45743</v>
      </c>
      <c r="M64" s="1017">
        <f t="shared" ref="M64" si="59">WEEKNUM(L64)</f>
        <v>13</v>
      </c>
    </row>
    <row r="65" spans="1:17" ht="20.100000000000001" customHeight="1" x14ac:dyDescent="0.2">
      <c r="A65" s="1048" t="s">
        <v>1822</v>
      </c>
      <c r="B65" s="987" t="s">
        <v>2017</v>
      </c>
      <c r="C65" s="988" t="s">
        <v>2018</v>
      </c>
      <c r="D65" s="961">
        <v>45753</v>
      </c>
      <c r="E65" s="761">
        <f t="shared" si="57"/>
        <v>45759</v>
      </c>
      <c r="F65" s="761">
        <f t="shared" ref="F65:F69" si="60">E65+5</f>
        <v>45764</v>
      </c>
      <c r="G65" s="761">
        <f t="shared" si="53"/>
        <v>45771</v>
      </c>
      <c r="H65" s="761">
        <f t="shared" si="54"/>
        <v>45772</v>
      </c>
      <c r="I65" s="761">
        <f t="shared" si="55"/>
        <v>45774</v>
      </c>
      <c r="J65" s="761">
        <f t="shared" si="56"/>
        <v>45775</v>
      </c>
      <c r="K65" s="331"/>
      <c r="L65" s="761">
        <f t="shared" si="58"/>
        <v>45750</v>
      </c>
      <c r="M65" s="1017">
        <f>WEEKNUM(L65)</f>
        <v>14</v>
      </c>
    </row>
    <row r="66" spans="1:17" ht="20.100000000000001" customHeight="1" x14ac:dyDescent="0.2">
      <c r="A66" s="1048"/>
      <c r="B66" s="987" t="s">
        <v>1947</v>
      </c>
      <c r="C66" s="988" t="s">
        <v>2019</v>
      </c>
      <c r="D66" s="961">
        <v>45756</v>
      </c>
      <c r="E66" s="761">
        <f t="shared" si="57"/>
        <v>45762</v>
      </c>
      <c r="F66" s="761">
        <f t="shared" si="60"/>
        <v>45767</v>
      </c>
      <c r="G66" s="761">
        <f t="shared" si="53"/>
        <v>45774</v>
      </c>
      <c r="H66" s="761">
        <f t="shared" si="54"/>
        <v>45775</v>
      </c>
      <c r="I66" s="761">
        <f t="shared" si="55"/>
        <v>45777</v>
      </c>
      <c r="J66" s="761">
        <f t="shared" si="56"/>
        <v>45778</v>
      </c>
      <c r="K66" s="331"/>
      <c r="L66" s="761">
        <f t="shared" si="58"/>
        <v>45757</v>
      </c>
      <c r="M66" s="1017">
        <f>WEEKNUM(L66)</f>
        <v>15</v>
      </c>
    </row>
    <row r="67" spans="1:17" ht="20.100000000000001" customHeight="1" x14ac:dyDescent="0.2">
      <c r="A67" s="1048"/>
      <c r="B67" s="987" t="s">
        <v>2008</v>
      </c>
      <c r="C67" s="988" t="s">
        <v>2020</v>
      </c>
      <c r="D67" s="961">
        <v>45763</v>
      </c>
      <c r="E67" s="761">
        <f t="shared" si="57"/>
        <v>45769</v>
      </c>
      <c r="F67" s="761">
        <f t="shared" si="60"/>
        <v>45774</v>
      </c>
      <c r="G67" s="761">
        <f t="shared" si="53"/>
        <v>45781</v>
      </c>
      <c r="H67" s="761">
        <f t="shared" si="54"/>
        <v>45782</v>
      </c>
      <c r="I67" s="761">
        <f t="shared" si="55"/>
        <v>45784</v>
      </c>
      <c r="J67" s="761">
        <f t="shared" si="56"/>
        <v>45785</v>
      </c>
      <c r="K67" s="331"/>
      <c r="L67" s="761">
        <f t="shared" si="58"/>
        <v>45764</v>
      </c>
      <c r="M67" s="1017">
        <f t="shared" ref="M67" si="61">WEEKNUM(L67)</f>
        <v>16</v>
      </c>
    </row>
    <row r="68" spans="1:17" ht="20.100000000000001" customHeight="1" x14ac:dyDescent="0.2">
      <c r="A68" s="1048"/>
      <c r="B68" s="987" t="s">
        <v>644</v>
      </c>
      <c r="C68" s="988" t="s">
        <v>2021</v>
      </c>
      <c r="D68" s="961">
        <v>45770</v>
      </c>
      <c r="E68" s="761">
        <f t="shared" si="57"/>
        <v>45776</v>
      </c>
      <c r="F68" s="761">
        <f t="shared" si="60"/>
        <v>45781</v>
      </c>
      <c r="G68" s="761">
        <f t="shared" si="53"/>
        <v>45788</v>
      </c>
      <c r="H68" s="761">
        <f t="shared" si="54"/>
        <v>45789</v>
      </c>
      <c r="I68" s="761">
        <f t="shared" si="55"/>
        <v>45791</v>
      </c>
      <c r="J68" s="761">
        <f t="shared" si="56"/>
        <v>45792</v>
      </c>
      <c r="K68" s="331"/>
      <c r="L68" s="761">
        <f t="shared" si="58"/>
        <v>45771</v>
      </c>
      <c r="M68" s="1017">
        <f>WEEKNUM(L68)</f>
        <v>17</v>
      </c>
    </row>
    <row r="69" spans="1:17" ht="20.100000000000001" customHeight="1" x14ac:dyDescent="0.2">
      <c r="A69" s="1048"/>
      <c r="B69" s="987" t="s">
        <v>1997</v>
      </c>
      <c r="C69" s="988" t="s">
        <v>2022</v>
      </c>
      <c r="D69" s="961">
        <v>45777</v>
      </c>
      <c r="E69" s="761">
        <f t="shared" si="57"/>
        <v>45783</v>
      </c>
      <c r="F69" s="761">
        <f t="shared" si="60"/>
        <v>45788</v>
      </c>
      <c r="G69" s="761">
        <f t="shared" si="53"/>
        <v>45795</v>
      </c>
      <c r="H69" s="761">
        <f t="shared" si="54"/>
        <v>45796</v>
      </c>
      <c r="I69" s="761">
        <f t="shared" si="55"/>
        <v>45798</v>
      </c>
      <c r="J69" s="761">
        <f t="shared" si="56"/>
        <v>45799</v>
      </c>
      <c r="K69" s="331"/>
      <c r="L69" s="761">
        <f t="shared" si="58"/>
        <v>45778</v>
      </c>
      <c r="M69" s="1017">
        <f t="shared" ref="M69" si="62">WEEKNUM(L69)</f>
        <v>18</v>
      </c>
    </row>
    <row r="70" spans="1:17" ht="20.100000000000001" customHeight="1" x14ac:dyDescent="0.2">
      <c r="A70" s="1048" t="s">
        <v>1822</v>
      </c>
      <c r="B70" s="987" t="s">
        <v>2017</v>
      </c>
      <c r="C70" s="988" t="s">
        <v>2023</v>
      </c>
      <c r="D70" s="961">
        <v>45784</v>
      </c>
      <c r="E70" s="761">
        <f t="shared" ref="E70:E72" si="63">D70+6</f>
        <v>45790</v>
      </c>
      <c r="F70" s="761">
        <f t="shared" ref="F70:F72" si="64">E70+5</f>
        <v>45795</v>
      </c>
      <c r="G70" s="761">
        <f t="shared" ref="G70:G72" si="65">F70+7</f>
        <v>45802</v>
      </c>
      <c r="H70" s="761">
        <f t="shared" ref="H70:H72" si="66">G70+1</f>
        <v>45803</v>
      </c>
      <c r="I70" s="761">
        <f t="shared" ref="I70:I72" si="67">H70+2</f>
        <v>45805</v>
      </c>
      <c r="J70" s="761">
        <f t="shared" ref="J70:J72" si="68">I70+1</f>
        <v>45806</v>
      </c>
      <c r="K70" s="331"/>
      <c r="L70" s="761">
        <f t="shared" si="58"/>
        <v>45785</v>
      </c>
      <c r="M70" s="1017">
        <f>WEEKNUM(L70)</f>
        <v>19</v>
      </c>
    </row>
    <row r="71" spans="1:17" ht="20.100000000000001" customHeight="1" x14ac:dyDescent="0.2">
      <c r="A71" s="1048"/>
      <c r="B71" s="987" t="s">
        <v>1947</v>
      </c>
      <c r="C71" s="988" t="s">
        <v>2024</v>
      </c>
      <c r="D71" s="961">
        <v>45791</v>
      </c>
      <c r="E71" s="761">
        <f t="shared" si="63"/>
        <v>45797</v>
      </c>
      <c r="F71" s="761">
        <f t="shared" si="64"/>
        <v>45802</v>
      </c>
      <c r="G71" s="761">
        <f t="shared" si="65"/>
        <v>45809</v>
      </c>
      <c r="H71" s="761">
        <f t="shared" si="66"/>
        <v>45810</v>
      </c>
      <c r="I71" s="761">
        <f t="shared" si="67"/>
        <v>45812</v>
      </c>
      <c r="J71" s="761">
        <f t="shared" si="68"/>
        <v>45813</v>
      </c>
      <c r="K71" s="331"/>
      <c r="L71" s="761">
        <f t="shared" si="58"/>
        <v>45792</v>
      </c>
      <c r="M71" s="1017">
        <f>WEEKNUM(L71)</f>
        <v>20</v>
      </c>
    </row>
    <row r="72" spans="1:17" ht="20.100000000000001" customHeight="1" x14ac:dyDescent="0.2">
      <c r="A72" s="1048"/>
      <c r="B72" s="987" t="s">
        <v>2008</v>
      </c>
      <c r="C72" s="988" t="s">
        <v>2025</v>
      </c>
      <c r="D72" s="961">
        <v>45798</v>
      </c>
      <c r="E72" s="761">
        <f t="shared" si="63"/>
        <v>45804</v>
      </c>
      <c r="F72" s="761">
        <f t="shared" si="64"/>
        <v>45809</v>
      </c>
      <c r="G72" s="761">
        <f t="shared" si="65"/>
        <v>45816</v>
      </c>
      <c r="H72" s="761">
        <f t="shared" si="66"/>
        <v>45817</v>
      </c>
      <c r="I72" s="761">
        <f t="shared" si="67"/>
        <v>45819</v>
      </c>
      <c r="J72" s="761">
        <f t="shared" si="68"/>
        <v>45820</v>
      </c>
      <c r="K72" s="331"/>
      <c r="L72" s="761">
        <f t="shared" si="58"/>
        <v>45799</v>
      </c>
      <c r="M72" s="1017">
        <f t="shared" ref="M72" si="69">WEEKNUM(L72)</f>
        <v>21</v>
      </c>
    </row>
    <row r="73" spans="1:17" ht="20.100000000000001" customHeight="1" x14ac:dyDescent="0.2">
      <c r="A73" s="1048"/>
      <c r="B73" s="987" t="s">
        <v>644</v>
      </c>
      <c r="C73" s="988" t="s">
        <v>2026</v>
      </c>
      <c r="D73" s="961">
        <v>45805</v>
      </c>
      <c r="E73" s="761">
        <f t="shared" ref="E73" si="70">D73+6</f>
        <v>45811</v>
      </c>
      <c r="F73" s="761">
        <f t="shared" ref="F73" si="71">E73+5</f>
        <v>45816</v>
      </c>
      <c r="G73" s="761">
        <f t="shared" ref="G73" si="72">F73+7</f>
        <v>45823</v>
      </c>
      <c r="H73" s="761">
        <f t="shared" ref="H73" si="73">G73+1</f>
        <v>45824</v>
      </c>
      <c r="I73" s="761">
        <f t="shared" ref="I73" si="74">H73+2</f>
        <v>45826</v>
      </c>
      <c r="J73" s="761">
        <f t="shared" ref="J73" si="75">I73+1</f>
        <v>45827</v>
      </c>
      <c r="K73" s="331"/>
      <c r="L73" s="761">
        <f t="shared" si="58"/>
        <v>45806</v>
      </c>
      <c r="M73" s="1017">
        <f t="shared" ref="M73" si="76">WEEKNUM(L73)</f>
        <v>22</v>
      </c>
    </row>
    <row r="74" spans="1:17" ht="24.95" customHeight="1" x14ac:dyDescent="0.2">
      <c r="A74" s="1048"/>
      <c r="B74" s="147" t="s">
        <v>504</v>
      </c>
      <c r="C74" s="753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603"/>
      <c r="P74" s="146"/>
      <c r="Q74" s="146"/>
    </row>
    <row r="75" spans="1:17" s="159" customFormat="1" ht="17.25" customHeight="1" x14ac:dyDescent="0.2">
      <c r="A75" s="1048"/>
      <c r="C75" s="145"/>
      <c r="D75" s="145"/>
      <c r="E75" s="145"/>
      <c r="F75" s="145"/>
      <c r="G75" s="145"/>
      <c r="H75" s="145"/>
      <c r="I75" s="145"/>
      <c r="N75" s="147"/>
      <c r="O75" s="145"/>
    </row>
    <row r="76" spans="1:17" s="159" customFormat="1" ht="17.25" customHeight="1" thickBot="1" x14ac:dyDescent="0.25">
      <c r="A76" s="1048"/>
      <c r="B76" s="425"/>
      <c r="C76" s="145"/>
      <c r="D76" s="145"/>
      <c r="E76" s="145"/>
      <c r="F76" s="145"/>
      <c r="G76" s="145"/>
      <c r="H76" s="145"/>
      <c r="I76" s="145"/>
      <c r="N76" s="147"/>
      <c r="O76" s="145"/>
    </row>
    <row r="77" spans="1:17" s="147" customFormat="1" ht="18.75" customHeight="1" x14ac:dyDescent="0.2">
      <c r="B77" s="900"/>
      <c r="C77" s="901"/>
      <c r="D77" s="902"/>
      <c r="E77" s="903"/>
      <c r="F77" s="904"/>
      <c r="G77" s="905"/>
      <c r="H77" s="906"/>
    </row>
    <row r="78" spans="1:17" s="147" customFormat="1" ht="18.75" customHeight="1" x14ac:dyDescent="0.2">
      <c r="B78" s="781" t="s">
        <v>505</v>
      </c>
      <c r="C78" s="145"/>
      <c r="D78" s="147" t="s">
        <v>506</v>
      </c>
      <c r="G78" s="147" t="s">
        <v>507</v>
      </c>
      <c r="H78" s="782"/>
    </row>
    <row r="79" spans="1:17" s="147" customFormat="1" ht="18.75" customHeight="1" x14ac:dyDescent="0.2">
      <c r="B79" s="783" t="s">
        <v>508</v>
      </c>
      <c r="C79" s="1115" t="s">
        <v>509</v>
      </c>
      <c r="D79" s="133" t="s">
        <v>510</v>
      </c>
      <c r="F79" s="1115" t="s">
        <v>511</v>
      </c>
      <c r="G79" s="145" t="s">
        <v>512</v>
      </c>
      <c r="H79" s="1116" t="s">
        <v>513</v>
      </c>
    </row>
    <row r="80" spans="1:17" s="147" customFormat="1" ht="18.75" customHeight="1" x14ac:dyDescent="0.2">
      <c r="B80" s="783" t="s">
        <v>514</v>
      </c>
      <c r="C80" s="1115" t="s">
        <v>515</v>
      </c>
      <c r="D80" s="133" t="s">
        <v>516</v>
      </c>
      <c r="E80" s="148" t="s">
        <v>517</v>
      </c>
      <c r="F80" s="1117" t="s">
        <v>518</v>
      </c>
      <c r="G80" s="145" t="s">
        <v>519</v>
      </c>
      <c r="H80" s="1116" t="s">
        <v>520</v>
      </c>
    </row>
    <row r="81" spans="1:15" s="147" customFormat="1" ht="18" customHeight="1" x14ac:dyDescent="0.2">
      <c r="B81" s="786" t="s">
        <v>521</v>
      </c>
      <c r="C81" s="1118" t="s">
        <v>522</v>
      </c>
      <c r="D81" s="133" t="s">
        <v>523</v>
      </c>
      <c r="E81" s="148" t="s">
        <v>524</v>
      </c>
      <c r="F81" s="1117" t="s">
        <v>525</v>
      </c>
      <c r="G81" s="591" t="s">
        <v>526</v>
      </c>
      <c r="H81" s="1119" t="s">
        <v>527</v>
      </c>
    </row>
    <row r="82" spans="1:15" s="147" customFormat="1" ht="18.75" customHeight="1" x14ac:dyDescent="0.2">
      <c r="B82" s="786" t="s">
        <v>528</v>
      </c>
      <c r="C82" s="1118" t="s">
        <v>529</v>
      </c>
      <c r="D82" s="133" t="s">
        <v>530</v>
      </c>
      <c r="E82" s="148" t="s">
        <v>531</v>
      </c>
      <c r="F82" s="1117" t="s">
        <v>532</v>
      </c>
      <c r="G82" s="591" t="s">
        <v>533</v>
      </c>
      <c r="H82" s="1119" t="s">
        <v>534</v>
      </c>
      <c r="N82" s="149"/>
      <c r="O82" s="149"/>
    </row>
    <row r="83" spans="1:15" s="147" customFormat="1" ht="18.75" customHeight="1" x14ac:dyDescent="0.2">
      <c r="B83" s="786" t="s">
        <v>535</v>
      </c>
      <c r="C83" s="1118" t="s">
        <v>536</v>
      </c>
      <c r="D83" s="133" t="s">
        <v>537</v>
      </c>
      <c r="E83" s="148" t="s">
        <v>538</v>
      </c>
      <c r="F83" s="1117" t="s">
        <v>539</v>
      </c>
      <c r="G83" s="591" t="s">
        <v>540</v>
      </c>
      <c r="H83" s="1119" t="s">
        <v>541</v>
      </c>
      <c r="N83" s="149"/>
      <c r="O83" s="149"/>
    </row>
    <row r="84" spans="1:15" s="147" customFormat="1" ht="18.75" customHeight="1" x14ac:dyDescent="0.2">
      <c r="B84" s="786" t="s">
        <v>542</v>
      </c>
      <c r="C84" s="1118" t="s">
        <v>543</v>
      </c>
      <c r="D84" s="133" t="s">
        <v>544</v>
      </c>
      <c r="E84" s="148" t="s">
        <v>545</v>
      </c>
      <c r="F84" s="1117" t="s">
        <v>546</v>
      </c>
      <c r="G84" s="591" t="s">
        <v>547</v>
      </c>
      <c r="H84" s="1119" t="s">
        <v>548</v>
      </c>
      <c r="N84" s="149"/>
      <c r="O84" s="149"/>
    </row>
    <row r="85" spans="1:15" s="147" customFormat="1" ht="18.75" customHeight="1" x14ac:dyDescent="0.2">
      <c r="B85" s="786" t="s">
        <v>549</v>
      </c>
      <c r="C85" s="1118" t="s">
        <v>550</v>
      </c>
      <c r="D85" s="133" t="s">
        <v>551</v>
      </c>
      <c r="E85" s="148" t="s">
        <v>552</v>
      </c>
      <c r="F85" s="1115" t="s">
        <v>553</v>
      </c>
      <c r="G85" s="591" t="s">
        <v>554</v>
      </c>
      <c r="H85" s="790" t="s">
        <v>555</v>
      </c>
      <c r="N85" s="149"/>
      <c r="O85" s="149"/>
    </row>
    <row r="86" spans="1:15" ht="18.75" customHeight="1" x14ac:dyDescent="0.2">
      <c r="A86" s="1045"/>
      <c r="B86" s="786" t="s">
        <v>556</v>
      </c>
      <c r="C86" s="1118" t="s">
        <v>557</v>
      </c>
      <c r="D86" s="133"/>
      <c r="F86" s="591"/>
      <c r="G86" s="147"/>
      <c r="H86" s="791"/>
      <c r="I86" s="145"/>
      <c r="J86" s="145"/>
      <c r="K86" s="145"/>
    </row>
    <row r="87" spans="1:15" ht="17.25" customHeight="1" thickBot="1" x14ac:dyDescent="0.25">
      <c r="A87" s="1045"/>
      <c r="B87" s="1120"/>
      <c r="C87" s="794"/>
      <c r="D87" s="794"/>
      <c r="E87" s="794"/>
      <c r="F87" s="794"/>
      <c r="G87" s="794"/>
      <c r="H87" s="1121"/>
      <c r="I87" s="145"/>
      <c r="J87" s="145"/>
      <c r="K87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79" r:id="rId10" xr:uid="{7EB8ACDC-127B-4623-BC63-962269ACDF7E}"/>
    <hyperlink ref="C79" r:id="rId11" xr:uid="{D0902594-8023-4CDF-A988-07AA592A8A42}"/>
    <hyperlink ref="H84" r:id="rId12" xr:uid="{BAF9C094-775F-4D5B-AB5F-020C18A1A332}"/>
    <hyperlink ref="H83" r:id="rId13" xr:uid="{F5B825EB-C0A3-49C0-A0C7-C5C7847D1C42}"/>
    <hyperlink ref="C82" r:id="rId14" xr:uid="{13959669-DF32-4057-9863-25DE0C5053D2}"/>
    <hyperlink ref="C80" r:id="rId15" xr:uid="{8989D5CA-737B-4ABF-BEA4-557F5B10E4CB}"/>
    <hyperlink ref="C86" r:id="rId16" xr:uid="{CA4B5B68-7F84-4CE7-B9C4-67ED9394DE33}"/>
    <hyperlink ref="H82" r:id="rId17" xr:uid="{C3A611E8-05C0-4318-8B8B-79B220D6A3FD}"/>
    <hyperlink ref="H85" r:id="rId18" xr:uid="{AF4EC95A-4D95-4BD2-9CF8-84059FCA2BFD}"/>
    <hyperlink ref="F79" r:id="rId19" xr:uid="{B7064F0F-55C9-4537-ADA1-2C0A3AE9611C}"/>
    <hyperlink ref="F84" r:id="rId20" xr:uid="{C700D005-22D0-493B-842D-23E3B7095D00}"/>
    <hyperlink ref="F80" r:id="rId21" xr:uid="{74359B29-54D6-4C8D-9246-85C3C79B30D5}"/>
    <hyperlink ref="F81" r:id="rId22" xr:uid="{8E7648A6-3F3D-48DB-B3F8-64432BE4BB38}"/>
    <hyperlink ref="F82" r:id="rId23" xr:uid="{53A69E84-3FF9-470E-AD11-2585A6736969}"/>
    <hyperlink ref="F83" r:id="rId24" xr:uid="{1D739F2F-A4A5-4545-82E5-3E7ACCF2C367}"/>
    <hyperlink ref="H80" r:id="rId25" xr:uid="{0C981046-321D-4DB4-8377-FD40823A20FC}"/>
    <hyperlink ref="H81" r:id="rId26" xr:uid="{A5475766-E3FD-40E3-857E-BD71D937D048}"/>
    <hyperlink ref="F85" r:id="rId27" xr:uid="{508805CB-5F01-4EA1-9B50-762FA46CA839}"/>
    <hyperlink ref="C81" r:id="rId28" xr:uid="{814751FF-3017-4AE3-823F-E71E7FE66130}"/>
    <hyperlink ref="C83" r:id="rId29" xr:uid="{C3212037-655C-40ED-B4FD-875C4C7AC192}"/>
    <hyperlink ref="C84" r:id="rId30" xr:uid="{FB9F1EA4-C417-4C7B-94B5-C43C0BC78318}"/>
    <hyperlink ref="C85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48"/>
  <sheetViews>
    <sheetView showGridLines="0" zoomScale="145" zoomScaleNormal="145" zoomScaleSheetLayoutView="85" workbookViewId="0">
      <selection activeCell="B88" sqref="B88:C88"/>
    </sheetView>
  </sheetViews>
  <sheetFormatPr defaultColWidth="9.140625" defaultRowHeight="18" customHeight="1" x14ac:dyDescent="0.2"/>
  <cols>
    <col min="1" max="1" width="27.7109375" style="865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3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18" customHeight="1" thickBot="1" x14ac:dyDescent="0.25">
      <c r="A2" s="863"/>
      <c r="B2" s="1183" t="s">
        <v>116</v>
      </c>
      <c r="C2" s="1183"/>
      <c r="D2" s="1183"/>
      <c r="E2" s="1183"/>
      <c r="F2" s="1183"/>
      <c r="G2" s="613"/>
      <c r="H2" s="962" t="s">
        <v>346</v>
      </c>
      <c r="I2" s="418"/>
      <c r="J2" s="418"/>
      <c r="K2" s="418"/>
    </row>
    <row r="3" spans="1:11" s="124" customFormat="1" ht="18" customHeight="1" thickBot="1" x14ac:dyDescent="0.25">
      <c r="A3" s="863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3"/>
      <c r="B4" s="1180" t="s">
        <v>124</v>
      </c>
      <c r="C4" s="1181"/>
      <c r="D4" s="1181"/>
      <c r="E4" s="1181"/>
      <c r="F4" s="1182"/>
      <c r="G4" s="1053"/>
      <c r="H4" s="418"/>
      <c r="I4" s="418"/>
      <c r="J4" s="418"/>
      <c r="K4" s="418"/>
    </row>
    <row r="5" spans="1:11" s="149" customFormat="1" ht="20.25" x14ac:dyDescent="0.2">
      <c r="A5" s="1054"/>
      <c r="B5" s="1055"/>
      <c r="C5" s="1055"/>
      <c r="D5" s="1055"/>
      <c r="E5" s="1055"/>
      <c r="F5" s="1055"/>
      <c r="G5" s="1056"/>
      <c r="H5" s="205"/>
      <c r="I5" s="205"/>
      <c r="J5" s="205"/>
      <c r="K5" s="205"/>
    </row>
    <row r="6" spans="1:11" s="149" customFormat="1" ht="20.100000000000001" hidden="1" customHeight="1" x14ac:dyDescent="0.2">
      <c r="A6" s="1045"/>
      <c r="B6" s="1136" t="s">
        <v>347</v>
      </c>
      <c r="C6" s="1136"/>
      <c r="D6" s="1136"/>
      <c r="E6" s="1136"/>
      <c r="F6" s="1136"/>
      <c r="G6" s="1050"/>
      <c r="H6" s="145"/>
      <c r="I6" s="145"/>
      <c r="J6" s="145"/>
      <c r="K6" s="145"/>
    </row>
    <row r="7" spans="1:11" s="149" customFormat="1" ht="19.5" hidden="1" customHeight="1" x14ac:dyDescent="0.2">
      <c r="A7" s="1045"/>
      <c r="B7" s="1047"/>
      <c r="C7" s="1047"/>
      <c r="D7" s="1047"/>
      <c r="E7" s="1047"/>
      <c r="F7" s="1047"/>
      <c r="G7" s="1047"/>
      <c r="H7" s="145"/>
      <c r="I7" s="145"/>
      <c r="J7" s="145"/>
      <c r="K7" s="145"/>
    </row>
    <row r="8" spans="1:11" s="146" customFormat="1" ht="27.75" hidden="1" customHeight="1" x14ac:dyDescent="0.2">
      <c r="A8" s="863"/>
      <c r="B8" s="1137" t="s">
        <v>124</v>
      </c>
      <c r="C8" s="1138"/>
      <c r="D8" s="1184" t="s">
        <v>349</v>
      </c>
      <c r="E8" s="974" t="s">
        <v>299</v>
      </c>
      <c r="F8" s="975" t="s">
        <v>255</v>
      </c>
      <c r="G8" s="975" t="s">
        <v>226</v>
      </c>
      <c r="I8" s="919"/>
      <c r="K8" s="418"/>
    </row>
    <row r="9" spans="1:11" s="146" customFormat="1" ht="18" hidden="1" customHeight="1" x14ac:dyDescent="0.2">
      <c r="A9" s="863"/>
      <c r="B9" s="974" t="s">
        <v>351</v>
      </c>
      <c r="C9" s="974" t="s">
        <v>352</v>
      </c>
      <c r="D9" s="1185"/>
      <c r="E9" s="976" t="s">
        <v>269</v>
      </c>
      <c r="F9" s="977" t="s">
        <v>200</v>
      </c>
      <c r="G9" s="977" t="s">
        <v>181</v>
      </c>
      <c r="I9" s="1063" t="s">
        <v>353</v>
      </c>
      <c r="J9" s="418"/>
      <c r="K9" s="418"/>
    </row>
    <row r="10" spans="1:11" s="146" customFormat="1" ht="19.5" hidden="1" customHeight="1" x14ac:dyDescent="0.2">
      <c r="A10" s="851" t="s">
        <v>2027</v>
      </c>
      <c r="B10" s="632" t="s">
        <v>1951</v>
      </c>
      <c r="C10" s="633" t="s">
        <v>2028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3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1519</v>
      </c>
      <c r="C11" s="633" t="s">
        <v>2029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3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1515</v>
      </c>
      <c r="C12" s="633" t="s">
        <v>2030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3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2031</v>
      </c>
      <c r="B13" s="632" t="s">
        <v>2032</v>
      </c>
      <c r="C13" s="633" t="s">
        <v>2033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3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2034</v>
      </c>
      <c r="C14" s="633" t="s">
        <v>2035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3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1527</v>
      </c>
      <c r="C15" s="633" t="s">
        <v>2036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3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1951</v>
      </c>
      <c r="C16" s="633" t="s">
        <v>2037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3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1519</v>
      </c>
      <c r="C17" s="633" t="s">
        <v>2038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3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1515</v>
      </c>
      <c r="C18" s="633" t="s">
        <v>2039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3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2040</v>
      </c>
      <c r="B19" s="632" t="s">
        <v>1538</v>
      </c>
      <c r="C19" s="633" t="s">
        <v>2041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3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2042</v>
      </c>
      <c r="B20" s="711" t="s">
        <v>1301</v>
      </c>
      <c r="C20" s="633" t="s">
        <v>2043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8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1527</v>
      </c>
      <c r="C21" s="633" t="s">
        <v>2044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3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1534</v>
      </c>
      <c r="C22" s="633" t="s">
        <v>2045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3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2046</v>
      </c>
      <c r="B23" s="743" t="s">
        <v>1538</v>
      </c>
      <c r="C23" s="633" t="s">
        <v>2047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3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1515</v>
      </c>
      <c r="C24" s="633" t="s">
        <v>2048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3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1519</v>
      </c>
      <c r="C25" s="633" t="s">
        <v>2049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3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2050</v>
      </c>
      <c r="B26" s="743" t="s">
        <v>1523</v>
      </c>
      <c r="C26" s="633" t="s">
        <v>2051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3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1527</v>
      </c>
      <c r="C27" s="633" t="s">
        <v>2052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3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1301</v>
      </c>
      <c r="C28" s="633" t="s">
        <v>2053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8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1534</v>
      </c>
      <c r="C29" s="633" t="s">
        <v>2054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3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1538</v>
      </c>
      <c r="C30" s="633" t="s">
        <v>2055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3">
        <v>45341</v>
      </c>
      <c r="J30" s="613"/>
      <c r="K30" s="418"/>
    </row>
    <row r="31" spans="1:11" s="146" customFormat="1" ht="19.5" hidden="1" customHeight="1" x14ac:dyDescent="0.2">
      <c r="A31" s="851" t="s">
        <v>2056</v>
      </c>
      <c r="B31" s="632" t="s">
        <v>1515</v>
      </c>
      <c r="C31" s="633" t="s">
        <v>2057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3">
        <v>45348</v>
      </c>
      <c r="J31" s="613"/>
      <c r="K31" s="418"/>
    </row>
    <row r="32" spans="1:11" s="146" customFormat="1" ht="19.5" hidden="1" customHeight="1" x14ac:dyDescent="0.2">
      <c r="A32" s="851" t="s">
        <v>2058</v>
      </c>
      <c r="B32" s="916" t="s">
        <v>1519</v>
      </c>
      <c r="C32" s="917" t="s">
        <v>2059</v>
      </c>
      <c r="D32" s="882">
        <v>45364</v>
      </c>
      <c r="E32" s="914">
        <f>D32+1</f>
        <v>45365</v>
      </c>
      <c r="F32" s="915">
        <f t="shared" ref="F32" si="47">D32+6</f>
        <v>45370</v>
      </c>
      <c r="G32" s="882">
        <v>45366</v>
      </c>
      <c r="I32" s="913">
        <v>45355</v>
      </c>
      <c r="J32" s="613"/>
      <c r="K32" s="418"/>
    </row>
    <row r="33" spans="1:11" s="146" customFormat="1" ht="19.5" hidden="1" customHeight="1" x14ac:dyDescent="0.2">
      <c r="A33" s="851"/>
      <c r="B33" s="916" t="s">
        <v>1527</v>
      </c>
      <c r="C33" s="917" t="s">
        <v>2060</v>
      </c>
      <c r="D33" s="882">
        <v>45364</v>
      </c>
      <c r="E33" s="882">
        <f t="shared" ref="E33:E40" si="48">D33+1</f>
        <v>45365</v>
      </c>
      <c r="F33" s="882">
        <f t="shared" ref="F33" si="49">D33+6</f>
        <v>45370</v>
      </c>
      <c r="G33" s="882">
        <f t="shared" ref="G33" si="50">D33+7</f>
        <v>45371</v>
      </c>
      <c r="I33" s="913">
        <v>45362</v>
      </c>
      <c r="J33" s="613"/>
      <c r="K33" s="418"/>
    </row>
    <row r="34" spans="1:11" s="146" customFormat="1" ht="19.5" hidden="1" customHeight="1" x14ac:dyDescent="0.2">
      <c r="A34" s="851" t="s">
        <v>2061</v>
      </c>
      <c r="B34" s="916" t="s">
        <v>1519</v>
      </c>
      <c r="C34" s="917" t="s">
        <v>2062</v>
      </c>
      <c r="D34" s="882">
        <v>45371</v>
      </c>
      <c r="E34" s="882">
        <f t="shared" si="48"/>
        <v>45372</v>
      </c>
      <c r="F34" s="882">
        <f>D34+6</f>
        <v>45377</v>
      </c>
      <c r="G34" s="882">
        <f>D34+7</f>
        <v>45378</v>
      </c>
      <c r="I34" s="913">
        <v>45369</v>
      </c>
      <c r="J34" s="613"/>
      <c r="K34" s="418"/>
    </row>
    <row r="35" spans="1:11" s="146" customFormat="1" ht="19.5" hidden="1" customHeight="1" x14ac:dyDescent="0.2">
      <c r="A35" s="851"/>
      <c r="B35" s="916" t="s">
        <v>1534</v>
      </c>
      <c r="C35" s="917" t="s">
        <v>2063</v>
      </c>
      <c r="D35" s="882">
        <v>45376</v>
      </c>
      <c r="E35" s="882">
        <f t="shared" si="48"/>
        <v>45377</v>
      </c>
      <c r="F35" s="882">
        <f>D35+6</f>
        <v>45382</v>
      </c>
      <c r="G35" s="882">
        <f>D35+7</f>
        <v>45383</v>
      </c>
      <c r="I35" s="913">
        <v>45376</v>
      </c>
      <c r="J35" s="613"/>
      <c r="K35" s="418"/>
    </row>
    <row r="36" spans="1:11" s="146" customFormat="1" ht="19.5" hidden="1" customHeight="1" x14ac:dyDescent="0.2">
      <c r="A36" s="851"/>
      <c r="B36" s="916" t="s">
        <v>1538</v>
      </c>
      <c r="C36" s="917" t="s">
        <v>2064</v>
      </c>
      <c r="D36" s="882">
        <v>45382</v>
      </c>
      <c r="E36" s="882">
        <f t="shared" si="48"/>
        <v>45383</v>
      </c>
      <c r="F36" s="882">
        <f>D36+6</f>
        <v>45388</v>
      </c>
      <c r="G36" s="882">
        <f>D36+7</f>
        <v>45389</v>
      </c>
      <c r="I36" s="913">
        <v>45383</v>
      </c>
      <c r="J36" s="613"/>
      <c r="K36" s="418"/>
    </row>
    <row r="37" spans="1:11" s="146" customFormat="1" ht="19.5" hidden="1" customHeight="1" x14ac:dyDescent="0.2">
      <c r="A37" s="851" t="s">
        <v>2065</v>
      </c>
      <c r="B37" s="979" t="s">
        <v>1515</v>
      </c>
      <c r="C37" s="980" t="s">
        <v>2066</v>
      </c>
      <c r="D37" s="980">
        <v>45398</v>
      </c>
      <c r="E37" s="882">
        <f t="shared" si="48"/>
        <v>45399</v>
      </c>
      <c r="F37" s="1036" t="s">
        <v>385</v>
      </c>
      <c r="G37" s="882">
        <f>D37+7</f>
        <v>45405</v>
      </c>
      <c r="I37" s="882">
        <v>45390</v>
      </c>
      <c r="J37" s="613"/>
      <c r="K37" s="418"/>
    </row>
    <row r="38" spans="1:11" s="146" customFormat="1" ht="19.5" hidden="1" customHeight="1" x14ac:dyDescent="0.2">
      <c r="A38" s="851" t="s">
        <v>1519</v>
      </c>
      <c r="B38" s="979" t="s">
        <v>1547</v>
      </c>
      <c r="C38" s="980" t="s">
        <v>2067</v>
      </c>
      <c r="D38" s="980">
        <v>45397</v>
      </c>
      <c r="E38" s="882">
        <f t="shared" si="48"/>
        <v>45398</v>
      </c>
      <c r="F38" s="882">
        <f>D38+6</f>
        <v>45403</v>
      </c>
      <c r="G38" s="882">
        <f>D38+7</f>
        <v>45404</v>
      </c>
      <c r="I38" s="882">
        <v>45397</v>
      </c>
      <c r="J38" s="613"/>
      <c r="K38" s="418"/>
    </row>
    <row r="39" spans="1:11" s="146" customFormat="1" ht="19.5" hidden="1" customHeight="1" x14ac:dyDescent="0.2">
      <c r="A39" s="851"/>
      <c r="B39" s="1010" t="s">
        <v>1527</v>
      </c>
      <c r="C39" s="985" t="s">
        <v>2068</v>
      </c>
      <c r="D39" s="980">
        <v>45410</v>
      </c>
      <c r="E39" s="882">
        <f t="shared" si="48"/>
        <v>45411</v>
      </c>
      <c r="F39" s="978" t="s">
        <v>385</v>
      </c>
      <c r="G39" s="882">
        <f t="shared" ref="G39:G40" si="51">D39+7</f>
        <v>45417</v>
      </c>
      <c r="I39" s="882">
        <v>45404</v>
      </c>
      <c r="J39" s="613"/>
      <c r="K39" s="418"/>
    </row>
    <row r="40" spans="1:11" s="146" customFormat="1" ht="19.5" hidden="1" customHeight="1" x14ac:dyDescent="0.2">
      <c r="A40" s="851" t="s">
        <v>2061</v>
      </c>
      <c r="B40" s="1010" t="s">
        <v>1519</v>
      </c>
      <c r="C40" s="980" t="s">
        <v>2069</v>
      </c>
      <c r="D40" s="980">
        <v>45412</v>
      </c>
      <c r="E40" s="882">
        <f t="shared" si="48"/>
        <v>45413</v>
      </c>
      <c r="F40" s="882">
        <f t="shared" ref="F40" si="52">D40+6</f>
        <v>45418</v>
      </c>
      <c r="G40" s="882">
        <f t="shared" si="51"/>
        <v>45419</v>
      </c>
      <c r="I40" s="882">
        <v>45411</v>
      </c>
      <c r="J40" s="613"/>
      <c r="K40" s="418"/>
    </row>
    <row r="41" spans="1:11" s="146" customFormat="1" ht="20.100000000000001" hidden="1" customHeight="1" x14ac:dyDescent="0.2">
      <c r="A41" s="851" t="s">
        <v>2070</v>
      </c>
      <c r="B41" s="978" t="s">
        <v>385</v>
      </c>
      <c r="C41" s="985" t="s">
        <v>2071</v>
      </c>
      <c r="D41" s="914">
        <v>45429</v>
      </c>
      <c r="E41" s="914">
        <v>45428</v>
      </c>
      <c r="F41" s="862" t="s">
        <v>385</v>
      </c>
      <c r="G41" s="862" t="s">
        <v>385</v>
      </c>
      <c r="I41" s="882">
        <v>45418</v>
      </c>
      <c r="J41" s="613"/>
      <c r="K41" s="418"/>
    </row>
    <row r="42" spans="1:11" s="146" customFormat="1" ht="20.100000000000001" hidden="1" customHeight="1" x14ac:dyDescent="0.2">
      <c r="A42" s="851"/>
      <c r="B42" s="985" t="s">
        <v>1538</v>
      </c>
      <c r="C42" s="985" t="s">
        <v>2072</v>
      </c>
      <c r="D42" s="980">
        <v>45430</v>
      </c>
      <c r="E42" s="882">
        <f t="shared" ref="E42:E47" si="53">D42+1</f>
        <v>45431</v>
      </c>
      <c r="F42" s="882">
        <f t="shared" ref="F42" si="54">D42+6</f>
        <v>45436</v>
      </c>
      <c r="G42" s="882">
        <f t="shared" ref="G42" si="55">D42+7</f>
        <v>45437</v>
      </c>
      <c r="I42" s="882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1515</v>
      </c>
      <c r="B43" s="978" t="s">
        <v>385</v>
      </c>
      <c r="C43" s="980" t="s">
        <v>2073</v>
      </c>
      <c r="D43" s="914">
        <v>45435</v>
      </c>
      <c r="E43" s="914">
        <f t="shared" si="53"/>
        <v>45436</v>
      </c>
      <c r="F43" s="914">
        <f t="shared" ref="F43:F47" si="56">D43+6</f>
        <v>45441</v>
      </c>
      <c r="G43" s="914">
        <f t="shared" ref="G43:G47" si="57">D43+7</f>
        <v>45442</v>
      </c>
      <c r="I43" s="882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1547</v>
      </c>
      <c r="B44" s="985" t="s">
        <v>1515</v>
      </c>
      <c r="C44" s="980" t="s">
        <v>2074</v>
      </c>
      <c r="D44" s="980">
        <v>45442</v>
      </c>
      <c r="E44" s="882">
        <f t="shared" si="53"/>
        <v>45443</v>
      </c>
      <c r="F44" s="882">
        <f t="shared" si="56"/>
        <v>45448</v>
      </c>
      <c r="G44" s="882">
        <f t="shared" si="57"/>
        <v>45449</v>
      </c>
      <c r="I44" s="882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1527</v>
      </c>
      <c r="B45" s="985" t="s">
        <v>1547</v>
      </c>
      <c r="C45" s="985" t="s">
        <v>2075</v>
      </c>
      <c r="D45" s="980">
        <v>45453</v>
      </c>
      <c r="E45" s="882">
        <f t="shared" si="53"/>
        <v>45454</v>
      </c>
      <c r="F45" s="882">
        <f t="shared" si="56"/>
        <v>45459</v>
      </c>
      <c r="G45" s="882">
        <f t="shared" si="57"/>
        <v>45460</v>
      </c>
      <c r="I45" s="882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2076</v>
      </c>
      <c r="B46" s="985" t="s">
        <v>1527</v>
      </c>
      <c r="C46" s="985" t="s">
        <v>2077</v>
      </c>
      <c r="D46" s="980">
        <v>45456</v>
      </c>
      <c r="E46" s="882">
        <f t="shared" si="53"/>
        <v>45457</v>
      </c>
      <c r="F46" s="882">
        <v>45463</v>
      </c>
      <c r="G46" s="882">
        <v>45461</v>
      </c>
      <c r="I46" s="882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1534</v>
      </c>
      <c r="B47" s="1073" t="s">
        <v>681</v>
      </c>
      <c r="C47" s="985" t="s">
        <v>2078</v>
      </c>
      <c r="D47" s="980">
        <v>45459</v>
      </c>
      <c r="E47" s="882">
        <f t="shared" si="53"/>
        <v>45460</v>
      </c>
      <c r="F47" s="882">
        <f t="shared" si="56"/>
        <v>45465</v>
      </c>
      <c r="G47" s="882">
        <f t="shared" si="57"/>
        <v>45466</v>
      </c>
      <c r="I47" s="882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2079</v>
      </c>
      <c r="B48" s="985" t="s">
        <v>1519</v>
      </c>
      <c r="C48" s="985" t="s">
        <v>2080</v>
      </c>
      <c r="D48" s="980">
        <v>45471</v>
      </c>
      <c r="E48" s="882">
        <f t="shared" ref="E48:E49" si="59">D48+1</f>
        <v>45472</v>
      </c>
      <c r="F48" s="978" t="s">
        <v>385</v>
      </c>
      <c r="G48" s="882">
        <v>45475</v>
      </c>
      <c r="I48" s="882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2081</v>
      </c>
      <c r="B49" s="1078" t="s">
        <v>409</v>
      </c>
      <c r="C49" s="985" t="s">
        <v>2082</v>
      </c>
      <c r="D49" s="914">
        <v>45475</v>
      </c>
      <c r="E49" s="914">
        <f t="shared" si="59"/>
        <v>45476</v>
      </c>
      <c r="F49" s="914">
        <f t="shared" ref="F49:F50" si="60">D49+6</f>
        <v>45481</v>
      </c>
      <c r="G49" s="914">
        <f t="shared" ref="G49:G50" si="61">D49+7</f>
        <v>45482</v>
      </c>
      <c r="I49" s="882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2083</v>
      </c>
      <c r="B50" s="985" t="s">
        <v>2084</v>
      </c>
      <c r="C50" s="985" t="s">
        <v>2085</v>
      </c>
      <c r="D50" s="980">
        <v>45493</v>
      </c>
      <c r="E50" s="978" t="s">
        <v>385</v>
      </c>
      <c r="F50" s="882">
        <f t="shared" si="60"/>
        <v>45499</v>
      </c>
      <c r="G50" s="882">
        <f t="shared" si="61"/>
        <v>45500</v>
      </c>
      <c r="I50" s="882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5" t="s">
        <v>1515</v>
      </c>
      <c r="C51" s="985" t="s">
        <v>2086</v>
      </c>
      <c r="D51" s="980">
        <v>45491</v>
      </c>
      <c r="E51" s="882">
        <f t="shared" ref="E51:E55" si="62">D51+1</f>
        <v>45492</v>
      </c>
      <c r="F51" s="882">
        <f t="shared" ref="F51:F53" si="63">D51+6</f>
        <v>45497</v>
      </c>
      <c r="G51" s="882">
        <f t="shared" ref="G51:G53" si="64">D51+7</f>
        <v>45498</v>
      </c>
      <c r="I51" s="882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5" t="s">
        <v>1547</v>
      </c>
      <c r="C52" s="985" t="s">
        <v>2087</v>
      </c>
      <c r="D52" s="978" t="s">
        <v>385</v>
      </c>
      <c r="E52" s="914" t="e">
        <f t="shared" si="62"/>
        <v>#VALUE!</v>
      </c>
      <c r="F52" s="914" t="e">
        <f t="shared" si="63"/>
        <v>#VALUE!</v>
      </c>
      <c r="G52" s="914" t="e">
        <f t="shared" si="64"/>
        <v>#VALUE!</v>
      </c>
      <c r="I52" s="882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5" t="s">
        <v>1527</v>
      </c>
      <c r="C53" s="985" t="s">
        <v>2088</v>
      </c>
      <c r="D53" s="985">
        <v>45502</v>
      </c>
      <c r="E53" s="882">
        <f t="shared" si="62"/>
        <v>45503</v>
      </c>
      <c r="F53" s="882">
        <f t="shared" si="63"/>
        <v>45508</v>
      </c>
      <c r="G53" s="882">
        <f t="shared" si="64"/>
        <v>45509</v>
      </c>
      <c r="I53" s="882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1519</v>
      </c>
      <c r="B54" s="980" t="s">
        <v>1515</v>
      </c>
      <c r="C54" s="985" t="s">
        <v>2089</v>
      </c>
      <c r="D54" s="980">
        <v>45510</v>
      </c>
      <c r="E54" s="882">
        <f t="shared" si="62"/>
        <v>45511</v>
      </c>
      <c r="F54" s="882">
        <f t="shared" ref="F54" si="65">D54+6</f>
        <v>45516</v>
      </c>
      <c r="G54" s="882">
        <f t="shared" ref="G54" si="66">D54+7</f>
        <v>45517</v>
      </c>
      <c r="I54" s="882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2090</v>
      </c>
      <c r="B55" s="985" t="s">
        <v>1534</v>
      </c>
      <c r="C55" s="985" t="s">
        <v>2091</v>
      </c>
      <c r="D55" s="980">
        <v>45519</v>
      </c>
      <c r="E55" s="882">
        <f t="shared" si="62"/>
        <v>45520</v>
      </c>
      <c r="F55" s="882">
        <f t="shared" ref="F55:F56" si="67">D55+6</f>
        <v>45525</v>
      </c>
      <c r="G55" s="882">
        <f t="shared" ref="G55:G56" si="68">D55+7</f>
        <v>45526</v>
      </c>
      <c r="I55" s="882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80" t="s">
        <v>2092</v>
      </c>
      <c r="C56" s="985" t="s">
        <v>2093</v>
      </c>
      <c r="D56" s="980">
        <v>45528</v>
      </c>
      <c r="E56" s="882">
        <f t="shared" ref="E56" si="69">D56+1</f>
        <v>45529</v>
      </c>
      <c r="F56" s="882">
        <f t="shared" si="67"/>
        <v>45534</v>
      </c>
      <c r="G56" s="882">
        <f t="shared" si="68"/>
        <v>45535</v>
      </c>
      <c r="I56" s="882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80" t="s">
        <v>2094</v>
      </c>
      <c r="C57" s="985" t="s">
        <v>2095</v>
      </c>
      <c r="D57" s="980">
        <v>45535</v>
      </c>
      <c r="E57" s="882">
        <f t="shared" ref="E57:E61" si="70">D57+1</f>
        <v>45536</v>
      </c>
      <c r="F57" s="882">
        <f t="shared" ref="F57:F59" si="71">D57+6</f>
        <v>45541</v>
      </c>
      <c r="G57" s="882">
        <f t="shared" ref="G57:G59" si="72">D57+7</f>
        <v>45542</v>
      </c>
      <c r="I57" s="882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5" t="s">
        <v>1547</v>
      </c>
      <c r="C58" s="985" t="s">
        <v>2096</v>
      </c>
      <c r="D58" s="980">
        <v>45541</v>
      </c>
      <c r="E58" s="882">
        <f t="shared" si="70"/>
        <v>45542</v>
      </c>
      <c r="F58" s="882">
        <f t="shared" si="71"/>
        <v>45547</v>
      </c>
      <c r="G58" s="882">
        <f t="shared" si="72"/>
        <v>45548</v>
      </c>
      <c r="I58" s="882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5" t="s">
        <v>1527</v>
      </c>
      <c r="C59" s="985" t="s">
        <v>2097</v>
      </c>
      <c r="D59" s="980">
        <v>45546</v>
      </c>
      <c r="E59" s="882">
        <f t="shared" si="70"/>
        <v>45547</v>
      </c>
      <c r="F59" s="882">
        <f t="shared" si="71"/>
        <v>45552</v>
      </c>
      <c r="G59" s="882">
        <f t="shared" si="72"/>
        <v>45553</v>
      </c>
      <c r="I59" s="882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1519</v>
      </c>
      <c r="B60" s="980" t="s">
        <v>1515</v>
      </c>
      <c r="C60" s="985" t="s">
        <v>2098</v>
      </c>
      <c r="D60" s="980">
        <v>45552</v>
      </c>
      <c r="E60" s="882">
        <f t="shared" si="70"/>
        <v>45553</v>
      </c>
      <c r="F60" s="882">
        <f t="shared" ref="F60" si="73">D60+6</f>
        <v>45558</v>
      </c>
      <c r="G60" s="882">
        <f t="shared" ref="G60" si="74">D60+7</f>
        <v>45559</v>
      </c>
      <c r="I60" s="882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2099</v>
      </c>
      <c r="B61" s="985" t="s">
        <v>1822</v>
      </c>
      <c r="C61" s="985" t="s">
        <v>2100</v>
      </c>
      <c r="D61" s="985">
        <v>45557</v>
      </c>
      <c r="E61" s="882">
        <f t="shared" si="70"/>
        <v>45558</v>
      </c>
      <c r="F61" s="882">
        <f t="shared" ref="F61" si="75">D61+6</f>
        <v>45563</v>
      </c>
      <c r="G61" s="882">
        <f t="shared" ref="G61" si="76">D61+7</f>
        <v>45564</v>
      </c>
      <c r="I61" s="882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80" t="s">
        <v>1534</v>
      </c>
      <c r="C62" s="985" t="s">
        <v>2101</v>
      </c>
      <c r="D62" s="985">
        <v>45568</v>
      </c>
      <c r="E62" s="882">
        <f t="shared" ref="E62:E63" si="77">D62+1</f>
        <v>45569</v>
      </c>
      <c r="F62" s="882">
        <f t="shared" ref="F62:F63" si="78">D62+6</f>
        <v>45574</v>
      </c>
      <c r="G62" s="882">
        <f t="shared" ref="G62:G63" si="79">D62+7</f>
        <v>45575</v>
      </c>
      <c r="I62" s="882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5" t="s">
        <v>2092</v>
      </c>
      <c r="C63" s="985" t="s">
        <v>2102</v>
      </c>
      <c r="D63" s="985">
        <v>45571</v>
      </c>
      <c r="E63" s="882">
        <f t="shared" si="77"/>
        <v>45572</v>
      </c>
      <c r="F63" s="882">
        <f t="shared" si="78"/>
        <v>45577</v>
      </c>
      <c r="G63" s="882">
        <f t="shared" si="79"/>
        <v>45578</v>
      </c>
      <c r="I63" s="882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5" t="s">
        <v>1547</v>
      </c>
      <c r="C64" s="985" t="s">
        <v>2103</v>
      </c>
      <c r="D64" s="985">
        <v>45580</v>
      </c>
      <c r="E64" s="882">
        <f t="shared" ref="E64:E65" si="80">D64+1</f>
        <v>45581</v>
      </c>
      <c r="F64" s="882">
        <f t="shared" ref="F64:F65" si="81">D64+6</f>
        <v>45586</v>
      </c>
      <c r="G64" s="882">
        <f t="shared" ref="G64:G65" si="82">D64+7</f>
        <v>45587</v>
      </c>
      <c r="I64" s="882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1538</v>
      </c>
      <c r="B65" s="985" t="s">
        <v>2017</v>
      </c>
      <c r="C65" s="985" t="s">
        <v>2104</v>
      </c>
      <c r="D65" s="980">
        <v>45587</v>
      </c>
      <c r="E65" s="882">
        <f t="shared" si="80"/>
        <v>45588</v>
      </c>
      <c r="F65" s="882">
        <f t="shared" si="81"/>
        <v>45593</v>
      </c>
      <c r="G65" s="882">
        <f t="shared" si="82"/>
        <v>45594</v>
      </c>
      <c r="I65" s="882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1515</v>
      </c>
      <c r="B66" s="985" t="s">
        <v>1538</v>
      </c>
      <c r="C66" s="985" t="s">
        <v>2105</v>
      </c>
      <c r="D66" s="980">
        <v>45596</v>
      </c>
      <c r="E66" s="978" t="s">
        <v>385</v>
      </c>
      <c r="F66" s="882">
        <f t="shared" ref="F66:F69" si="83">D66+6</f>
        <v>45602</v>
      </c>
      <c r="G66" s="882">
        <f t="shared" ref="G66:G69" si="84">D66+7</f>
        <v>45603</v>
      </c>
      <c r="I66" s="882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5" t="s">
        <v>1515</v>
      </c>
      <c r="C67" s="985" t="s">
        <v>2106</v>
      </c>
      <c r="D67" s="985">
        <v>45601</v>
      </c>
      <c r="E67" s="882">
        <f t="shared" ref="E67:E69" si="85">D67+1</f>
        <v>45602</v>
      </c>
      <c r="F67" s="882">
        <f t="shared" si="83"/>
        <v>45607</v>
      </c>
      <c r="G67" s="882">
        <f t="shared" si="84"/>
        <v>45608</v>
      </c>
      <c r="I67" s="882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1822</v>
      </c>
      <c r="B68" s="985" t="s">
        <v>2107</v>
      </c>
      <c r="C68" s="985" t="s">
        <v>2108</v>
      </c>
      <c r="D68" s="985">
        <v>45613</v>
      </c>
      <c r="E68" s="978" t="s">
        <v>385</v>
      </c>
      <c r="F68" s="812">
        <v>45615</v>
      </c>
      <c r="G68" s="882">
        <v>45616</v>
      </c>
      <c r="I68" s="882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5" t="s">
        <v>1534</v>
      </c>
      <c r="C69" s="985" t="s">
        <v>2109</v>
      </c>
      <c r="D69" s="980">
        <v>45616</v>
      </c>
      <c r="E69" s="882">
        <f t="shared" si="85"/>
        <v>45617</v>
      </c>
      <c r="F69" s="882">
        <f t="shared" si="83"/>
        <v>45622</v>
      </c>
      <c r="G69" s="882">
        <f t="shared" si="84"/>
        <v>45623</v>
      </c>
      <c r="I69" s="882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1547</v>
      </c>
      <c r="B70" s="985" t="s">
        <v>2110</v>
      </c>
      <c r="C70" s="985" t="s">
        <v>2111</v>
      </c>
      <c r="D70" s="980">
        <v>45627</v>
      </c>
      <c r="E70" s="978" t="s">
        <v>385</v>
      </c>
      <c r="F70" s="882">
        <f t="shared" ref="F70:F73" si="86">D70+6</f>
        <v>45633</v>
      </c>
      <c r="G70" s="882">
        <f t="shared" ref="G70:G75" si="87">D70+7</f>
        <v>45634</v>
      </c>
      <c r="I70" s="882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5" t="s">
        <v>2017</v>
      </c>
      <c r="C71" s="985" t="s">
        <v>2112</v>
      </c>
      <c r="D71" s="980">
        <v>45628</v>
      </c>
      <c r="E71" s="882">
        <f t="shared" ref="E71:E73" si="88">D71+1</f>
        <v>45629</v>
      </c>
      <c r="F71" s="882">
        <f t="shared" si="86"/>
        <v>45634</v>
      </c>
      <c r="G71" s="882">
        <f t="shared" si="87"/>
        <v>45635</v>
      </c>
      <c r="I71" s="882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5" t="s">
        <v>1538</v>
      </c>
      <c r="C72" s="985" t="s">
        <v>2113</v>
      </c>
      <c r="D72" s="985">
        <v>45641</v>
      </c>
      <c r="E72" s="978" t="s">
        <v>385</v>
      </c>
      <c r="F72" s="882">
        <f t="shared" si="86"/>
        <v>45647</v>
      </c>
      <c r="G72" s="882">
        <f t="shared" si="87"/>
        <v>45648</v>
      </c>
      <c r="I72" s="882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5" t="s">
        <v>1515</v>
      </c>
      <c r="C73" s="985" t="s">
        <v>2114</v>
      </c>
      <c r="D73" s="985">
        <v>45645</v>
      </c>
      <c r="E73" s="882">
        <f t="shared" si="88"/>
        <v>45646</v>
      </c>
      <c r="F73" s="882">
        <f t="shared" si="86"/>
        <v>45651</v>
      </c>
      <c r="G73" s="882">
        <f t="shared" si="87"/>
        <v>45652</v>
      </c>
      <c r="I73" s="882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5" t="s">
        <v>2107</v>
      </c>
      <c r="C74" s="985" t="s">
        <v>2115</v>
      </c>
      <c r="D74" s="985">
        <v>45657</v>
      </c>
      <c r="E74" s="978" t="s">
        <v>385</v>
      </c>
      <c r="F74" s="978" t="s">
        <v>385</v>
      </c>
      <c r="G74" s="882">
        <f t="shared" si="87"/>
        <v>45664</v>
      </c>
      <c r="I74" s="882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5" t="s">
        <v>1534</v>
      </c>
      <c r="C75" s="985" t="s">
        <v>2116</v>
      </c>
      <c r="D75" s="980">
        <v>45665</v>
      </c>
      <c r="E75" s="978" t="s">
        <v>385</v>
      </c>
      <c r="F75" s="978" t="s">
        <v>385</v>
      </c>
      <c r="G75" s="882">
        <f t="shared" si="87"/>
        <v>45672</v>
      </c>
      <c r="I75" s="882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1547</v>
      </c>
      <c r="B76" s="985" t="s">
        <v>2110</v>
      </c>
      <c r="C76" s="985" t="s">
        <v>2117</v>
      </c>
      <c r="D76" s="980">
        <v>45669</v>
      </c>
      <c r="E76" s="978" t="s">
        <v>385</v>
      </c>
      <c r="F76" s="882">
        <f t="shared" ref="F76:F79" si="89">D76+6</f>
        <v>45675</v>
      </c>
      <c r="G76" s="882">
        <f t="shared" ref="G76:G80" si="90">D76+7</f>
        <v>45676</v>
      </c>
      <c r="I76" s="882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5" t="s">
        <v>2017</v>
      </c>
      <c r="C77" s="985" t="s">
        <v>2118</v>
      </c>
      <c r="D77" s="980">
        <v>45673</v>
      </c>
      <c r="E77" s="978" t="s">
        <v>385</v>
      </c>
      <c r="F77" s="882">
        <f t="shared" si="89"/>
        <v>45679</v>
      </c>
      <c r="G77" s="882">
        <f t="shared" si="90"/>
        <v>45680</v>
      </c>
      <c r="I77" s="882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1538</v>
      </c>
      <c r="B78" s="985" t="s">
        <v>2107</v>
      </c>
      <c r="C78" s="985" t="s">
        <v>2119</v>
      </c>
      <c r="D78" s="980">
        <v>45682</v>
      </c>
      <c r="E78" s="978" t="s">
        <v>385</v>
      </c>
      <c r="F78" s="882">
        <f t="shared" si="89"/>
        <v>45688</v>
      </c>
      <c r="G78" s="882">
        <f t="shared" si="90"/>
        <v>45689</v>
      </c>
      <c r="I78" s="882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1515</v>
      </c>
      <c r="B79" s="985" t="s">
        <v>1538</v>
      </c>
      <c r="C79" s="985" t="s">
        <v>2120</v>
      </c>
      <c r="D79" s="985">
        <v>45686</v>
      </c>
      <c r="E79" s="978" t="s">
        <v>385</v>
      </c>
      <c r="F79" s="882">
        <f t="shared" si="89"/>
        <v>45692</v>
      </c>
      <c r="G79" s="882">
        <f t="shared" si="90"/>
        <v>45693</v>
      </c>
      <c r="I79" s="882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5" t="s">
        <v>1515</v>
      </c>
      <c r="C80" s="985" t="s">
        <v>2121</v>
      </c>
      <c r="D80" s="985">
        <v>45693</v>
      </c>
      <c r="E80" s="978" t="s">
        <v>385</v>
      </c>
      <c r="F80" s="882">
        <f t="shared" ref="F80" si="91">D80+6</f>
        <v>45699</v>
      </c>
      <c r="G80" s="882">
        <f t="shared" si="90"/>
        <v>45700</v>
      </c>
      <c r="I80" s="882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2122</v>
      </c>
      <c r="B81" s="985" t="s">
        <v>1534</v>
      </c>
      <c r="C81" s="985" t="s">
        <v>2123</v>
      </c>
      <c r="D81" s="980">
        <v>45712</v>
      </c>
      <c r="E81" s="978" t="s">
        <v>385</v>
      </c>
      <c r="F81" s="882">
        <v>45715</v>
      </c>
      <c r="G81" s="882">
        <v>45716</v>
      </c>
      <c r="I81" s="882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2110</v>
      </c>
      <c r="B82" s="985" t="s">
        <v>2110</v>
      </c>
      <c r="C82" s="985" t="s">
        <v>2124</v>
      </c>
      <c r="D82" s="980">
        <v>45705</v>
      </c>
      <c r="E82" s="882">
        <f t="shared" ref="E82:E83" si="92">D82+1</f>
        <v>45706</v>
      </c>
      <c r="F82" s="882">
        <f t="shared" ref="F82" si="93">D82+6</f>
        <v>45711</v>
      </c>
      <c r="G82" s="978" t="s">
        <v>385</v>
      </c>
      <c r="I82" s="882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5" t="s">
        <v>2017</v>
      </c>
      <c r="C83" s="985" t="s">
        <v>2125</v>
      </c>
      <c r="D83" s="980">
        <v>45717</v>
      </c>
      <c r="E83" s="882">
        <f t="shared" si="92"/>
        <v>45718</v>
      </c>
      <c r="F83" s="812">
        <v>45720</v>
      </c>
      <c r="G83" s="882">
        <v>45721</v>
      </c>
      <c r="I83" s="882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48"/>
      <c r="B84" s="147" t="s">
        <v>504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45"/>
      <c r="B86" s="1136" t="s">
        <v>347</v>
      </c>
      <c r="C86" s="1136"/>
      <c r="D86" s="1136"/>
      <c r="E86" s="1136"/>
      <c r="F86" s="1136"/>
      <c r="G86" s="1050"/>
      <c r="H86" s="145"/>
      <c r="I86" s="145"/>
      <c r="J86" s="145"/>
      <c r="K86" s="145"/>
    </row>
    <row r="87" spans="1:17" s="149" customFormat="1" ht="19.5" customHeight="1" x14ac:dyDescent="0.2">
      <c r="A87" s="1045"/>
      <c r="B87" s="1047"/>
      <c r="C87" s="1047"/>
      <c r="D87" s="1047"/>
      <c r="E87" s="1047"/>
      <c r="F87" s="1047"/>
      <c r="G87" s="1047"/>
      <c r="H87" s="145"/>
      <c r="I87" s="145"/>
      <c r="J87" s="145"/>
      <c r="K87" s="145"/>
    </row>
    <row r="88" spans="1:17" s="146" customFormat="1" ht="27.75" customHeight="1" x14ac:dyDescent="0.2">
      <c r="A88" s="863"/>
      <c r="B88" s="1137" t="s">
        <v>124</v>
      </c>
      <c r="C88" s="1138"/>
      <c r="D88" s="1184" t="s">
        <v>349</v>
      </c>
      <c r="E88" s="975" t="s">
        <v>255</v>
      </c>
      <c r="F88" s="975" t="s">
        <v>226</v>
      </c>
      <c r="H88" s="919"/>
      <c r="J88" s="418"/>
    </row>
    <row r="89" spans="1:17" s="146" customFormat="1" ht="18" customHeight="1" x14ac:dyDescent="0.2">
      <c r="A89" s="863"/>
      <c r="B89" s="974" t="s">
        <v>351</v>
      </c>
      <c r="C89" s="974" t="s">
        <v>352</v>
      </c>
      <c r="D89" s="1185"/>
      <c r="E89" s="977" t="s">
        <v>200</v>
      </c>
      <c r="F89" s="977" t="s">
        <v>181</v>
      </c>
      <c r="H89" s="1063" t="s">
        <v>353</v>
      </c>
      <c r="I89" s="418"/>
      <c r="J89" s="418"/>
    </row>
    <row r="90" spans="1:17" s="146" customFormat="1" ht="19.5" hidden="1" customHeight="1" x14ac:dyDescent="0.2">
      <c r="A90" s="851" t="s">
        <v>2027</v>
      </c>
      <c r="B90" s="632" t="s">
        <v>1951</v>
      </c>
      <c r="C90" s="633" t="s">
        <v>2028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3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1519</v>
      </c>
      <c r="C91" s="633" t="s">
        <v>2029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3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1515</v>
      </c>
      <c r="C92" s="633" t="s">
        <v>2030</v>
      </c>
      <c r="D92" s="633">
        <v>45215</v>
      </c>
      <c r="E92" s="633">
        <f t="shared" si="94"/>
        <v>45221</v>
      </c>
      <c r="F92" s="633">
        <f t="shared" si="95"/>
        <v>45222</v>
      </c>
      <c r="H92" s="913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2031</v>
      </c>
      <c r="B93" s="632" t="s">
        <v>2032</v>
      </c>
      <c r="C93" s="633" t="s">
        <v>2033</v>
      </c>
      <c r="D93" s="633">
        <v>45221</v>
      </c>
      <c r="E93" s="633">
        <f t="shared" si="94"/>
        <v>45227</v>
      </c>
      <c r="F93" s="633">
        <f t="shared" si="95"/>
        <v>45228</v>
      </c>
      <c r="H93" s="913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2034</v>
      </c>
      <c r="C94" s="633" t="s">
        <v>2035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3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1527</v>
      </c>
      <c r="C95" s="633" t="s">
        <v>2036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3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1951</v>
      </c>
      <c r="C96" s="633" t="s">
        <v>2037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3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1519</v>
      </c>
      <c r="C97" s="633" t="s">
        <v>2038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3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1515</v>
      </c>
      <c r="C98" s="633" t="s">
        <v>2039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3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2040</v>
      </c>
      <c r="B99" s="632" t="s">
        <v>1538</v>
      </c>
      <c r="C99" s="633" t="s">
        <v>2041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3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2042</v>
      </c>
      <c r="B100" s="711" t="s">
        <v>1301</v>
      </c>
      <c r="C100" s="633" t="s">
        <v>2043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8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1527</v>
      </c>
      <c r="C101" s="633" t="s">
        <v>2044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3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1534</v>
      </c>
      <c r="C102" s="633" t="s">
        <v>2045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3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2046</v>
      </c>
      <c r="B103" s="743" t="s">
        <v>1538</v>
      </c>
      <c r="C103" s="633" t="s">
        <v>2047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3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1515</v>
      </c>
      <c r="C104" s="633" t="s">
        <v>2048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3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1519</v>
      </c>
      <c r="C105" s="633" t="s">
        <v>2049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3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2050</v>
      </c>
      <c r="B106" s="743" t="s">
        <v>1523</v>
      </c>
      <c r="C106" s="633" t="s">
        <v>2051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3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1527</v>
      </c>
      <c r="C107" s="633" t="s">
        <v>2052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3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1301</v>
      </c>
      <c r="C108" s="633" t="s">
        <v>2053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8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1534</v>
      </c>
      <c r="C109" s="633" t="s">
        <v>2054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3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1538</v>
      </c>
      <c r="C110" s="633" t="s">
        <v>2055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3">
        <v>45341</v>
      </c>
      <c r="I110" s="613"/>
      <c r="J110" s="418"/>
    </row>
    <row r="111" spans="1:10" s="146" customFormat="1" ht="19.5" hidden="1" customHeight="1" x14ac:dyDescent="0.2">
      <c r="A111" s="851" t="s">
        <v>2056</v>
      </c>
      <c r="B111" s="632" t="s">
        <v>1515</v>
      </c>
      <c r="C111" s="633" t="s">
        <v>2057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3">
        <v>45348</v>
      </c>
      <c r="I111" s="613"/>
      <c r="J111" s="418"/>
    </row>
    <row r="112" spans="1:10" s="146" customFormat="1" ht="19.5" hidden="1" customHeight="1" x14ac:dyDescent="0.2">
      <c r="A112" s="851" t="s">
        <v>2058</v>
      </c>
      <c r="B112" s="916" t="s">
        <v>1519</v>
      </c>
      <c r="C112" s="917" t="s">
        <v>2059</v>
      </c>
      <c r="D112" s="882">
        <v>45364</v>
      </c>
      <c r="E112" s="915">
        <f t="shared" si="94"/>
        <v>45370</v>
      </c>
      <c r="F112" s="882">
        <v>45366</v>
      </c>
      <c r="H112" s="913">
        <v>45355</v>
      </c>
      <c r="I112" s="613"/>
      <c r="J112" s="418"/>
    </row>
    <row r="113" spans="1:10" s="146" customFormat="1" ht="19.5" hidden="1" customHeight="1" x14ac:dyDescent="0.2">
      <c r="A113" s="851"/>
      <c r="B113" s="916" t="s">
        <v>1527</v>
      </c>
      <c r="C113" s="917" t="s">
        <v>2060</v>
      </c>
      <c r="D113" s="882">
        <v>45364</v>
      </c>
      <c r="E113" s="882">
        <f t="shared" si="94"/>
        <v>45370</v>
      </c>
      <c r="F113" s="882">
        <f t="shared" ref="F113:F120" si="98">D113+7</f>
        <v>45371</v>
      </c>
      <c r="H113" s="913">
        <v>45362</v>
      </c>
      <c r="I113" s="613"/>
      <c r="J113" s="418"/>
    </row>
    <row r="114" spans="1:10" s="146" customFormat="1" ht="19.5" hidden="1" customHeight="1" x14ac:dyDescent="0.2">
      <c r="A114" s="851" t="s">
        <v>2061</v>
      </c>
      <c r="B114" s="916" t="s">
        <v>1519</v>
      </c>
      <c r="C114" s="917" t="s">
        <v>2062</v>
      </c>
      <c r="D114" s="882">
        <v>45371</v>
      </c>
      <c r="E114" s="882">
        <f t="shared" si="94"/>
        <v>45377</v>
      </c>
      <c r="F114" s="882">
        <f t="shared" si="98"/>
        <v>45378</v>
      </c>
      <c r="H114" s="913">
        <v>45369</v>
      </c>
      <c r="I114" s="613"/>
      <c r="J114" s="418"/>
    </row>
    <row r="115" spans="1:10" s="146" customFormat="1" ht="19.5" hidden="1" customHeight="1" x14ac:dyDescent="0.2">
      <c r="A115" s="851"/>
      <c r="B115" s="916" t="s">
        <v>1534</v>
      </c>
      <c r="C115" s="917" t="s">
        <v>2063</v>
      </c>
      <c r="D115" s="882">
        <v>45376</v>
      </c>
      <c r="E115" s="882">
        <f t="shared" si="94"/>
        <v>45382</v>
      </c>
      <c r="F115" s="882">
        <f t="shared" si="98"/>
        <v>45383</v>
      </c>
      <c r="H115" s="913">
        <v>45376</v>
      </c>
      <c r="I115" s="613"/>
      <c r="J115" s="418"/>
    </row>
    <row r="116" spans="1:10" s="146" customFormat="1" ht="19.5" hidden="1" customHeight="1" x14ac:dyDescent="0.2">
      <c r="A116" s="851"/>
      <c r="B116" s="916" t="s">
        <v>1538</v>
      </c>
      <c r="C116" s="917" t="s">
        <v>2064</v>
      </c>
      <c r="D116" s="882">
        <v>45382</v>
      </c>
      <c r="E116" s="882">
        <f t="shared" si="94"/>
        <v>45388</v>
      </c>
      <c r="F116" s="882">
        <f t="shared" si="98"/>
        <v>45389</v>
      </c>
      <c r="H116" s="913">
        <v>45383</v>
      </c>
      <c r="I116" s="613"/>
      <c r="J116" s="418"/>
    </row>
    <row r="117" spans="1:10" s="146" customFormat="1" ht="19.5" hidden="1" customHeight="1" x14ac:dyDescent="0.2">
      <c r="A117" s="851" t="s">
        <v>2065</v>
      </c>
      <c r="B117" s="979" t="s">
        <v>1515</v>
      </c>
      <c r="C117" s="980" t="s">
        <v>2066</v>
      </c>
      <c r="D117" s="980">
        <v>45398</v>
      </c>
      <c r="E117" s="1036" t="s">
        <v>385</v>
      </c>
      <c r="F117" s="882">
        <f t="shared" si="98"/>
        <v>45405</v>
      </c>
      <c r="H117" s="882">
        <v>45390</v>
      </c>
      <c r="I117" s="613"/>
      <c r="J117" s="418"/>
    </row>
    <row r="118" spans="1:10" s="146" customFormat="1" ht="19.5" hidden="1" customHeight="1" x14ac:dyDescent="0.2">
      <c r="A118" s="851" t="s">
        <v>1519</v>
      </c>
      <c r="B118" s="979" t="s">
        <v>1547</v>
      </c>
      <c r="C118" s="980" t="s">
        <v>2067</v>
      </c>
      <c r="D118" s="980">
        <v>45397</v>
      </c>
      <c r="E118" s="882">
        <f>D118+6</f>
        <v>45403</v>
      </c>
      <c r="F118" s="882">
        <f t="shared" si="98"/>
        <v>45404</v>
      </c>
      <c r="H118" s="882">
        <v>45397</v>
      </c>
      <c r="I118" s="613"/>
      <c r="J118" s="418"/>
    </row>
    <row r="119" spans="1:10" s="146" customFormat="1" ht="19.5" hidden="1" customHeight="1" x14ac:dyDescent="0.2">
      <c r="A119" s="851"/>
      <c r="B119" s="1010" t="s">
        <v>1527</v>
      </c>
      <c r="C119" s="985" t="s">
        <v>2068</v>
      </c>
      <c r="D119" s="980">
        <v>45410</v>
      </c>
      <c r="E119" s="978" t="s">
        <v>385</v>
      </c>
      <c r="F119" s="882">
        <f t="shared" si="98"/>
        <v>45417</v>
      </c>
      <c r="H119" s="882">
        <v>45404</v>
      </c>
      <c r="I119" s="613"/>
      <c r="J119" s="418"/>
    </row>
    <row r="120" spans="1:10" s="146" customFormat="1" ht="19.5" hidden="1" customHeight="1" x14ac:dyDescent="0.2">
      <c r="A120" s="851" t="s">
        <v>2061</v>
      </c>
      <c r="B120" s="1010" t="s">
        <v>1519</v>
      </c>
      <c r="C120" s="980" t="s">
        <v>2069</v>
      </c>
      <c r="D120" s="980">
        <v>45412</v>
      </c>
      <c r="E120" s="882">
        <f>D120+6</f>
        <v>45418</v>
      </c>
      <c r="F120" s="882">
        <f t="shared" si="98"/>
        <v>45419</v>
      </c>
      <c r="H120" s="882">
        <v>45411</v>
      </c>
      <c r="I120" s="613"/>
      <c r="J120" s="418"/>
    </row>
    <row r="121" spans="1:10" s="146" customFormat="1" ht="20.100000000000001" hidden="1" customHeight="1" x14ac:dyDescent="0.2">
      <c r="A121" s="851" t="s">
        <v>2070</v>
      </c>
      <c r="B121" s="978" t="s">
        <v>385</v>
      </c>
      <c r="C121" s="985" t="s">
        <v>2071</v>
      </c>
      <c r="D121" s="914">
        <v>45429</v>
      </c>
      <c r="E121" s="862" t="s">
        <v>385</v>
      </c>
      <c r="F121" s="862" t="s">
        <v>385</v>
      </c>
      <c r="H121" s="882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5" t="s">
        <v>1538</v>
      </c>
      <c r="C122" s="985" t="s">
        <v>2072</v>
      </c>
      <c r="D122" s="980">
        <v>45430</v>
      </c>
      <c r="E122" s="882">
        <f>D122+6</f>
        <v>45436</v>
      </c>
      <c r="F122" s="882">
        <f>D122+7</f>
        <v>45437</v>
      </c>
      <c r="H122" s="882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1515</v>
      </c>
      <c r="B123" s="978" t="s">
        <v>385</v>
      </c>
      <c r="C123" s="980" t="s">
        <v>2073</v>
      </c>
      <c r="D123" s="914">
        <v>45435</v>
      </c>
      <c r="E123" s="914">
        <f>D123+6</f>
        <v>45441</v>
      </c>
      <c r="F123" s="914">
        <f>D123+7</f>
        <v>45442</v>
      </c>
      <c r="H123" s="882">
        <f t="shared" ref="H123:H173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1547</v>
      </c>
      <c r="B124" s="985" t="s">
        <v>1515</v>
      </c>
      <c r="C124" s="980" t="s">
        <v>2074</v>
      </c>
      <c r="D124" s="980">
        <v>45442</v>
      </c>
      <c r="E124" s="882">
        <f>D124+6</f>
        <v>45448</v>
      </c>
      <c r="F124" s="882">
        <f>D124+7</f>
        <v>45449</v>
      </c>
      <c r="H124" s="882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1527</v>
      </c>
      <c r="B125" s="985" t="s">
        <v>1547</v>
      </c>
      <c r="C125" s="985" t="s">
        <v>2075</v>
      </c>
      <c r="D125" s="980">
        <v>45453</v>
      </c>
      <c r="E125" s="882">
        <f>D125+6</f>
        <v>45459</v>
      </c>
      <c r="F125" s="882">
        <f>D125+7</f>
        <v>45460</v>
      </c>
      <c r="H125" s="882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2076</v>
      </c>
      <c r="B126" s="985" t="s">
        <v>1527</v>
      </c>
      <c r="C126" s="985" t="s">
        <v>2077</v>
      </c>
      <c r="D126" s="980">
        <v>45456</v>
      </c>
      <c r="E126" s="882">
        <v>45463</v>
      </c>
      <c r="F126" s="882">
        <v>45461</v>
      </c>
      <c r="H126" s="882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1534</v>
      </c>
      <c r="B127" s="1073" t="s">
        <v>681</v>
      </c>
      <c r="C127" s="985" t="s">
        <v>2078</v>
      </c>
      <c r="D127" s="980">
        <v>45459</v>
      </c>
      <c r="E127" s="882">
        <f>D127+6</f>
        <v>45465</v>
      </c>
      <c r="F127" s="882">
        <f>D127+7</f>
        <v>45466</v>
      </c>
      <c r="H127" s="882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2079</v>
      </c>
      <c r="B128" s="985" t="s">
        <v>1519</v>
      </c>
      <c r="C128" s="985" t="s">
        <v>2080</v>
      </c>
      <c r="D128" s="980">
        <v>45471</v>
      </c>
      <c r="E128" s="978" t="s">
        <v>385</v>
      </c>
      <c r="F128" s="882">
        <v>45475</v>
      </c>
      <c r="H128" s="882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2081</v>
      </c>
      <c r="B129" s="1078" t="s">
        <v>409</v>
      </c>
      <c r="C129" s="985" t="s">
        <v>2082</v>
      </c>
      <c r="D129" s="914">
        <v>45475</v>
      </c>
      <c r="E129" s="914">
        <f t="shared" ref="E129:E147" si="100">D129+6</f>
        <v>45481</v>
      </c>
      <c r="F129" s="914">
        <f t="shared" ref="F129:F147" si="101">D129+7</f>
        <v>45482</v>
      </c>
      <c r="H129" s="882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2083</v>
      </c>
      <c r="B130" s="985" t="s">
        <v>2084</v>
      </c>
      <c r="C130" s="985" t="s">
        <v>2085</v>
      </c>
      <c r="D130" s="980">
        <v>45493</v>
      </c>
      <c r="E130" s="882">
        <f t="shared" si="100"/>
        <v>45499</v>
      </c>
      <c r="F130" s="882">
        <f t="shared" si="101"/>
        <v>45500</v>
      </c>
      <c r="H130" s="882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5" t="s">
        <v>1515</v>
      </c>
      <c r="C131" s="985" t="s">
        <v>2086</v>
      </c>
      <c r="D131" s="980">
        <v>45491</v>
      </c>
      <c r="E131" s="882">
        <f t="shared" si="100"/>
        <v>45497</v>
      </c>
      <c r="F131" s="882">
        <f t="shared" si="101"/>
        <v>45498</v>
      </c>
      <c r="H131" s="882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5" t="s">
        <v>1547</v>
      </c>
      <c r="C132" s="985" t="s">
        <v>2087</v>
      </c>
      <c r="D132" s="978" t="s">
        <v>385</v>
      </c>
      <c r="E132" s="914" t="e">
        <f t="shared" si="100"/>
        <v>#VALUE!</v>
      </c>
      <c r="F132" s="914" t="e">
        <f t="shared" si="101"/>
        <v>#VALUE!</v>
      </c>
      <c r="H132" s="882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5" t="s">
        <v>1527</v>
      </c>
      <c r="C133" s="985" t="s">
        <v>2088</v>
      </c>
      <c r="D133" s="985">
        <v>45502</v>
      </c>
      <c r="E133" s="882">
        <f t="shared" si="100"/>
        <v>45508</v>
      </c>
      <c r="F133" s="882">
        <f t="shared" si="101"/>
        <v>45509</v>
      </c>
      <c r="H133" s="882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1519</v>
      </c>
      <c r="B134" s="980" t="s">
        <v>1515</v>
      </c>
      <c r="C134" s="985" t="s">
        <v>2089</v>
      </c>
      <c r="D134" s="980">
        <v>45510</v>
      </c>
      <c r="E134" s="882">
        <f t="shared" si="100"/>
        <v>45516</v>
      </c>
      <c r="F134" s="882">
        <f t="shared" si="101"/>
        <v>45517</v>
      </c>
      <c r="H134" s="882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2090</v>
      </c>
      <c r="B135" s="985" t="s">
        <v>1534</v>
      </c>
      <c r="C135" s="985" t="s">
        <v>2091</v>
      </c>
      <c r="D135" s="980">
        <v>45519</v>
      </c>
      <c r="E135" s="882">
        <f t="shared" si="100"/>
        <v>45525</v>
      </c>
      <c r="F135" s="882">
        <f t="shared" si="101"/>
        <v>45526</v>
      </c>
      <c r="H135" s="882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80" t="s">
        <v>2092</v>
      </c>
      <c r="C136" s="985" t="s">
        <v>2093</v>
      </c>
      <c r="D136" s="980">
        <v>45528</v>
      </c>
      <c r="E136" s="882">
        <f t="shared" si="100"/>
        <v>45534</v>
      </c>
      <c r="F136" s="882">
        <f t="shared" si="101"/>
        <v>45535</v>
      </c>
      <c r="H136" s="882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80" t="s">
        <v>2094</v>
      </c>
      <c r="C137" s="985" t="s">
        <v>2095</v>
      </c>
      <c r="D137" s="980">
        <v>45535</v>
      </c>
      <c r="E137" s="882">
        <f t="shared" si="100"/>
        <v>45541</v>
      </c>
      <c r="F137" s="882">
        <f t="shared" si="101"/>
        <v>45542</v>
      </c>
      <c r="H137" s="882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5" t="s">
        <v>1547</v>
      </c>
      <c r="C138" s="985" t="s">
        <v>2096</v>
      </c>
      <c r="D138" s="980">
        <v>45541</v>
      </c>
      <c r="E138" s="882">
        <f t="shared" si="100"/>
        <v>45547</v>
      </c>
      <c r="F138" s="882">
        <f t="shared" si="101"/>
        <v>45548</v>
      </c>
      <c r="H138" s="882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5" t="s">
        <v>1527</v>
      </c>
      <c r="C139" s="985" t="s">
        <v>2097</v>
      </c>
      <c r="D139" s="980">
        <v>45546</v>
      </c>
      <c r="E139" s="882">
        <f t="shared" si="100"/>
        <v>45552</v>
      </c>
      <c r="F139" s="882">
        <f t="shared" si="101"/>
        <v>45553</v>
      </c>
      <c r="H139" s="882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1519</v>
      </c>
      <c r="B140" s="980" t="s">
        <v>1515</v>
      </c>
      <c r="C140" s="985" t="s">
        <v>2098</v>
      </c>
      <c r="D140" s="980">
        <v>45552</v>
      </c>
      <c r="E140" s="882">
        <f t="shared" si="100"/>
        <v>45558</v>
      </c>
      <c r="F140" s="882">
        <f t="shared" si="101"/>
        <v>45559</v>
      </c>
      <c r="H140" s="882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2099</v>
      </c>
      <c r="B141" s="985" t="s">
        <v>1822</v>
      </c>
      <c r="C141" s="985" t="s">
        <v>2100</v>
      </c>
      <c r="D141" s="985">
        <v>45557</v>
      </c>
      <c r="E141" s="882">
        <f t="shared" si="100"/>
        <v>45563</v>
      </c>
      <c r="F141" s="882">
        <f t="shared" si="101"/>
        <v>45564</v>
      </c>
      <c r="H141" s="882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80" t="s">
        <v>1534</v>
      </c>
      <c r="C142" s="985" t="s">
        <v>2101</v>
      </c>
      <c r="D142" s="985">
        <v>45568</v>
      </c>
      <c r="E142" s="882">
        <f t="shared" si="100"/>
        <v>45574</v>
      </c>
      <c r="F142" s="882">
        <f t="shared" si="101"/>
        <v>45575</v>
      </c>
      <c r="H142" s="882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5" t="s">
        <v>2092</v>
      </c>
      <c r="C143" s="985" t="s">
        <v>2102</v>
      </c>
      <c r="D143" s="985">
        <v>45571</v>
      </c>
      <c r="E143" s="882">
        <f t="shared" si="100"/>
        <v>45577</v>
      </c>
      <c r="F143" s="882">
        <f t="shared" si="101"/>
        <v>45578</v>
      </c>
      <c r="H143" s="882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5" t="s">
        <v>1547</v>
      </c>
      <c r="C144" s="985" t="s">
        <v>2103</v>
      </c>
      <c r="D144" s="985">
        <v>45580</v>
      </c>
      <c r="E144" s="882">
        <f t="shared" si="100"/>
        <v>45586</v>
      </c>
      <c r="F144" s="882">
        <f t="shared" si="101"/>
        <v>45587</v>
      </c>
      <c r="H144" s="882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1538</v>
      </c>
      <c r="B145" s="985" t="s">
        <v>2017</v>
      </c>
      <c r="C145" s="985" t="s">
        <v>2104</v>
      </c>
      <c r="D145" s="980">
        <v>45587</v>
      </c>
      <c r="E145" s="882">
        <f t="shared" si="100"/>
        <v>45593</v>
      </c>
      <c r="F145" s="882">
        <f t="shared" si="101"/>
        <v>45594</v>
      </c>
      <c r="H145" s="882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1515</v>
      </c>
      <c r="B146" s="985" t="s">
        <v>1538</v>
      </c>
      <c r="C146" s="985" t="s">
        <v>2105</v>
      </c>
      <c r="D146" s="980">
        <v>45596</v>
      </c>
      <c r="E146" s="882">
        <f t="shared" si="100"/>
        <v>45602</v>
      </c>
      <c r="F146" s="882">
        <f t="shared" si="101"/>
        <v>45603</v>
      </c>
      <c r="H146" s="882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5" t="s">
        <v>1515</v>
      </c>
      <c r="C147" s="985" t="s">
        <v>2106</v>
      </c>
      <c r="D147" s="985">
        <v>45601</v>
      </c>
      <c r="E147" s="882">
        <f t="shared" si="100"/>
        <v>45607</v>
      </c>
      <c r="F147" s="882">
        <f t="shared" si="101"/>
        <v>45608</v>
      </c>
      <c r="H147" s="882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1822</v>
      </c>
      <c r="B148" s="985" t="s">
        <v>2107</v>
      </c>
      <c r="C148" s="985" t="s">
        <v>2108</v>
      </c>
      <c r="D148" s="985">
        <v>45613</v>
      </c>
      <c r="E148" s="812">
        <v>45615</v>
      </c>
      <c r="F148" s="882">
        <v>45616</v>
      </c>
      <c r="H148" s="882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5" t="s">
        <v>1534</v>
      </c>
      <c r="C149" s="985" t="s">
        <v>2109</v>
      </c>
      <c r="D149" s="980">
        <v>45616</v>
      </c>
      <c r="E149" s="882">
        <f>D149+6</f>
        <v>45622</v>
      </c>
      <c r="F149" s="882">
        <f t="shared" ref="F149:F160" si="102">D149+7</f>
        <v>45623</v>
      </c>
      <c r="H149" s="882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1547</v>
      </c>
      <c r="B150" s="985" t="s">
        <v>2110</v>
      </c>
      <c r="C150" s="985" t="s">
        <v>2111</v>
      </c>
      <c r="D150" s="980">
        <v>45627</v>
      </c>
      <c r="E150" s="882">
        <f>D150+6</f>
        <v>45633</v>
      </c>
      <c r="F150" s="882">
        <f t="shared" si="102"/>
        <v>45634</v>
      </c>
      <c r="H150" s="882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5" t="s">
        <v>2017</v>
      </c>
      <c r="C151" s="985" t="s">
        <v>2112</v>
      </c>
      <c r="D151" s="980">
        <v>45628</v>
      </c>
      <c r="E151" s="882">
        <f>D151+6</f>
        <v>45634</v>
      </c>
      <c r="F151" s="882">
        <f t="shared" si="102"/>
        <v>45635</v>
      </c>
      <c r="H151" s="882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5" t="s">
        <v>1538</v>
      </c>
      <c r="C152" s="985" t="s">
        <v>2113</v>
      </c>
      <c r="D152" s="985">
        <v>45641</v>
      </c>
      <c r="E152" s="882">
        <f>D152+6</f>
        <v>45647</v>
      </c>
      <c r="F152" s="882">
        <f t="shared" si="102"/>
        <v>45648</v>
      </c>
      <c r="H152" s="882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5" t="s">
        <v>1515</v>
      </c>
      <c r="C153" s="985" t="s">
        <v>2114</v>
      </c>
      <c r="D153" s="985">
        <v>45645</v>
      </c>
      <c r="E153" s="882">
        <f>D153+6</f>
        <v>45651</v>
      </c>
      <c r="F153" s="882">
        <f t="shared" si="102"/>
        <v>45652</v>
      </c>
      <c r="H153" s="882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5" t="s">
        <v>2107</v>
      </c>
      <c r="C154" s="985" t="s">
        <v>2115</v>
      </c>
      <c r="D154" s="985">
        <v>45657</v>
      </c>
      <c r="E154" s="978" t="s">
        <v>385</v>
      </c>
      <c r="F154" s="882">
        <f t="shared" si="102"/>
        <v>45664</v>
      </c>
      <c r="H154" s="882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5" t="s">
        <v>1534</v>
      </c>
      <c r="C155" s="985" t="s">
        <v>2116</v>
      </c>
      <c r="D155" s="980">
        <v>45665</v>
      </c>
      <c r="E155" s="978" t="s">
        <v>385</v>
      </c>
      <c r="F155" s="882">
        <f t="shared" si="102"/>
        <v>45672</v>
      </c>
      <c r="H155" s="882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1547</v>
      </c>
      <c r="B156" s="985" t="s">
        <v>2110</v>
      </c>
      <c r="C156" s="985" t="s">
        <v>2117</v>
      </c>
      <c r="D156" s="980">
        <v>45669</v>
      </c>
      <c r="E156" s="882">
        <f t="shared" ref="E156:E160" si="103">D156+6</f>
        <v>45675</v>
      </c>
      <c r="F156" s="882">
        <f t="shared" si="102"/>
        <v>45676</v>
      </c>
      <c r="H156" s="882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5" t="s">
        <v>2017</v>
      </c>
      <c r="C157" s="985" t="s">
        <v>2118</v>
      </c>
      <c r="D157" s="980">
        <v>45673</v>
      </c>
      <c r="E157" s="882">
        <f t="shared" si="103"/>
        <v>45679</v>
      </c>
      <c r="F157" s="882">
        <f t="shared" si="102"/>
        <v>45680</v>
      </c>
      <c r="H157" s="882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1538</v>
      </c>
      <c r="B158" s="985" t="s">
        <v>2107</v>
      </c>
      <c r="C158" s="985" t="s">
        <v>2119</v>
      </c>
      <c r="D158" s="980">
        <v>45682</v>
      </c>
      <c r="E158" s="882">
        <f t="shared" si="103"/>
        <v>45688</v>
      </c>
      <c r="F158" s="882">
        <f t="shared" si="102"/>
        <v>45689</v>
      </c>
      <c r="H158" s="882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1515</v>
      </c>
      <c r="B159" s="985" t="s">
        <v>1538</v>
      </c>
      <c r="C159" s="985" t="s">
        <v>2120</v>
      </c>
      <c r="D159" s="985">
        <v>45686</v>
      </c>
      <c r="E159" s="882">
        <f t="shared" si="103"/>
        <v>45692</v>
      </c>
      <c r="F159" s="882">
        <f t="shared" si="102"/>
        <v>45693</v>
      </c>
      <c r="H159" s="882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5" t="s">
        <v>1515</v>
      </c>
      <c r="C160" s="985" t="s">
        <v>2121</v>
      </c>
      <c r="D160" s="985">
        <v>45693</v>
      </c>
      <c r="E160" s="882">
        <f t="shared" si="103"/>
        <v>45699</v>
      </c>
      <c r="F160" s="882">
        <f t="shared" si="102"/>
        <v>45700</v>
      </c>
      <c r="H160" s="882">
        <f t="shared" si="99"/>
        <v>45691</v>
      </c>
      <c r="I160" s="613"/>
      <c r="J160" s="418"/>
    </row>
    <row r="161" spans="1:17" s="146" customFormat="1" ht="20.100000000000001" hidden="1" customHeight="1" x14ac:dyDescent="0.2">
      <c r="A161" s="851"/>
      <c r="B161" s="985" t="s">
        <v>2107</v>
      </c>
      <c r="C161" s="985" t="s">
        <v>2126</v>
      </c>
      <c r="D161" s="980">
        <v>45721</v>
      </c>
      <c r="E161" s="978" t="s">
        <v>385</v>
      </c>
      <c r="F161" s="978" t="s">
        <v>385</v>
      </c>
      <c r="H161" s="882">
        <v>45719</v>
      </c>
      <c r="I161" s="613"/>
      <c r="J161" s="418"/>
      <c r="K161" s="149"/>
    </row>
    <row r="162" spans="1:17" s="146" customFormat="1" ht="20.100000000000001" hidden="1" customHeight="1" x14ac:dyDescent="0.2">
      <c r="A162" s="851"/>
      <c r="B162" s="985" t="s">
        <v>1538</v>
      </c>
      <c r="C162" s="985" t="s">
        <v>2127</v>
      </c>
      <c r="D162" s="980">
        <v>45726</v>
      </c>
      <c r="E162" s="882">
        <f t="shared" ref="E162:E169" si="104">D162+6</f>
        <v>45732</v>
      </c>
      <c r="F162" s="882">
        <f t="shared" ref="F162:F169" si="105">E162+1</f>
        <v>45733</v>
      </c>
      <c r="H162" s="882">
        <f t="shared" si="99"/>
        <v>45726</v>
      </c>
      <c r="I162" s="613"/>
      <c r="J162" s="418"/>
      <c r="K162" s="149"/>
    </row>
    <row r="163" spans="1:17" s="146" customFormat="1" ht="20.100000000000001" hidden="1" customHeight="1" x14ac:dyDescent="0.2">
      <c r="A163" s="851"/>
      <c r="B163" s="985" t="s">
        <v>1515</v>
      </c>
      <c r="C163" s="985" t="s">
        <v>2128</v>
      </c>
      <c r="D163" s="980">
        <v>45739</v>
      </c>
      <c r="E163" s="882">
        <f t="shared" si="104"/>
        <v>45745</v>
      </c>
      <c r="F163" s="882">
        <f t="shared" si="105"/>
        <v>45746</v>
      </c>
      <c r="H163" s="882">
        <f t="shared" si="99"/>
        <v>45733</v>
      </c>
      <c r="I163" s="613"/>
      <c r="J163" s="418"/>
      <c r="K163" s="149"/>
    </row>
    <row r="164" spans="1:17" s="146" customFormat="1" ht="20.100000000000001" customHeight="1" x14ac:dyDescent="0.2">
      <c r="A164" s="851"/>
      <c r="B164" s="985" t="s">
        <v>2092</v>
      </c>
      <c r="C164" s="985" t="s">
        <v>2129</v>
      </c>
      <c r="D164" s="980">
        <v>45746</v>
      </c>
      <c r="E164" s="884" t="s">
        <v>385</v>
      </c>
      <c r="F164" s="882">
        <v>45750</v>
      </c>
      <c r="H164" s="882">
        <f t="shared" si="99"/>
        <v>45740</v>
      </c>
      <c r="I164" s="613"/>
      <c r="J164" s="418"/>
      <c r="K164" s="149"/>
    </row>
    <row r="165" spans="1:17" s="146" customFormat="1" ht="20.100000000000001" customHeight="1" x14ac:dyDescent="0.2">
      <c r="A165" s="851" t="s">
        <v>1534</v>
      </c>
      <c r="B165" s="985" t="s">
        <v>2107</v>
      </c>
      <c r="C165" s="985" t="s">
        <v>2130</v>
      </c>
      <c r="D165" s="980">
        <v>45750</v>
      </c>
      <c r="E165" s="882">
        <f t="shared" si="104"/>
        <v>45756</v>
      </c>
      <c r="F165" s="882">
        <f t="shared" si="105"/>
        <v>45757</v>
      </c>
      <c r="H165" s="882">
        <f t="shared" si="99"/>
        <v>45747</v>
      </c>
      <c r="I165" s="613"/>
      <c r="J165" s="418"/>
      <c r="K165" s="149"/>
    </row>
    <row r="166" spans="1:17" s="146" customFormat="1" ht="20.100000000000001" customHeight="1" x14ac:dyDescent="0.2">
      <c r="A166" s="851"/>
      <c r="B166" s="985" t="s">
        <v>1534</v>
      </c>
      <c r="C166" s="985" t="s">
        <v>2131</v>
      </c>
      <c r="D166" s="980">
        <v>45755</v>
      </c>
      <c r="E166" s="882">
        <f t="shared" si="104"/>
        <v>45761</v>
      </c>
      <c r="F166" s="882">
        <f t="shared" si="105"/>
        <v>45762</v>
      </c>
      <c r="H166" s="882">
        <f t="shared" si="99"/>
        <v>45754</v>
      </c>
      <c r="I166" s="613"/>
      <c r="J166" s="418"/>
      <c r="K166" s="149"/>
    </row>
    <row r="167" spans="1:17" s="146" customFormat="1" ht="20.100000000000001" customHeight="1" x14ac:dyDescent="0.2">
      <c r="A167" s="851" t="s">
        <v>2017</v>
      </c>
      <c r="B167" s="985" t="s">
        <v>1822</v>
      </c>
      <c r="C167" s="985" t="s">
        <v>2132</v>
      </c>
      <c r="D167" s="980">
        <v>45760</v>
      </c>
      <c r="E167" s="882">
        <f t="shared" si="104"/>
        <v>45766</v>
      </c>
      <c r="F167" s="882">
        <f t="shared" si="105"/>
        <v>45767</v>
      </c>
      <c r="H167" s="882">
        <f t="shared" si="99"/>
        <v>45761</v>
      </c>
      <c r="I167" s="613"/>
      <c r="J167" s="418"/>
      <c r="K167" s="149"/>
    </row>
    <row r="168" spans="1:17" s="146" customFormat="1" ht="20.100000000000001" customHeight="1" x14ac:dyDescent="0.2">
      <c r="A168" s="851"/>
      <c r="B168" s="985" t="s">
        <v>2133</v>
      </c>
      <c r="C168" s="985" t="s">
        <v>2134</v>
      </c>
      <c r="D168" s="980">
        <v>45767</v>
      </c>
      <c r="E168" s="882">
        <f t="shared" si="104"/>
        <v>45773</v>
      </c>
      <c r="F168" s="882">
        <f t="shared" si="105"/>
        <v>45774</v>
      </c>
      <c r="H168" s="882">
        <f t="shared" si="99"/>
        <v>45768</v>
      </c>
      <c r="I168" s="613"/>
      <c r="J168" s="418"/>
      <c r="K168" s="149"/>
    </row>
    <row r="169" spans="1:17" s="146" customFormat="1" ht="20.100000000000001" customHeight="1" x14ac:dyDescent="0.2">
      <c r="A169" s="851" t="s">
        <v>1538</v>
      </c>
      <c r="B169" s="985" t="s">
        <v>2135</v>
      </c>
      <c r="C169" s="985" t="s">
        <v>2136</v>
      </c>
      <c r="D169" s="980">
        <v>45774</v>
      </c>
      <c r="E169" s="882">
        <f t="shared" si="104"/>
        <v>45780</v>
      </c>
      <c r="F169" s="882">
        <f t="shared" si="105"/>
        <v>45781</v>
      </c>
      <c r="H169" s="882">
        <f t="shared" si="99"/>
        <v>45775</v>
      </c>
      <c r="I169" s="613"/>
      <c r="J169" s="418"/>
      <c r="K169" s="149"/>
    </row>
    <row r="170" spans="1:17" s="146" customFormat="1" ht="20.100000000000001" customHeight="1" x14ac:dyDescent="0.2">
      <c r="A170" s="851"/>
      <c r="B170" s="985" t="s">
        <v>1515</v>
      </c>
      <c r="C170" s="985" t="s">
        <v>2137</v>
      </c>
      <c r="D170" s="980">
        <v>45781</v>
      </c>
      <c r="E170" s="882">
        <f t="shared" ref="E170:E173" si="106">D170+6</f>
        <v>45787</v>
      </c>
      <c r="F170" s="882">
        <f t="shared" ref="F170:F173" si="107">E170+1</f>
        <v>45788</v>
      </c>
      <c r="H170" s="882">
        <f t="shared" si="99"/>
        <v>45782</v>
      </c>
      <c r="I170" s="613"/>
      <c r="J170" s="418"/>
      <c r="K170" s="149"/>
    </row>
    <row r="171" spans="1:17" s="146" customFormat="1" ht="20.100000000000001" customHeight="1" x14ac:dyDescent="0.2">
      <c r="A171" s="851"/>
      <c r="B171" s="985" t="s">
        <v>2092</v>
      </c>
      <c r="C171" s="985" t="s">
        <v>2138</v>
      </c>
      <c r="D171" s="980">
        <v>45788</v>
      </c>
      <c r="E171" s="882">
        <f t="shared" si="106"/>
        <v>45794</v>
      </c>
      <c r="F171" s="882">
        <f t="shared" si="107"/>
        <v>45795</v>
      </c>
      <c r="H171" s="882">
        <f t="shared" si="99"/>
        <v>45789</v>
      </c>
      <c r="I171" s="613"/>
      <c r="J171" s="418"/>
      <c r="K171" s="149"/>
    </row>
    <row r="172" spans="1:17" s="146" customFormat="1" ht="20.100000000000001" customHeight="1" x14ac:dyDescent="0.2">
      <c r="A172" s="851" t="s">
        <v>1534</v>
      </c>
      <c r="B172" s="985" t="s">
        <v>2107</v>
      </c>
      <c r="C172" s="985" t="s">
        <v>2139</v>
      </c>
      <c r="D172" s="980">
        <v>45795</v>
      </c>
      <c r="E172" s="882">
        <f t="shared" si="106"/>
        <v>45801</v>
      </c>
      <c r="F172" s="882">
        <f t="shared" si="107"/>
        <v>45802</v>
      </c>
      <c r="H172" s="882">
        <f t="shared" si="99"/>
        <v>45796</v>
      </c>
      <c r="I172" s="613"/>
      <c r="J172" s="418"/>
      <c r="K172" s="149"/>
    </row>
    <row r="173" spans="1:17" s="146" customFormat="1" ht="20.100000000000001" customHeight="1" x14ac:dyDescent="0.2">
      <c r="A173" s="851"/>
      <c r="B173" s="985" t="s">
        <v>2110</v>
      </c>
      <c r="C173" s="985" t="s">
        <v>2140</v>
      </c>
      <c r="D173" s="980">
        <v>45802</v>
      </c>
      <c r="E173" s="882">
        <f t="shared" si="106"/>
        <v>45808</v>
      </c>
      <c r="F173" s="882">
        <f t="shared" si="107"/>
        <v>45809</v>
      </c>
      <c r="H173" s="882">
        <f t="shared" si="99"/>
        <v>45803</v>
      </c>
      <c r="I173" s="613"/>
      <c r="J173" s="418"/>
      <c r="K173" s="149"/>
    </row>
    <row r="174" spans="1:17" s="149" customFormat="1" ht="20.100000000000001" customHeight="1" x14ac:dyDescent="0.2">
      <c r="A174" s="1048"/>
      <c r="B174" s="147" t="s">
        <v>504</v>
      </c>
      <c r="C174" s="753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603"/>
      <c r="P174" s="146"/>
      <c r="Q174" s="146"/>
    </row>
    <row r="175" spans="1:17" s="146" customFormat="1" ht="20.100000000000001" hidden="1" customHeight="1" x14ac:dyDescent="0.2">
      <c r="A175" s="1109"/>
      <c r="B175" s="1110"/>
      <c r="C175" s="1110"/>
      <c r="D175" s="1111"/>
      <c r="E175" s="1111"/>
      <c r="F175" s="1112"/>
      <c r="G175" s="1111"/>
      <c r="I175" s="1111"/>
      <c r="J175" s="1113"/>
      <c r="K175" s="205"/>
      <c r="L175" s="149"/>
    </row>
    <row r="176" spans="1:17" s="149" customFormat="1" ht="20.100000000000001" hidden="1" customHeight="1" x14ac:dyDescent="0.2">
      <c r="A176" s="1045"/>
      <c r="B176" s="1136" t="s">
        <v>1661</v>
      </c>
      <c r="C176" s="1136"/>
      <c r="D176" s="1136"/>
      <c r="E176" s="1136"/>
      <c r="F176" s="1136"/>
      <c r="G176" s="1050"/>
      <c r="H176" s="145"/>
      <c r="I176" s="145"/>
      <c r="J176" s="145"/>
      <c r="K176" s="145"/>
    </row>
    <row r="177" spans="1:12" s="146" customFormat="1" ht="19.5" hidden="1" customHeight="1" x14ac:dyDescent="0.2">
      <c r="A177" s="851"/>
      <c r="B177" s="723"/>
      <c r="C177" s="718"/>
      <c r="D177" s="718"/>
      <c r="E177" s="718"/>
      <c r="F177" s="718"/>
      <c r="G177" s="718"/>
      <c r="H177" s="614"/>
      <c r="I177" s="634"/>
      <c r="J177" s="613"/>
      <c r="K177" s="418"/>
      <c r="L177" s="149"/>
    </row>
    <row r="178" spans="1:12" s="146" customFormat="1" ht="30" hidden="1" customHeight="1" x14ac:dyDescent="0.2">
      <c r="A178" s="851"/>
      <c r="B178" s="1137" t="s">
        <v>124</v>
      </c>
      <c r="C178" s="1138"/>
      <c r="D178" s="1106" t="s">
        <v>349</v>
      </c>
      <c r="E178" s="974" t="s">
        <v>299</v>
      </c>
      <c r="F178" s="974" t="s">
        <v>168</v>
      </c>
      <c r="G178" s="974" t="s">
        <v>182</v>
      </c>
      <c r="H178" s="974" t="s">
        <v>307</v>
      </c>
      <c r="I178" s="974" t="s">
        <v>222</v>
      </c>
      <c r="J178" s="974" t="s">
        <v>271</v>
      </c>
      <c r="K178" s="195"/>
      <c r="L178" s="958"/>
    </row>
    <row r="179" spans="1:12" s="146" customFormat="1" ht="18" hidden="1" customHeight="1" x14ac:dyDescent="0.2">
      <c r="A179" s="851"/>
      <c r="B179" s="974" t="s">
        <v>351</v>
      </c>
      <c r="C179" s="974" t="s">
        <v>352</v>
      </c>
      <c r="D179" s="1107"/>
      <c r="E179" s="976" t="s">
        <v>269</v>
      </c>
      <c r="F179" s="976" t="s">
        <v>181</v>
      </c>
      <c r="G179" s="976" t="s">
        <v>212</v>
      </c>
      <c r="H179" s="976" t="s">
        <v>174</v>
      </c>
      <c r="I179" s="976" t="s">
        <v>194</v>
      </c>
      <c r="J179" s="976" t="s">
        <v>247</v>
      </c>
      <c r="K179" s="195"/>
      <c r="L179" s="1063" t="s">
        <v>353</v>
      </c>
    </row>
    <row r="180" spans="1:12" s="146" customFormat="1" ht="19.5" hidden="1" customHeight="1" x14ac:dyDescent="0.2">
      <c r="A180" s="851" t="s">
        <v>2141</v>
      </c>
      <c r="B180" s="985" t="s">
        <v>1519</v>
      </c>
      <c r="C180" s="985" t="s">
        <v>2142</v>
      </c>
      <c r="D180" s="980">
        <v>45480</v>
      </c>
      <c r="E180" s="882">
        <f t="shared" ref="E180:E183" si="108">D180+1</f>
        <v>45481</v>
      </c>
      <c r="F180" s="882">
        <f t="shared" ref="F180:F183" si="109">D180+6</f>
        <v>45486</v>
      </c>
      <c r="G180" s="978" t="s">
        <v>385</v>
      </c>
      <c r="H180" s="978" t="s">
        <v>385</v>
      </c>
      <c r="I180" s="978" t="s">
        <v>385</v>
      </c>
      <c r="J180" s="978" t="s">
        <v>385</v>
      </c>
      <c r="K180" s="418"/>
      <c r="L180" s="882" t="e">
        <f>#REF!+7</f>
        <v>#REF!</v>
      </c>
    </row>
    <row r="181" spans="1:12" s="146" customFormat="1" ht="19.5" hidden="1" customHeight="1" x14ac:dyDescent="0.2">
      <c r="A181" s="851" t="s">
        <v>1538</v>
      </c>
      <c r="B181" s="985" t="s">
        <v>2092</v>
      </c>
      <c r="C181" s="985" t="s">
        <v>2143</v>
      </c>
      <c r="D181" s="978" t="s">
        <v>385</v>
      </c>
      <c r="E181" s="914" t="e">
        <f t="shared" si="108"/>
        <v>#VALUE!</v>
      </c>
      <c r="F181" s="914" t="e">
        <f t="shared" si="109"/>
        <v>#VALUE!</v>
      </c>
      <c r="G181" s="914" t="e">
        <f t="shared" ref="G181:G183" si="110">D181+7</f>
        <v>#VALUE!</v>
      </c>
      <c r="H181" s="914" t="e">
        <f t="shared" ref="H181:H184" si="111">D181+13</f>
        <v>#VALUE!</v>
      </c>
      <c r="I181" s="914" t="e">
        <f>D181+1</f>
        <v>#VALUE!</v>
      </c>
      <c r="J181" s="914" t="e">
        <f t="shared" ref="J181:J183" si="112">D181+17</f>
        <v>#VALUE!</v>
      </c>
      <c r="K181" s="418"/>
      <c r="L181" s="882" t="e">
        <f t="shared" ref="L181:L185" si="113">L180+7</f>
        <v>#REF!</v>
      </c>
    </row>
    <row r="182" spans="1:12" s="146" customFormat="1" ht="19.5" hidden="1" customHeight="1" x14ac:dyDescent="0.2">
      <c r="A182" s="851" t="s">
        <v>1515</v>
      </c>
      <c r="B182" s="980" t="s">
        <v>2084</v>
      </c>
      <c r="C182" s="985" t="s">
        <v>2144</v>
      </c>
      <c r="D182" s="980">
        <v>45501</v>
      </c>
      <c r="E182" s="882">
        <f t="shared" si="108"/>
        <v>45502</v>
      </c>
      <c r="F182" s="882">
        <f t="shared" si="109"/>
        <v>45507</v>
      </c>
      <c r="G182" s="882">
        <f t="shared" si="110"/>
        <v>45508</v>
      </c>
      <c r="H182" s="882">
        <f t="shared" si="111"/>
        <v>45514</v>
      </c>
      <c r="I182" s="882">
        <f t="shared" ref="I182:I183" si="114">D182+1</f>
        <v>45502</v>
      </c>
      <c r="J182" s="882">
        <f t="shared" si="112"/>
        <v>45518</v>
      </c>
      <c r="K182" s="418"/>
      <c r="L182" s="882" t="e">
        <f t="shared" si="113"/>
        <v>#REF!</v>
      </c>
    </row>
    <row r="183" spans="1:12" s="146" customFormat="1" ht="19.5" hidden="1" customHeight="1" x14ac:dyDescent="0.2">
      <c r="A183" s="851" t="s">
        <v>2145</v>
      </c>
      <c r="B183" s="1073" t="s">
        <v>409</v>
      </c>
      <c r="C183" s="985" t="s">
        <v>2146</v>
      </c>
      <c r="D183" s="914">
        <v>45507</v>
      </c>
      <c r="E183" s="914">
        <f t="shared" si="108"/>
        <v>45508</v>
      </c>
      <c r="F183" s="914">
        <f t="shared" si="109"/>
        <v>45513</v>
      </c>
      <c r="G183" s="914">
        <f t="shared" si="110"/>
        <v>45514</v>
      </c>
      <c r="H183" s="914">
        <f t="shared" si="111"/>
        <v>45520</v>
      </c>
      <c r="I183" s="914">
        <f t="shared" si="114"/>
        <v>45508</v>
      </c>
      <c r="J183" s="914">
        <f t="shared" si="112"/>
        <v>45524</v>
      </c>
      <c r="K183" s="418"/>
      <c r="L183" s="882" t="e">
        <f t="shared" si="113"/>
        <v>#REF!</v>
      </c>
    </row>
    <row r="184" spans="1:12" s="149" customFormat="1" ht="21" hidden="1" customHeight="1" x14ac:dyDescent="0.2">
      <c r="A184" s="852"/>
      <c r="B184" s="985" t="s">
        <v>1547</v>
      </c>
      <c r="C184" s="980" t="s">
        <v>2147</v>
      </c>
      <c r="D184" s="980">
        <v>45507</v>
      </c>
      <c r="E184" s="920">
        <f>D184+1</f>
        <v>45508</v>
      </c>
      <c r="F184" s="920">
        <f t="shared" ref="F184" si="115">D184+8</f>
        <v>45515</v>
      </c>
      <c r="G184" s="920">
        <f t="shared" ref="G184" si="116">D184+11</f>
        <v>45518</v>
      </c>
      <c r="H184" s="920">
        <f t="shared" si="111"/>
        <v>45520</v>
      </c>
      <c r="I184" s="920">
        <f t="shared" ref="I184" si="117">D184+15</f>
        <v>45522</v>
      </c>
      <c r="J184" s="920">
        <f>D184+17</f>
        <v>45524</v>
      </c>
      <c r="K184" s="193"/>
      <c r="L184" s="882" t="e">
        <f>L183+7</f>
        <v>#REF!</v>
      </c>
    </row>
    <row r="185" spans="1:12" s="146" customFormat="1" ht="19.5" hidden="1" customHeight="1" x14ac:dyDescent="0.2">
      <c r="A185" s="851"/>
      <c r="B185" s="985" t="s">
        <v>1527</v>
      </c>
      <c r="C185" s="985" t="s">
        <v>2148</v>
      </c>
      <c r="D185" s="980">
        <v>45513</v>
      </c>
      <c r="E185" s="882">
        <f t="shared" ref="E185" si="118">D185+1</f>
        <v>45514</v>
      </c>
      <c r="F185" s="882">
        <f>D185+8</f>
        <v>45521</v>
      </c>
      <c r="G185" s="882">
        <f t="shared" ref="G185" si="119">D185+7</f>
        <v>45520</v>
      </c>
      <c r="H185" s="882">
        <f t="shared" ref="H185:H187" si="120">D185+13</f>
        <v>45526</v>
      </c>
      <c r="I185" s="882">
        <f t="shared" ref="I185" si="121">D185+1</f>
        <v>45514</v>
      </c>
      <c r="J185" s="882">
        <f t="shared" ref="J185" si="122">D185+17</f>
        <v>45530</v>
      </c>
      <c r="K185" s="418"/>
      <c r="L185" s="882" t="e">
        <f t="shared" si="113"/>
        <v>#REF!</v>
      </c>
    </row>
    <row r="186" spans="1:12" s="149" customFormat="1" ht="21" hidden="1" customHeight="1" x14ac:dyDescent="0.2">
      <c r="A186" s="852" t="s">
        <v>1519</v>
      </c>
      <c r="B186" s="980" t="s">
        <v>1515</v>
      </c>
      <c r="C186" s="985" t="s">
        <v>2149</v>
      </c>
      <c r="D186" s="980">
        <v>45519</v>
      </c>
      <c r="E186" s="920">
        <f>D186+1</f>
        <v>45520</v>
      </c>
      <c r="F186" s="882">
        <f t="shared" ref="F186:F192" si="123">D186+8</f>
        <v>45527</v>
      </c>
      <c r="G186" s="920">
        <f t="shared" ref="G186:G187" si="124">D186+11</f>
        <v>45530</v>
      </c>
      <c r="H186" s="920">
        <f t="shared" si="120"/>
        <v>45532</v>
      </c>
      <c r="I186" s="920">
        <f t="shared" ref="I186:I187" si="125">D186+15</f>
        <v>45534</v>
      </c>
      <c r="J186" s="920">
        <f>D186+17</f>
        <v>45536</v>
      </c>
      <c r="K186" s="193"/>
      <c r="L186" s="882" t="e">
        <f>L185+7</f>
        <v>#REF!</v>
      </c>
    </row>
    <row r="187" spans="1:12" s="149" customFormat="1" ht="21" hidden="1" customHeight="1" x14ac:dyDescent="0.2">
      <c r="A187" s="852"/>
      <c r="B187" s="985" t="s">
        <v>1534</v>
      </c>
      <c r="C187" s="985" t="s">
        <v>2150</v>
      </c>
      <c r="D187" s="980">
        <v>45533</v>
      </c>
      <c r="E187" s="920">
        <f>D187+1</f>
        <v>45534</v>
      </c>
      <c r="F187" s="882">
        <f t="shared" si="123"/>
        <v>45541</v>
      </c>
      <c r="G187" s="920">
        <f t="shared" si="124"/>
        <v>45544</v>
      </c>
      <c r="H187" s="920">
        <f t="shared" si="120"/>
        <v>45546</v>
      </c>
      <c r="I187" s="920">
        <f t="shared" si="125"/>
        <v>45548</v>
      </c>
      <c r="J187" s="920">
        <f>D187+17</f>
        <v>45550</v>
      </c>
      <c r="K187" s="193"/>
      <c r="L187" s="882" t="e">
        <f>L186+7</f>
        <v>#REF!</v>
      </c>
    </row>
    <row r="188" spans="1:12" s="146" customFormat="1" ht="19.5" hidden="1" customHeight="1" x14ac:dyDescent="0.2">
      <c r="A188" s="851"/>
      <c r="B188" s="985" t="s">
        <v>2092</v>
      </c>
      <c r="C188" s="985" t="s">
        <v>2151</v>
      </c>
      <c r="D188" s="980">
        <v>45540</v>
      </c>
      <c r="E188" s="882">
        <f t="shared" ref="E188" si="126">D188+1</f>
        <v>45541</v>
      </c>
      <c r="F188" s="882">
        <f t="shared" si="123"/>
        <v>45548</v>
      </c>
      <c r="G188" s="882">
        <f t="shared" ref="G188" si="127">D188+7</f>
        <v>45547</v>
      </c>
      <c r="H188" s="882">
        <f t="shared" ref="H188" si="128">D188+13</f>
        <v>45553</v>
      </c>
      <c r="I188" s="882">
        <f t="shared" ref="I188" si="129">D188+1</f>
        <v>45541</v>
      </c>
      <c r="J188" s="882">
        <f t="shared" ref="J188" si="130">D188+17</f>
        <v>45557</v>
      </c>
      <c r="K188" s="418"/>
      <c r="L188" s="882" t="e">
        <f t="shared" ref="L188:L189" si="131">L187+7</f>
        <v>#REF!</v>
      </c>
    </row>
    <row r="189" spans="1:12" s="146" customFormat="1" ht="19.5" hidden="1" customHeight="1" x14ac:dyDescent="0.2">
      <c r="A189" s="851"/>
      <c r="B189" s="980" t="s">
        <v>2094</v>
      </c>
      <c r="C189" s="985" t="s">
        <v>2152</v>
      </c>
      <c r="D189" s="980">
        <v>45546</v>
      </c>
      <c r="E189" s="882">
        <f t="shared" ref="E189" si="132">D189+1</f>
        <v>45547</v>
      </c>
      <c r="F189" s="882">
        <f t="shared" si="123"/>
        <v>45554</v>
      </c>
      <c r="G189" s="1078" t="s">
        <v>385</v>
      </c>
      <c r="H189" s="1078" t="s">
        <v>385</v>
      </c>
      <c r="I189" s="1078" t="s">
        <v>385</v>
      </c>
      <c r="J189" s="1078" t="s">
        <v>385</v>
      </c>
      <c r="K189" s="418"/>
      <c r="L189" s="882" t="e">
        <f t="shared" si="131"/>
        <v>#REF!</v>
      </c>
    </row>
    <row r="190" spans="1:12" s="149" customFormat="1" ht="21" hidden="1" customHeight="1" x14ac:dyDescent="0.2">
      <c r="A190" s="852"/>
      <c r="B190" s="985" t="s">
        <v>1547</v>
      </c>
      <c r="C190" s="980" t="s">
        <v>2153</v>
      </c>
      <c r="D190" s="980">
        <v>45551</v>
      </c>
      <c r="E190" s="920">
        <f>D190+1</f>
        <v>45552</v>
      </c>
      <c r="F190" s="882">
        <f t="shared" si="123"/>
        <v>45559</v>
      </c>
      <c r="G190" s="920">
        <f t="shared" ref="G190:G191" si="133">D190+11</f>
        <v>45562</v>
      </c>
      <c r="H190" s="920">
        <f t="shared" ref="H190:H192" si="134">D190+13</f>
        <v>45564</v>
      </c>
      <c r="I190" s="920">
        <f t="shared" ref="I190:I191" si="135">D190+15</f>
        <v>45566</v>
      </c>
      <c r="J190" s="920">
        <f>D190+17</f>
        <v>45568</v>
      </c>
      <c r="K190" s="193"/>
      <c r="L190" s="882" t="e">
        <f>L189+7</f>
        <v>#REF!</v>
      </c>
    </row>
    <row r="191" spans="1:12" s="146" customFormat="1" ht="19.5" hidden="1" customHeight="1" x14ac:dyDescent="0.2">
      <c r="A191" s="851" t="s">
        <v>1527</v>
      </c>
      <c r="B191" s="985" t="s">
        <v>1538</v>
      </c>
      <c r="C191" s="985" t="s">
        <v>2154</v>
      </c>
      <c r="D191" s="980">
        <v>45559</v>
      </c>
      <c r="E191" s="882">
        <f t="shared" ref="E191" si="136">D191+1</f>
        <v>45560</v>
      </c>
      <c r="F191" s="882">
        <f t="shared" si="123"/>
        <v>45567</v>
      </c>
      <c r="G191" s="920">
        <f t="shared" si="133"/>
        <v>45570</v>
      </c>
      <c r="H191" s="882">
        <f t="shared" si="134"/>
        <v>45572</v>
      </c>
      <c r="I191" s="920">
        <f t="shared" si="135"/>
        <v>45574</v>
      </c>
      <c r="J191" s="882">
        <f t="shared" ref="J191" si="137">D191+17</f>
        <v>45576</v>
      </c>
      <c r="K191" s="418"/>
      <c r="L191" s="882" t="e">
        <f t="shared" ref="L191" si="138">L190+7</f>
        <v>#REF!</v>
      </c>
    </row>
    <row r="192" spans="1:12" s="149" customFormat="1" ht="21" hidden="1" customHeight="1" x14ac:dyDescent="0.2">
      <c r="A192" s="852"/>
      <c r="B192" s="985" t="s">
        <v>1515</v>
      </c>
      <c r="C192" s="1073" t="s">
        <v>2155</v>
      </c>
      <c r="D192" s="980">
        <v>45569</v>
      </c>
      <c r="E192" s="884" t="s">
        <v>385</v>
      </c>
      <c r="F192" s="882">
        <f t="shared" si="123"/>
        <v>45577</v>
      </c>
      <c r="G192" s="920">
        <f t="shared" ref="G192" si="139">D192+11</f>
        <v>45580</v>
      </c>
      <c r="H192" s="920">
        <f t="shared" si="134"/>
        <v>45582</v>
      </c>
      <c r="I192" s="920">
        <f t="shared" ref="I192" si="140">D192+15</f>
        <v>45584</v>
      </c>
      <c r="J192" s="920">
        <f>D192+17</f>
        <v>45586</v>
      </c>
      <c r="K192" s="193"/>
      <c r="L192" s="882" t="e">
        <f>L191+7</f>
        <v>#REF!</v>
      </c>
    </row>
    <row r="193" spans="1:12" s="149" customFormat="1" ht="21" hidden="1" customHeight="1" x14ac:dyDescent="0.2">
      <c r="A193" s="852" t="s">
        <v>1822</v>
      </c>
      <c r="B193" s="985" t="s">
        <v>2107</v>
      </c>
      <c r="C193" s="985" t="s">
        <v>2156</v>
      </c>
      <c r="D193" s="980">
        <v>45577</v>
      </c>
      <c r="E193" s="920">
        <f>D193+1</f>
        <v>45578</v>
      </c>
      <c r="F193" s="882">
        <f t="shared" ref="F193:F197" si="141">D193+8</f>
        <v>45585</v>
      </c>
      <c r="G193" s="920">
        <f t="shared" ref="G193:G194" si="142">D193+11</f>
        <v>45588</v>
      </c>
      <c r="H193" s="920">
        <f t="shared" ref="H193:H197" si="143">D193+13</f>
        <v>45590</v>
      </c>
      <c r="I193" s="920">
        <f t="shared" ref="I193:I194" si="144">D193+15</f>
        <v>45592</v>
      </c>
      <c r="J193" s="920">
        <f>D193+17</f>
        <v>45594</v>
      </c>
      <c r="K193" s="193"/>
      <c r="L193" s="882" t="e">
        <f>L192+7</f>
        <v>#REF!</v>
      </c>
    </row>
    <row r="194" spans="1:12" s="149" customFormat="1" ht="21" hidden="1" customHeight="1" x14ac:dyDescent="0.2">
      <c r="A194" s="852"/>
      <c r="B194" s="985" t="s">
        <v>1534</v>
      </c>
      <c r="C194" s="985" t="s">
        <v>2157</v>
      </c>
      <c r="D194" s="980">
        <v>45578</v>
      </c>
      <c r="E194" s="920">
        <f>D194+1</f>
        <v>45579</v>
      </c>
      <c r="F194" s="882">
        <f t="shared" si="141"/>
        <v>45586</v>
      </c>
      <c r="G194" s="920">
        <f t="shared" si="142"/>
        <v>45589</v>
      </c>
      <c r="H194" s="920">
        <f t="shared" si="143"/>
        <v>45591</v>
      </c>
      <c r="I194" s="920">
        <f t="shared" si="144"/>
        <v>45593</v>
      </c>
      <c r="J194" s="920">
        <f>D194+17</f>
        <v>45595</v>
      </c>
      <c r="K194" s="193"/>
      <c r="L194" s="882" t="e">
        <f>L193+7</f>
        <v>#REF!</v>
      </c>
    </row>
    <row r="195" spans="1:12" s="146" customFormat="1" ht="19.5" hidden="1" customHeight="1" x14ac:dyDescent="0.2">
      <c r="A195" s="851"/>
      <c r="B195" s="985" t="s">
        <v>2092</v>
      </c>
      <c r="C195" s="985" t="s">
        <v>2158</v>
      </c>
      <c r="D195" s="980">
        <v>45583</v>
      </c>
      <c r="E195" s="882">
        <f t="shared" ref="E195" si="145">D195+1</f>
        <v>45584</v>
      </c>
      <c r="F195" s="1177" t="s">
        <v>385</v>
      </c>
      <c r="G195" s="1178"/>
      <c r="H195" s="1178"/>
      <c r="I195" s="1178"/>
      <c r="J195" s="1179"/>
      <c r="K195" s="418"/>
      <c r="L195" s="882" t="e">
        <f t="shared" ref="L195" si="146">L194+7</f>
        <v>#REF!</v>
      </c>
    </row>
    <row r="196" spans="1:12" s="149" customFormat="1" ht="21" hidden="1" customHeight="1" x14ac:dyDescent="0.2">
      <c r="A196" s="852" t="s">
        <v>1547</v>
      </c>
      <c r="B196" s="1073" t="s">
        <v>409</v>
      </c>
      <c r="C196" s="985" t="s">
        <v>2159</v>
      </c>
      <c r="D196" s="914"/>
      <c r="E196" s="914"/>
      <c r="F196" s="914"/>
      <c r="G196" s="914"/>
      <c r="H196" s="914"/>
      <c r="I196" s="914"/>
      <c r="J196" s="914"/>
      <c r="K196" s="193"/>
      <c r="L196" s="882" t="e">
        <f t="shared" ref="L196:L216" si="147">L195+7</f>
        <v>#REF!</v>
      </c>
    </row>
    <row r="197" spans="1:12" s="149" customFormat="1" ht="21" hidden="1" customHeight="1" x14ac:dyDescent="0.2">
      <c r="A197" s="852"/>
      <c r="B197" s="985" t="s">
        <v>2017</v>
      </c>
      <c r="C197" s="985" t="s">
        <v>2160</v>
      </c>
      <c r="D197" s="980">
        <v>45595</v>
      </c>
      <c r="E197" s="920">
        <f t="shared" ref="E197:E202" si="148">D197+1</f>
        <v>45596</v>
      </c>
      <c r="F197" s="882">
        <f t="shared" si="141"/>
        <v>45603</v>
      </c>
      <c r="G197" s="920">
        <f t="shared" ref="G197:G201" si="149">D197+11</f>
        <v>45606</v>
      </c>
      <c r="H197" s="920">
        <f t="shared" si="143"/>
        <v>45608</v>
      </c>
      <c r="I197" s="920">
        <f t="shared" ref="I197:I201" si="150">D197+15</f>
        <v>45610</v>
      </c>
      <c r="J197" s="920">
        <f t="shared" ref="J197:J201" si="151">D197+17</f>
        <v>45612</v>
      </c>
      <c r="K197" s="193"/>
      <c r="L197" s="882" t="e">
        <f t="shared" si="147"/>
        <v>#REF!</v>
      </c>
    </row>
    <row r="198" spans="1:12" s="149" customFormat="1" ht="21" hidden="1" customHeight="1" x14ac:dyDescent="0.2">
      <c r="A198" s="852"/>
      <c r="B198" s="985" t="s">
        <v>1538</v>
      </c>
      <c r="C198" s="985" t="s">
        <v>2161</v>
      </c>
      <c r="D198" s="980">
        <v>45606</v>
      </c>
      <c r="E198" s="920">
        <f t="shared" si="148"/>
        <v>45607</v>
      </c>
      <c r="F198" s="882">
        <f t="shared" ref="F198:F203" si="152">D198+8</f>
        <v>45614</v>
      </c>
      <c r="G198" s="920">
        <f t="shared" si="149"/>
        <v>45617</v>
      </c>
      <c r="H198" s="920">
        <f t="shared" ref="H198:H203" si="153">D198+13</f>
        <v>45619</v>
      </c>
      <c r="I198" s="920">
        <f t="shared" si="150"/>
        <v>45621</v>
      </c>
      <c r="J198" s="920">
        <f t="shared" si="151"/>
        <v>45623</v>
      </c>
      <c r="K198" s="193"/>
      <c r="L198" s="882" t="e">
        <f t="shared" si="147"/>
        <v>#REF!</v>
      </c>
    </row>
    <row r="199" spans="1:12" s="149" customFormat="1" ht="21" hidden="1" customHeight="1" x14ac:dyDescent="0.2">
      <c r="A199" s="852"/>
      <c r="B199" s="985" t="s">
        <v>1515</v>
      </c>
      <c r="C199" s="985" t="s">
        <v>2162</v>
      </c>
      <c r="D199" s="980">
        <v>45609</v>
      </c>
      <c r="E199" s="920">
        <f t="shared" si="148"/>
        <v>45610</v>
      </c>
      <c r="F199" s="882">
        <f t="shared" si="152"/>
        <v>45617</v>
      </c>
      <c r="G199" s="920">
        <f t="shared" si="149"/>
        <v>45620</v>
      </c>
      <c r="H199" s="920">
        <f t="shared" si="153"/>
        <v>45622</v>
      </c>
      <c r="I199" s="920">
        <f t="shared" si="150"/>
        <v>45624</v>
      </c>
      <c r="J199" s="920">
        <f t="shared" si="151"/>
        <v>45626</v>
      </c>
      <c r="K199" s="193"/>
      <c r="L199" s="882" t="e">
        <f t="shared" si="147"/>
        <v>#REF!</v>
      </c>
    </row>
    <row r="200" spans="1:12" s="149" customFormat="1" ht="21" hidden="1" customHeight="1" x14ac:dyDescent="0.2">
      <c r="A200" s="852" t="s">
        <v>1822</v>
      </c>
      <c r="B200" s="985" t="s">
        <v>2107</v>
      </c>
      <c r="C200" s="985" t="s">
        <v>2163</v>
      </c>
      <c r="D200" s="980">
        <v>45623</v>
      </c>
      <c r="E200" s="920">
        <f t="shared" si="148"/>
        <v>45624</v>
      </c>
      <c r="F200" s="882">
        <f t="shared" si="152"/>
        <v>45631</v>
      </c>
      <c r="G200" s="920">
        <f t="shared" si="149"/>
        <v>45634</v>
      </c>
      <c r="H200" s="920">
        <f t="shared" si="153"/>
        <v>45636</v>
      </c>
      <c r="I200" s="920">
        <f t="shared" si="150"/>
        <v>45638</v>
      </c>
      <c r="J200" s="920">
        <f t="shared" si="151"/>
        <v>45640</v>
      </c>
      <c r="K200" s="193"/>
      <c r="L200" s="882" t="e">
        <f t="shared" si="147"/>
        <v>#REF!</v>
      </c>
    </row>
    <row r="201" spans="1:12" s="149" customFormat="1" ht="21" hidden="1" customHeight="1" x14ac:dyDescent="0.2">
      <c r="A201" s="852"/>
      <c r="B201" s="985" t="s">
        <v>1534</v>
      </c>
      <c r="C201" s="985" t="s">
        <v>2164</v>
      </c>
      <c r="D201" s="980">
        <v>45626</v>
      </c>
      <c r="E201" s="920">
        <f t="shared" si="148"/>
        <v>45627</v>
      </c>
      <c r="F201" s="882">
        <f t="shared" si="152"/>
        <v>45634</v>
      </c>
      <c r="G201" s="920">
        <f t="shared" si="149"/>
        <v>45637</v>
      </c>
      <c r="H201" s="920">
        <f t="shared" si="153"/>
        <v>45639</v>
      </c>
      <c r="I201" s="920">
        <f t="shared" si="150"/>
        <v>45641</v>
      </c>
      <c r="J201" s="920">
        <f t="shared" si="151"/>
        <v>45643</v>
      </c>
      <c r="K201" s="193"/>
      <c r="L201" s="882" t="e">
        <f t="shared" si="147"/>
        <v>#REF!</v>
      </c>
    </row>
    <row r="202" spans="1:12" s="149" customFormat="1" ht="21" hidden="1" customHeight="1" x14ac:dyDescent="0.2">
      <c r="A202" s="852"/>
      <c r="B202" s="985" t="s">
        <v>2110</v>
      </c>
      <c r="C202" s="985" t="s">
        <v>2165</v>
      </c>
      <c r="D202" s="980">
        <v>45633</v>
      </c>
      <c r="E202" s="920">
        <f t="shared" si="148"/>
        <v>45634</v>
      </c>
      <c r="F202" s="882">
        <f t="shared" si="152"/>
        <v>45641</v>
      </c>
      <c r="G202" s="920">
        <f t="shared" ref="G202:G207" si="154">D202+11</f>
        <v>45644</v>
      </c>
      <c r="H202" s="920">
        <f t="shared" si="153"/>
        <v>45646</v>
      </c>
      <c r="I202" s="920">
        <f t="shared" ref="I202:I207" si="155">D202+15</f>
        <v>45648</v>
      </c>
      <c r="J202" s="920">
        <f t="shared" ref="J202:J207" si="156">D202+17</f>
        <v>45650</v>
      </c>
      <c r="K202" s="193"/>
      <c r="L202" s="882" t="e">
        <f t="shared" si="147"/>
        <v>#REF!</v>
      </c>
    </row>
    <row r="203" spans="1:12" s="149" customFormat="1" ht="21" hidden="1" customHeight="1" x14ac:dyDescent="0.2">
      <c r="A203" s="852"/>
      <c r="B203" s="985" t="s">
        <v>2017</v>
      </c>
      <c r="C203" s="985" t="s">
        <v>2166</v>
      </c>
      <c r="D203" s="980">
        <v>45638</v>
      </c>
      <c r="E203" s="920">
        <f t="shared" ref="E203:E207" si="157">D203+1</f>
        <v>45639</v>
      </c>
      <c r="F203" s="882">
        <f t="shared" si="152"/>
        <v>45646</v>
      </c>
      <c r="G203" s="920">
        <f t="shared" si="154"/>
        <v>45649</v>
      </c>
      <c r="H203" s="920">
        <f t="shared" si="153"/>
        <v>45651</v>
      </c>
      <c r="I203" s="920">
        <f t="shared" si="155"/>
        <v>45653</v>
      </c>
      <c r="J203" s="920">
        <f t="shared" si="156"/>
        <v>45655</v>
      </c>
      <c r="K203" s="193"/>
      <c r="L203" s="882" t="e">
        <f t="shared" si="147"/>
        <v>#REF!</v>
      </c>
    </row>
    <row r="204" spans="1:12" s="149" customFormat="1" ht="21" hidden="1" customHeight="1" x14ac:dyDescent="0.2">
      <c r="A204" s="852"/>
      <c r="B204" s="985" t="s">
        <v>1538</v>
      </c>
      <c r="C204" s="985" t="s">
        <v>2167</v>
      </c>
      <c r="D204" s="980">
        <v>45651</v>
      </c>
      <c r="E204" s="920">
        <f t="shared" si="157"/>
        <v>45652</v>
      </c>
      <c r="F204" s="882">
        <f t="shared" ref="F204:F209" si="158">D204+8</f>
        <v>45659</v>
      </c>
      <c r="G204" s="920">
        <f t="shared" si="154"/>
        <v>45662</v>
      </c>
      <c r="H204" s="920">
        <f t="shared" ref="H204:H209" si="159">D204+13</f>
        <v>45664</v>
      </c>
      <c r="I204" s="920">
        <f t="shared" si="155"/>
        <v>45666</v>
      </c>
      <c r="J204" s="920">
        <f t="shared" si="156"/>
        <v>45668</v>
      </c>
      <c r="K204" s="193"/>
      <c r="L204" s="882" t="e">
        <f t="shared" si="147"/>
        <v>#REF!</v>
      </c>
    </row>
    <row r="205" spans="1:12" s="149" customFormat="1" ht="21" hidden="1" customHeight="1" x14ac:dyDescent="0.2">
      <c r="A205" s="852"/>
      <c r="B205" s="985" t="s">
        <v>1515</v>
      </c>
      <c r="C205" s="985" t="s">
        <v>2168</v>
      </c>
      <c r="D205" s="980">
        <v>45658</v>
      </c>
      <c r="E205" s="920">
        <f t="shared" si="157"/>
        <v>45659</v>
      </c>
      <c r="F205" s="882">
        <f t="shared" si="158"/>
        <v>45666</v>
      </c>
      <c r="G205" s="920">
        <f t="shared" si="154"/>
        <v>45669</v>
      </c>
      <c r="H205" s="920">
        <f t="shared" si="159"/>
        <v>45671</v>
      </c>
      <c r="I205" s="920">
        <f t="shared" si="155"/>
        <v>45673</v>
      </c>
      <c r="J205" s="920">
        <f t="shared" si="156"/>
        <v>45675</v>
      </c>
      <c r="K205" s="193"/>
      <c r="L205" s="882" t="e">
        <f t="shared" si="147"/>
        <v>#REF!</v>
      </c>
    </row>
    <row r="206" spans="1:12" s="149" customFormat="1" ht="21" hidden="1" customHeight="1" x14ac:dyDescent="0.2">
      <c r="A206" s="852"/>
      <c r="B206" s="985" t="s">
        <v>2107</v>
      </c>
      <c r="C206" s="985" t="s">
        <v>2169</v>
      </c>
      <c r="D206" s="980">
        <v>45668</v>
      </c>
      <c r="E206" s="920">
        <f t="shared" si="157"/>
        <v>45669</v>
      </c>
      <c r="F206" s="978" t="s">
        <v>385</v>
      </c>
      <c r="G206" s="978" t="s">
        <v>385</v>
      </c>
      <c r="H206" s="978" t="s">
        <v>385</v>
      </c>
      <c r="I206" s="978" t="s">
        <v>385</v>
      </c>
      <c r="J206" s="978" t="s">
        <v>385</v>
      </c>
      <c r="K206" s="193"/>
      <c r="L206" s="882">
        <v>45669</v>
      </c>
    </row>
    <row r="207" spans="1:12" s="149" customFormat="1" ht="21" hidden="1" customHeight="1" x14ac:dyDescent="0.2">
      <c r="A207" s="852"/>
      <c r="B207" s="985" t="s">
        <v>1534</v>
      </c>
      <c r="C207" s="985" t="s">
        <v>2170</v>
      </c>
      <c r="D207" s="980">
        <v>45673</v>
      </c>
      <c r="E207" s="920">
        <f t="shared" si="157"/>
        <v>45674</v>
      </c>
      <c r="F207" s="882">
        <f t="shared" si="158"/>
        <v>45681</v>
      </c>
      <c r="G207" s="920">
        <f t="shared" si="154"/>
        <v>45684</v>
      </c>
      <c r="H207" s="920">
        <f t="shared" si="159"/>
        <v>45686</v>
      </c>
      <c r="I207" s="920">
        <f t="shared" si="155"/>
        <v>45688</v>
      </c>
      <c r="J207" s="920">
        <f t="shared" si="156"/>
        <v>45690</v>
      </c>
      <c r="K207" s="193"/>
      <c r="L207" s="882">
        <v>45666</v>
      </c>
    </row>
    <row r="208" spans="1:12" s="149" customFormat="1" ht="21" hidden="1" customHeight="1" x14ac:dyDescent="0.2">
      <c r="A208" s="852"/>
      <c r="B208" s="985" t="s">
        <v>2110</v>
      </c>
      <c r="C208" s="985" t="s">
        <v>2171</v>
      </c>
      <c r="D208" s="980">
        <v>45679</v>
      </c>
      <c r="E208" s="920">
        <f t="shared" ref="E208:E213" si="160">D208+1</f>
        <v>45680</v>
      </c>
      <c r="F208" s="882">
        <f t="shared" si="158"/>
        <v>45687</v>
      </c>
      <c r="G208" s="978" t="s">
        <v>385</v>
      </c>
      <c r="H208" s="978" t="s">
        <v>385</v>
      </c>
      <c r="I208" s="978" t="s">
        <v>385</v>
      </c>
      <c r="J208" s="978" t="s">
        <v>385</v>
      </c>
      <c r="K208" s="193"/>
      <c r="L208" s="882">
        <f t="shared" si="147"/>
        <v>45673</v>
      </c>
    </row>
    <row r="209" spans="1:17" s="149" customFormat="1" ht="21" hidden="1" customHeight="1" x14ac:dyDescent="0.2">
      <c r="A209" s="852"/>
      <c r="B209" s="985" t="s">
        <v>2017</v>
      </c>
      <c r="C209" s="985" t="s">
        <v>2172</v>
      </c>
      <c r="D209" s="980">
        <v>45682</v>
      </c>
      <c r="E209" s="920">
        <f t="shared" si="160"/>
        <v>45683</v>
      </c>
      <c r="F209" s="882">
        <f t="shared" si="158"/>
        <v>45690</v>
      </c>
      <c r="G209" s="920">
        <f t="shared" ref="G209:G211" si="161">D209+11</f>
        <v>45693</v>
      </c>
      <c r="H209" s="920">
        <f t="shared" si="159"/>
        <v>45695</v>
      </c>
      <c r="I209" s="920">
        <f t="shared" ref="I209:I211" si="162">D209+15</f>
        <v>45697</v>
      </c>
      <c r="J209" s="920">
        <f t="shared" ref="J209:J211" si="163">D209+17</f>
        <v>45699</v>
      </c>
      <c r="K209" s="193"/>
      <c r="L209" s="882">
        <f t="shared" si="147"/>
        <v>45680</v>
      </c>
    </row>
    <row r="210" spans="1:17" s="149" customFormat="1" ht="21" hidden="1" customHeight="1" x14ac:dyDescent="0.2">
      <c r="A210" s="852" t="s">
        <v>1538</v>
      </c>
      <c r="B210" s="985" t="s">
        <v>2107</v>
      </c>
      <c r="C210" s="985" t="s">
        <v>2173</v>
      </c>
      <c r="D210" s="980">
        <v>45690</v>
      </c>
      <c r="E210" s="920">
        <f t="shared" si="160"/>
        <v>45691</v>
      </c>
      <c r="F210" s="882">
        <f t="shared" ref="F210:F211" si="164">D210+8</f>
        <v>45698</v>
      </c>
      <c r="G210" s="978" t="s">
        <v>385</v>
      </c>
      <c r="H210" s="978" t="s">
        <v>385</v>
      </c>
      <c r="I210" s="978" t="s">
        <v>385</v>
      </c>
      <c r="J210" s="978" t="s">
        <v>385</v>
      </c>
      <c r="K210" s="193"/>
      <c r="L210" s="882">
        <f t="shared" si="147"/>
        <v>45687</v>
      </c>
    </row>
    <row r="211" spans="1:17" s="149" customFormat="1" ht="21" hidden="1" customHeight="1" x14ac:dyDescent="0.2">
      <c r="A211" s="852"/>
      <c r="B211" s="985" t="s">
        <v>1538</v>
      </c>
      <c r="C211" s="985" t="s">
        <v>2174</v>
      </c>
      <c r="D211" s="980">
        <v>45327</v>
      </c>
      <c r="E211" s="920">
        <f t="shared" si="160"/>
        <v>45328</v>
      </c>
      <c r="F211" s="882">
        <f t="shared" si="164"/>
        <v>45335</v>
      </c>
      <c r="G211" s="920">
        <f t="shared" si="161"/>
        <v>45338</v>
      </c>
      <c r="H211" s="920">
        <f t="shared" ref="H211" si="165">D211+13</f>
        <v>45340</v>
      </c>
      <c r="I211" s="920">
        <f t="shared" si="162"/>
        <v>45342</v>
      </c>
      <c r="J211" s="920">
        <f t="shared" si="163"/>
        <v>45344</v>
      </c>
      <c r="K211" s="193"/>
      <c r="L211" s="882">
        <f t="shared" si="147"/>
        <v>45694</v>
      </c>
    </row>
    <row r="212" spans="1:17" s="146" customFormat="1" ht="18" hidden="1" customHeight="1" x14ac:dyDescent="0.2">
      <c r="A212" s="851"/>
      <c r="B212" s="974" t="s">
        <v>351</v>
      </c>
      <c r="C212" s="974" t="s">
        <v>352</v>
      </c>
      <c r="D212" s="1107"/>
      <c r="E212" s="976"/>
      <c r="F212" s="976"/>
      <c r="G212" s="976"/>
      <c r="H212" s="976"/>
      <c r="I212" s="976"/>
      <c r="J212" s="976"/>
      <c r="K212" s="195"/>
      <c r="L212" s="1063" t="s">
        <v>353</v>
      </c>
    </row>
    <row r="213" spans="1:17" s="149" customFormat="1" ht="21" hidden="1" customHeight="1" x14ac:dyDescent="0.2">
      <c r="A213" s="852"/>
      <c r="B213" s="985" t="s">
        <v>1515</v>
      </c>
      <c r="C213" s="985" t="s">
        <v>2175</v>
      </c>
      <c r="D213" s="980">
        <v>45701</v>
      </c>
      <c r="E213" s="920">
        <f t="shared" si="160"/>
        <v>45702</v>
      </c>
      <c r="F213" s="882">
        <f>E213+6</f>
        <v>45708</v>
      </c>
      <c r="G213" s="920">
        <f>F213+5</f>
        <v>45713</v>
      </c>
      <c r="H213" s="920">
        <f>G213+2</f>
        <v>45715</v>
      </c>
      <c r="I213" s="920">
        <f>H213+2</f>
        <v>45717</v>
      </c>
      <c r="J213" s="920">
        <f>I213+2</f>
        <v>45719</v>
      </c>
      <c r="K213" s="193"/>
      <c r="L213" s="882">
        <f>L211+7</f>
        <v>45701</v>
      </c>
    </row>
    <row r="214" spans="1:17" s="149" customFormat="1" ht="21" hidden="1" customHeight="1" x14ac:dyDescent="0.2">
      <c r="A214" s="852" t="s">
        <v>1534</v>
      </c>
      <c r="B214" s="985" t="s">
        <v>2110</v>
      </c>
      <c r="C214" s="985" t="s">
        <v>2176</v>
      </c>
      <c r="D214" s="980">
        <v>45715</v>
      </c>
      <c r="E214" s="920">
        <f t="shared" ref="E214:E216" si="166">D214+1</f>
        <v>45716</v>
      </c>
      <c r="F214" s="882">
        <f>E214+6</f>
        <v>45722</v>
      </c>
      <c r="G214" s="978" t="s">
        <v>385</v>
      </c>
      <c r="H214" s="978" t="s">
        <v>385</v>
      </c>
      <c r="I214" s="978" t="s">
        <v>385</v>
      </c>
      <c r="J214" s="978" t="s">
        <v>385</v>
      </c>
      <c r="K214" s="193"/>
      <c r="L214" s="882">
        <f t="shared" si="147"/>
        <v>45708</v>
      </c>
    </row>
    <row r="215" spans="1:17" s="149" customFormat="1" ht="21" hidden="1" customHeight="1" x14ac:dyDescent="0.2">
      <c r="A215" s="852"/>
      <c r="B215" s="985" t="s">
        <v>1534</v>
      </c>
      <c r="C215" s="985" t="s">
        <v>2177</v>
      </c>
      <c r="D215" s="980">
        <v>45722</v>
      </c>
      <c r="E215" s="920">
        <f t="shared" si="166"/>
        <v>45723</v>
      </c>
      <c r="F215" s="882">
        <f t="shared" ref="F215" si="167">E215+6</f>
        <v>45729</v>
      </c>
      <c r="G215" s="920">
        <f t="shared" ref="G215" si="168">F215+5</f>
        <v>45734</v>
      </c>
      <c r="H215" s="920">
        <f t="shared" ref="H215:J215" si="169">G215+2</f>
        <v>45736</v>
      </c>
      <c r="I215" s="920">
        <f t="shared" si="169"/>
        <v>45738</v>
      </c>
      <c r="J215" s="920">
        <f t="shared" si="169"/>
        <v>45740</v>
      </c>
      <c r="K215" s="193"/>
      <c r="L215" s="882">
        <f t="shared" si="147"/>
        <v>45715</v>
      </c>
    </row>
    <row r="216" spans="1:17" s="149" customFormat="1" ht="21" hidden="1" customHeight="1" x14ac:dyDescent="0.2">
      <c r="A216" s="852"/>
      <c r="B216" s="985" t="s">
        <v>2017</v>
      </c>
      <c r="C216" s="985" t="s">
        <v>2178</v>
      </c>
      <c r="D216" s="980">
        <v>45732</v>
      </c>
      <c r="E216" s="920">
        <f t="shared" si="166"/>
        <v>45733</v>
      </c>
      <c r="F216" s="812">
        <f>E216+6</f>
        <v>45739</v>
      </c>
      <c r="G216" s="884" t="s">
        <v>385</v>
      </c>
      <c r="H216" s="884" t="s">
        <v>385</v>
      </c>
      <c r="I216" s="884" t="s">
        <v>385</v>
      </c>
      <c r="J216" s="884" t="s">
        <v>385</v>
      </c>
      <c r="K216" s="193"/>
      <c r="L216" s="882">
        <f t="shared" si="147"/>
        <v>45722</v>
      </c>
    </row>
    <row r="217" spans="1:17" s="149" customFormat="1" ht="21" hidden="1" customHeight="1" x14ac:dyDescent="0.2">
      <c r="A217" s="1048"/>
      <c r="B217" s="147" t="s">
        <v>504</v>
      </c>
      <c r="C217" s="753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603"/>
      <c r="P217" s="146"/>
      <c r="Q217" s="146"/>
    </row>
    <row r="218" spans="1:17" s="149" customFormat="1" ht="18" customHeight="1" x14ac:dyDescent="0.2">
      <c r="A218" s="863"/>
      <c r="B218" s="610"/>
      <c r="C218" s="608"/>
      <c r="D218" s="608"/>
      <c r="E218" s="608"/>
      <c r="F218" s="608"/>
      <c r="G218" s="608"/>
      <c r="H218" s="608"/>
      <c r="I218" s="609"/>
      <c r="J218" s="608"/>
      <c r="K218" s="609"/>
    </row>
    <row r="219" spans="1:17" s="149" customFormat="1" ht="20.100000000000001" customHeight="1" x14ac:dyDescent="0.2">
      <c r="A219" s="1045"/>
      <c r="B219" s="1136" t="s">
        <v>1661</v>
      </c>
      <c r="C219" s="1136"/>
      <c r="D219" s="1136"/>
      <c r="E219" s="1136"/>
      <c r="F219" s="1136"/>
      <c r="G219" s="1050"/>
      <c r="H219" s="145"/>
      <c r="I219" s="145"/>
      <c r="J219" s="145"/>
      <c r="K219" s="145"/>
    </row>
    <row r="220" spans="1:17" s="146" customFormat="1" ht="19.5" customHeight="1" x14ac:dyDescent="0.2">
      <c r="A220" s="851"/>
      <c r="B220" s="723"/>
      <c r="C220" s="718"/>
      <c r="D220" s="718"/>
      <c r="E220" s="718"/>
      <c r="F220" s="718"/>
      <c r="G220" s="718"/>
      <c r="H220" s="614"/>
      <c r="I220" s="634"/>
      <c r="J220" s="613"/>
      <c r="K220" s="418"/>
      <c r="L220" s="149"/>
    </row>
    <row r="221" spans="1:17" s="146" customFormat="1" ht="30" customHeight="1" x14ac:dyDescent="0.2">
      <c r="A221" s="851"/>
      <c r="B221" s="1137" t="s">
        <v>124</v>
      </c>
      <c r="C221" s="1138"/>
      <c r="D221" s="1106" t="s">
        <v>349</v>
      </c>
      <c r="E221" s="974" t="s">
        <v>299</v>
      </c>
      <c r="F221" s="974" t="s">
        <v>310</v>
      </c>
      <c r="G221" s="974" t="s">
        <v>168</v>
      </c>
      <c r="H221" s="974" t="s">
        <v>182</v>
      </c>
      <c r="I221" s="974" t="s">
        <v>307</v>
      </c>
      <c r="J221" s="974" t="s">
        <v>222</v>
      </c>
      <c r="K221" s="974" t="s">
        <v>271</v>
      </c>
      <c r="L221" s="974" t="s">
        <v>218</v>
      </c>
      <c r="M221" s="195"/>
      <c r="N221" s="958"/>
    </row>
    <row r="222" spans="1:17" s="146" customFormat="1" ht="18" customHeight="1" x14ac:dyDescent="0.2">
      <c r="A222" s="851"/>
      <c r="B222" s="974" t="s">
        <v>351</v>
      </c>
      <c r="C222" s="974" t="s">
        <v>352</v>
      </c>
      <c r="D222" s="1107"/>
      <c r="E222" s="976" t="s">
        <v>301</v>
      </c>
      <c r="F222" s="976" t="s">
        <v>265</v>
      </c>
      <c r="G222" s="976" t="s">
        <v>174</v>
      </c>
      <c r="H222" s="976" t="s">
        <v>184</v>
      </c>
      <c r="I222" s="976" t="s">
        <v>210</v>
      </c>
      <c r="J222" s="976" t="s">
        <v>224</v>
      </c>
      <c r="K222" s="976" t="s">
        <v>274</v>
      </c>
      <c r="L222" s="976" t="s">
        <v>220</v>
      </c>
      <c r="M222" s="195"/>
      <c r="N222" s="1063" t="s">
        <v>353</v>
      </c>
    </row>
    <row r="223" spans="1:17" s="149" customFormat="1" ht="21" hidden="1" customHeight="1" x14ac:dyDescent="0.2">
      <c r="A223" s="852"/>
      <c r="B223" s="985" t="s">
        <v>2133</v>
      </c>
      <c r="C223" s="985" t="s">
        <v>2179</v>
      </c>
      <c r="D223" s="985">
        <v>45732</v>
      </c>
      <c r="E223" s="812">
        <f>D223+2</f>
        <v>45734</v>
      </c>
      <c r="F223" s="812">
        <f>E223+3</f>
        <v>45737</v>
      </c>
      <c r="G223" s="812">
        <f>F223+9</f>
        <v>45746</v>
      </c>
      <c r="H223" s="920">
        <f>G223+5</f>
        <v>45751</v>
      </c>
      <c r="I223" s="920">
        <f>H223+2</f>
        <v>45753</v>
      </c>
      <c r="J223" s="920">
        <f>I223+2</f>
        <v>45755</v>
      </c>
      <c r="K223" s="920">
        <f>J223+2</f>
        <v>45757</v>
      </c>
      <c r="L223" s="920">
        <f>K223+4</f>
        <v>45761</v>
      </c>
      <c r="M223" s="193"/>
      <c r="N223" s="882">
        <v>45729</v>
      </c>
    </row>
    <row r="224" spans="1:17" s="149" customFormat="1" ht="21" hidden="1" customHeight="1" x14ac:dyDescent="0.2">
      <c r="A224" s="852" t="s">
        <v>1534</v>
      </c>
      <c r="B224" s="985" t="s">
        <v>1538</v>
      </c>
      <c r="C224" s="985" t="s">
        <v>2180</v>
      </c>
      <c r="D224" s="980">
        <v>45737</v>
      </c>
      <c r="E224" s="920">
        <f t="shared" ref="E224:E229" si="170">D224+2</f>
        <v>45739</v>
      </c>
      <c r="F224" s="884" t="s">
        <v>385</v>
      </c>
      <c r="G224" s="920">
        <v>45748</v>
      </c>
      <c r="H224" s="884" t="s">
        <v>385</v>
      </c>
      <c r="I224" s="884" t="s">
        <v>385</v>
      </c>
      <c r="J224" s="884" t="s">
        <v>385</v>
      </c>
      <c r="K224" s="884" t="s">
        <v>385</v>
      </c>
      <c r="L224" s="884" t="s">
        <v>385</v>
      </c>
      <c r="M224" s="193"/>
      <c r="N224" s="882">
        <f>N223+7</f>
        <v>45736</v>
      </c>
    </row>
    <row r="225" spans="1:17" s="149" customFormat="1" ht="21" customHeight="1" x14ac:dyDescent="0.2">
      <c r="A225" s="852"/>
      <c r="B225" s="985" t="s">
        <v>1515</v>
      </c>
      <c r="C225" s="985" t="s">
        <v>2181</v>
      </c>
      <c r="D225" s="980">
        <v>45749</v>
      </c>
      <c r="E225" s="920">
        <f t="shared" si="170"/>
        <v>45751</v>
      </c>
      <c r="F225" s="882">
        <f t="shared" ref="F225:F229" si="171">E225+3</f>
        <v>45754</v>
      </c>
      <c r="G225" s="920">
        <f t="shared" ref="G225:G229" si="172">F225+9</f>
        <v>45763</v>
      </c>
      <c r="H225" s="884" t="s">
        <v>385</v>
      </c>
      <c r="I225" s="884" t="s">
        <v>385</v>
      </c>
      <c r="J225" s="884" t="s">
        <v>385</v>
      </c>
      <c r="K225" s="884" t="s">
        <v>385</v>
      </c>
      <c r="L225" s="884" t="s">
        <v>385</v>
      </c>
      <c r="M225" s="193"/>
      <c r="N225" s="882">
        <f t="shared" ref="N225:N234" si="173">N224+7</f>
        <v>45743</v>
      </c>
    </row>
    <row r="226" spans="1:17" s="149" customFormat="1" ht="21" customHeight="1" x14ac:dyDescent="0.2">
      <c r="A226" s="852"/>
      <c r="B226" s="985" t="s">
        <v>2092</v>
      </c>
      <c r="C226" s="985" t="s">
        <v>2182</v>
      </c>
      <c r="D226" s="980">
        <v>45752</v>
      </c>
      <c r="E226" s="920">
        <f t="shared" si="170"/>
        <v>45754</v>
      </c>
      <c r="F226" s="882">
        <f t="shared" si="171"/>
        <v>45757</v>
      </c>
      <c r="G226" s="920">
        <f t="shared" si="172"/>
        <v>45766</v>
      </c>
      <c r="H226" s="920">
        <f t="shared" ref="H226:H229" si="174">G226+5</f>
        <v>45771</v>
      </c>
      <c r="I226" s="920">
        <f t="shared" ref="I226:K229" si="175">H226+2</f>
        <v>45773</v>
      </c>
      <c r="J226" s="920">
        <f t="shared" si="175"/>
        <v>45775</v>
      </c>
      <c r="K226" s="920">
        <f t="shared" si="175"/>
        <v>45777</v>
      </c>
      <c r="L226" s="920">
        <f t="shared" ref="L226:L229" si="176">K226+4</f>
        <v>45781</v>
      </c>
      <c r="M226" s="193"/>
      <c r="N226" s="882">
        <f t="shared" si="173"/>
        <v>45750</v>
      </c>
    </row>
    <row r="227" spans="1:17" s="149" customFormat="1" ht="21" customHeight="1" x14ac:dyDescent="0.2">
      <c r="A227" s="852"/>
      <c r="B227" s="985" t="s">
        <v>2107</v>
      </c>
      <c r="C227" s="985" t="s">
        <v>2183</v>
      </c>
      <c r="D227" s="980">
        <v>45756</v>
      </c>
      <c r="E227" s="920">
        <f t="shared" si="170"/>
        <v>45758</v>
      </c>
      <c r="F227" s="882">
        <f t="shared" si="171"/>
        <v>45761</v>
      </c>
      <c r="G227" s="920">
        <f t="shared" si="172"/>
        <v>45770</v>
      </c>
      <c r="H227" s="920">
        <f t="shared" si="174"/>
        <v>45775</v>
      </c>
      <c r="I227" s="920">
        <f t="shared" si="175"/>
        <v>45777</v>
      </c>
      <c r="J227" s="920">
        <f t="shared" si="175"/>
        <v>45779</v>
      </c>
      <c r="K227" s="920">
        <f t="shared" si="175"/>
        <v>45781</v>
      </c>
      <c r="L227" s="920">
        <f t="shared" si="176"/>
        <v>45785</v>
      </c>
      <c r="M227" s="193"/>
      <c r="N227" s="882">
        <f t="shared" si="173"/>
        <v>45757</v>
      </c>
    </row>
    <row r="228" spans="1:17" s="149" customFormat="1" ht="21" customHeight="1" x14ac:dyDescent="0.2">
      <c r="A228" s="852"/>
      <c r="B228" s="985" t="s">
        <v>1534</v>
      </c>
      <c r="C228" s="985" t="s">
        <v>2184</v>
      </c>
      <c r="D228" s="980">
        <v>45763</v>
      </c>
      <c r="E228" s="920">
        <f t="shared" si="170"/>
        <v>45765</v>
      </c>
      <c r="F228" s="882">
        <f t="shared" si="171"/>
        <v>45768</v>
      </c>
      <c r="G228" s="920">
        <f t="shared" si="172"/>
        <v>45777</v>
      </c>
      <c r="H228" s="884" t="s">
        <v>385</v>
      </c>
      <c r="I228" s="884" t="s">
        <v>385</v>
      </c>
      <c r="J228" s="884" t="s">
        <v>385</v>
      </c>
      <c r="K228" s="884" t="s">
        <v>385</v>
      </c>
      <c r="L228" s="884" t="s">
        <v>385</v>
      </c>
      <c r="M228" s="193"/>
      <c r="N228" s="882">
        <f t="shared" si="173"/>
        <v>45764</v>
      </c>
    </row>
    <row r="229" spans="1:17" s="149" customFormat="1" ht="21" customHeight="1" x14ac:dyDescent="0.2">
      <c r="A229" s="852" t="s">
        <v>2185</v>
      </c>
      <c r="B229" s="985" t="s">
        <v>1822</v>
      </c>
      <c r="C229" s="985" t="s">
        <v>2186</v>
      </c>
      <c r="D229" s="980">
        <v>45770</v>
      </c>
      <c r="E229" s="920">
        <f t="shared" si="170"/>
        <v>45772</v>
      </c>
      <c r="F229" s="882">
        <f t="shared" si="171"/>
        <v>45775</v>
      </c>
      <c r="G229" s="920">
        <f t="shared" si="172"/>
        <v>45784</v>
      </c>
      <c r="H229" s="920">
        <f t="shared" si="174"/>
        <v>45789</v>
      </c>
      <c r="I229" s="920">
        <f t="shared" si="175"/>
        <v>45791</v>
      </c>
      <c r="J229" s="920">
        <f t="shared" si="175"/>
        <v>45793</v>
      </c>
      <c r="K229" s="920">
        <f t="shared" si="175"/>
        <v>45795</v>
      </c>
      <c r="L229" s="920">
        <f t="shared" si="176"/>
        <v>45799</v>
      </c>
      <c r="M229" s="193"/>
      <c r="N229" s="882">
        <f t="shared" si="173"/>
        <v>45771</v>
      </c>
    </row>
    <row r="230" spans="1:17" s="149" customFormat="1" ht="21" customHeight="1" x14ac:dyDescent="0.2">
      <c r="A230" s="852"/>
      <c r="B230" s="985" t="s">
        <v>2133</v>
      </c>
      <c r="C230" s="985" t="s">
        <v>2187</v>
      </c>
      <c r="D230" s="980">
        <v>45777</v>
      </c>
      <c r="E230" s="920">
        <f>D230+2</f>
        <v>45779</v>
      </c>
      <c r="F230" s="882">
        <f>E230+3</f>
        <v>45782</v>
      </c>
      <c r="G230" s="920">
        <f>F230+9</f>
        <v>45791</v>
      </c>
      <c r="H230" s="920">
        <f>G230+5</f>
        <v>45796</v>
      </c>
      <c r="I230" s="920">
        <f t="shared" ref="I230:K231" si="177">H230+2</f>
        <v>45798</v>
      </c>
      <c r="J230" s="920">
        <f t="shared" si="177"/>
        <v>45800</v>
      </c>
      <c r="K230" s="920">
        <f t="shared" si="177"/>
        <v>45802</v>
      </c>
      <c r="L230" s="920">
        <f>K230+4</f>
        <v>45806</v>
      </c>
      <c r="M230" s="193"/>
      <c r="N230" s="882">
        <f t="shared" si="173"/>
        <v>45778</v>
      </c>
    </row>
    <row r="231" spans="1:17" s="149" customFormat="1" ht="21" customHeight="1" x14ac:dyDescent="0.2">
      <c r="A231" s="852" t="s">
        <v>1534</v>
      </c>
      <c r="B231" s="985" t="s">
        <v>2135</v>
      </c>
      <c r="C231" s="985" t="s">
        <v>2188</v>
      </c>
      <c r="D231" s="980">
        <v>45784</v>
      </c>
      <c r="E231" s="920">
        <f t="shared" ref="E231:E234" si="178">D231+2</f>
        <v>45786</v>
      </c>
      <c r="F231" s="882">
        <f>E231+3</f>
        <v>45789</v>
      </c>
      <c r="G231" s="920">
        <v>45748</v>
      </c>
      <c r="H231" s="920">
        <f>G231+5</f>
        <v>45753</v>
      </c>
      <c r="I231" s="920">
        <f t="shared" si="177"/>
        <v>45755</v>
      </c>
      <c r="J231" s="920">
        <f t="shared" si="177"/>
        <v>45757</v>
      </c>
      <c r="K231" s="920">
        <f t="shared" si="177"/>
        <v>45759</v>
      </c>
      <c r="L231" s="920">
        <f>K231+4</f>
        <v>45763</v>
      </c>
      <c r="M231" s="193"/>
      <c r="N231" s="882">
        <f>N230+7</f>
        <v>45785</v>
      </c>
    </row>
    <row r="232" spans="1:17" s="149" customFormat="1" ht="21" customHeight="1" x14ac:dyDescent="0.2">
      <c r="A232" s="852"/>
      <c r="B232" s="985" t="s">
        <v>1515</v>
      </c>
      <c r="C232" s="985" t="s">
        <v>2189</v>
      </c>
      <c r="D232" s="980">
        <v>45791</v>
      </c>
      <c r="E232" s="920">
        <f t="shared" si="178"/>
        <v>45793</v>
      </c>
      <c r="F232" s="882">
        <f t="shared" ref="F232:F234" si="179">E232+3</f>
        <v>45796</v>
      </c>
      <c r="G232" s="920">
        <f t="shared" ref="G232:G234" si="180">F232+9</f>
        <v>45805</v>
      </c>
      <c r="H232" s="884" t="s">
        <v>385</v>
      </c>
      <c r="I232" s="884" t="s">
        <v>385</v>
      </c>
      <c r="J232" s="884" t="s">
        <v>385</v>
      </c>
      <c r="K232" s="884" t="s">
        <v>385</v>
      </c>
      <c r="L232" s="884" t="s">
        <v>385</v>
      </c>
      <c r="M232" s="193"/>
      <c r="N232" s="882">
        <f t="shared" si="173"/>
        <v>45792</v>
      </c>
    </row>
    <row r="233" spans="1:17" s="149" customFormat="1" ht="21" customHeight="1" x14ac:dyDescent="0.2">
      <c r="A233" s="852"/>
      <c r="B233" s="985" t="s">
        <v>2092</v>
      </c>
      <c r="C233" s="985" t="s">
        <v>2190</v>
      </c>
      <c r="D233" s="980">
        <v>45798</v>
      </c>
      <c r="E233" s="920">
        <f t="shared" si="178"/>
        <v>45800</v>
      </c>
      <c r="F233" s="882">
        <f t="shared" si="179"/>
        <v>45803</v>
      </c>
      <c r="G233" s="920">
        <f t="shared" si="180"/>
        <v>45812</v>
      </c>
      <c r="H233" s="920">
        <f t="shared" ref="H233:H234" si="181">G233+5</f>
        <v>45817</v>
      </c>
      <c r="I233" s="920">
        <f t="shared" ref="I233:I234" si="182">H233+2</f>
        <v>45819</v>
      </c>
      <c r="J233" s="920">
        <f t="shared" ref="J233:J234" si="183">I233+2</f>
        <v>45821</v>
      </c>
      <c r="K233" s="920">
        <f t="shared" ref="K233:K234" si="184">J233+2</f>
        <v>45823</v>
      </c>
      <c r="L233" s="920">
        <f t="shared" ref="L233:L234" si="185">K233+4</f>
        <v>45827</v>
      </c>
      <c r="M233" s="193"/>
      <c r="N233" s="882">
        <f t="shared" si="173"/>
        <v>45799</v>
      </c>
    </row>
    <row r="234" spans="1:17" s="149" customFormat="1" ht="21" customHeight="1" x14ac:dyDescent="0.2">
      <c r="A234" s="852"/>
      <c r="B234" s="985" t="s">
        <v>2107</v>
      </c>
      <c r="C234" s="985" t="s">
        <v>2191</v>
      </c>
      <c r="D234" s="980">
        <v>45805</v>
      </c>
      <c r="E234" s="920">
        <f t="shared" si="178"/>
        <v>45807</v>
      </c>
      <c r="F234" s="882">
        <f t="shared" si="179"/>
        <v>45810</v>
      </c>
      <c r="G234" s="920">
        <f t="shared" si="180"/>
        <v>45819</v>
      </c>
      <c r="H234" s="920">
        <f t="shared" si="181"/>
        <v>45824</v>
      </c>
      <c r="I234" s="920">
        <f t="shared" si="182"/>
        <v>45826</v>
      </c>
      <c r="J234" s="920">
        <f t="shared" si="183"/>
        <v>45828</v>
      </c>
      <c r="K234" s="920">
        <f t="shared" si="184"/>
        <v>45830</v>
      </c>
      <c r="L234" s="920">
        <f t="shared" si="185"/>
        <v>45834</v>
      </c>
      <c r="M234" s="193"/>
      <c r="N234" s="882">
        <f t="shared" si="173"/>
        <v>45806</v>
      </c>
    </row>
    <row r="235" spans="1:17" s="149" customFormat="1" ht="21" customHeight="1" x14ac:dyDescent="0.2">
      <c r="A235" s="1048"/>
      <c r="B235" s="147" t="s">
        <v>504</v>
      </c>
      <c r="C235" s="753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603"/>
      <c r="P235" s="146"/>
      <c r="Q235" s="146"/>
    </row>
    <row r="236" spans="1:17" ht="18" customHeight="1" x14ac:dyDescent="0.2">
      <c r="A236" s="863"/>
      <c r="B236" s="680"/>
      <c r="C236" s="681"/>
      <c r="D236" s="681"/>
      <c r="E236" s="681"/>
      <c r="F236" s="680"/>
      <c r="G236" s="680"/>
      <c r="H236" s="680"/>
      <c r="I236" s="680"/>
      <c r="J236" s="680"/>
      <c r="K236" s="680"/>
    </row>
    <row r="237" spans="1:17" s="159" customFormat="1" ht="18" customHeight="1" thickBot="1" x14ac:dyDescent="0.25">
      <c r="A237" s="863"/>
      <c r="B237" s="682"/>
      <c r="C237" s="680"/>
      <c r="D237" s="680"/>
      <c r="E237" s="680"/>
      <c r="F237" s="680"/>
      <c r="G237" s="680"/>
      <c r="H237" s="680"/>
      <c r="I237" s="680"/>
      <c r="J237" s="680"/>
      <c r="K237" s="680"/>
    </row>
    <row r="238" spans="1:17" s="147" customFormat="1" ht="18.75" customHeight="1" x14ac:dyDescent="0.2">
      <c r="B238" s="900"/>
      <c r="C238" s="901"/>
      <c r="D238" s="902"/>
      <c r="E238" s="903"/>
      <c r="F238" s="904"/>
      <c r="G238" s="905"/>
      <c r="H238" s="906"/>
    </row>
    <row r="239" spans="1:17" s="147" customFormat="1" ht="18.75" customHeight="1" x14ac:dyDescent="0.2">
      <c r="B239" s="781" t="s">
        <v>505</v>
      </c>
      <c r="C239" s="145"/>
      <c r="D239" s="147" t="s">
        <v>506</v>
      </c>
      <c r="G239" s="147" t="s">
        <v>507</v>
      </c>
      <c r="H239" s="782"/>
    </row>
    <row r="240" spans="1:17" s="147" customFormat="1" ht="18.75" customHeight="1" x14ac:dyDescent="0.2">
      <c r="B240" s="783" t="s">
        <v>508</v>
      </c>
      <c r="C240" s="1115" t="s">
        <v>509</v>
      </c>
      <c r="D240" s="133" t="s">
        <v>510</v>
      </c>
      <c r="F240" s="1115" t="s">
        <v>511</v>
      </c>
      <c r="G240" s="145" t="s">
        <v>512</v>
      </c>
      <c r="H240" s="1116" t="s">
        <v>513</v>
      </c>
    </row>
    <row r="241" spans="1:15" s="147" customFormat="1" ht="18.75" customHeight="1" x14ac:dyDescent="0.2">
      <c r="B241" s="783" t="s">
        <v>514</v>
      </c>
      <c r="C241" s="1115" t="s">
        <v>515</v>
      </c>
      <c r="D241" s="133" t="s">
        <v>516</v>
      </c>
      <c r="E241" s="148" t="s">
        <v>517</v>
      </c>
      <c r="F241" s="1117" t="s">
        <v>518</v>
      </c>
      <c r="G241" s="145" t="s">
        <v>519</v>
      </c>
      <c r="H241" s="1116" t="s">
        <v>520</v>
      </c>
    </row>
    <row r="242" spans="1:15" s="147" customFormat="1" ht="18.75" customHeight="1" x14ac:dyDescent="0.2">
      <c r="B242" s="786" t="s">
        <v>521</v>
      </c>
      <c r="C242" s="1118" t="s">
        <v>522</v>
      </c>
      <c r="D242" s="133" t="s">
        <v>523</v>
      </c>
      <c r="E242" s="148" t="s">
        <v>524</v>
      </c>
      <c r="F242" s="1117" t="s">
        <v>525</v>
      </c>
      <c r="G242" s="591" t="s">
        <v>526</v>
      </c>
      <c r="H242" s="1119" t="s">
        <v>527</v>
      </c>
    </row>
    <row r="243" spans="1:15" s="147" customFormat="1" ht="18.75" customHeight="1" x14ac:dyDescent="0.2">
      <c r="B243" s="786" t="s">
        <v>528</v>
      </c>
      <c r="C243" s="1118" t="s">
        <v>529</v>
      </c>
      <c r="D243" s="133" t="s">
        <v>530</v>
      </c>
      <c r="E243" s="148" t="s">
        <v>531</v>
      </c>
      <c r="F243" s="1117" t="s">
        <v>532</v>
      </c>
      <c r="G243" s="591" t="s">
        <v>533</v>
      </c>
      <c r="H243" s="1119" t="s">
        <v>534</v>
      </c>
      <c r="N243" s="149"/>
      <c r="O243" s="149"/>
    </row>
    <row r="244" spans="1:15" s="147" customFormat="1" ht="18.75" customHeight="1" x14ac:dyDescent="0.2">
      <c r="B244" s="786" t="s">
        <v>535</v>
      </c>
      <c r="C244" s="1118" t="s">
        <v>536</v>
      </c>
      <c r="D244" s="133" t="s">
        <v>537</v>
      </c>
      <c r="E244" s="148" t="s">
        <v>538</v>
      </c>
      <c r="F244" s="1117" t="s">
        <v>539</v>
      </c>
      <c r="G244" s="591" t="s">
        <v>540</v>
      </c>
      <c r="H244" s="1119" t="s">
        <v>541</v>
      </c>
      <c r="N244" s="149"/>
      <c r="O244" s="149"/>
    </row>
    <row r="245" spans="1:15" s="147" customFormat="1" ht="18.75" customHeight="1" x14ac:dyDescent="0.2">
      <c r="B245" s="786" t="s">
        <v>542</v>
      </c>
      <c r="C245" s="1118" t="s">
        <v>543</v>
      </c>
      <c r="D245" s="133" t="s">
        <v>544</v>
      </c>
      <c r="E245" s="148" t="s">
        <v>545</v>
      </c>
      <c r="F245" s="1117" t="s">
        <v>546</v>
      </c>
      <c r="G245" s="591" t="s">
        <v>547</v>
      </c>
      <c r="H245" s="1119" t="s">
        <v>548</v>
      </c>
      <c r="N245" s="149"/>
      <c r="O245" s="149"/>
    </row>
    <row r="246" spans="1:15" s="147" customFormat="1" ht="18.75" customHeight="1" x14ac:dyDescent="0.2">
      <c r="B246" s="786" t="s">
        <v>549</v>
      </c>
      <c r="C246" s="1118" t="s">
        <v>550</v>
      </c>
      <c r="D246" s="133" t="s">
        <v>551</v>
      </c>
      <c r="E246" s="148" t="s">
        <v>552</v>
      </c>
      <c r="F246" s="1115" t="s">
        <v>553</v>
      </c>
      <c r="G246" s="591" t="s">
        <v>554</v>
      </c>
      <c r="H246" s="790" t="s">
        <v>555</v>
      </c>
      <c r="N246" s="149"/>
      <c r="O246" s="149"/>
    </row>
    <row r="247" spans="1:15" s="149" customFormat="1" ht="18.75" customHeight="1" x14ac:dyDescent="0.2">
      <c r="A247" s="1045"/>
      <c r="B247" s="786" t="s">
        <v>556</v>
      </c>
      <c r="C247" s="1118" t="s">
        <v>557</v>
      </c>
      <c r="D247" s="133"/>
      <c r="E247" s="145"/>
      <c r="F247" s="591"/>
      <c r="G247" s="147"/>
      <c r="H247" s="791"/>
      <c r="I247" s="145"/>
      <c r="J247" s="145"/>
      <c r="K247" s="145"/>
    </row>
    <row r="248" spans="1:15" s="149" customFormat="1" ht="18.75" customHeight="1" thickBot="1" x14ac:dyDescent="0.25">
      <c r="A248" s="1045"/>
      <c r="B248" s="1120"/>
      <c r="C248" s="794"/>
      <c r="D248" s="794"/>
      <c r="E248" s="794"/>
      <c r="F248" s="794"/>
      <c r="G248" s="794"/>
      <c r="H248" s="1121"/>
      <c r="I248" s="145"/>
      <c r="J248" s="145"/>
      <c r="K248" s="145"/>
    </row>
  </sheetData>
  <mergeCells count="13">
    <mergeCell ref="B219:F219"/>
    <mergeCell ref="B221:C221"/>
    <mergeCell ref="F195:J195"/>
    <mergeCell ref="B4:F4"/>
    <mergeCell ref="B2:F2"/>
    <mergeCell ref="B6:F6"/>
    <mergeCell ref="B176:F176"/>
    <mergeCell ref="D8:D9"/>
    <mergeCell ref="B178:C178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40" r:id="rId1" xr:uid="{1F9ED3E2-F923-4F1D-820F-D0C7B9B14530}"/>
    <hyperlink ref="C240" r:id="rId2" xr:uid="{EF303714-9D5C-4AB5-8E9A-89F524E41208}"/>
    <hyperlink ref="H245" r:id="rId3" xr:uid="{007BCC2C-220B-46AF-A835-DD7C8E7675DD}"/>
    <hyperlink ref="H244" r:id="rId4" xr:uid="{3B38FEA9-C890-4131-955D-71D619E60F2E}"/>
    <hyperlink ref="C243" r:id="rId5" xr:uid="{3B708EFC-5FCC-47C2-8AC5-3A303E93D6C4}"/>
    <hyperlink ref="C241" r:id="rId6" xr:uid="{25302719-A385-45F4-8A3B-4965DCACFAEB}"/>
    <hyperlink ref="C247" r:id="rId7" xr:uid="{D16E5946-FF49-483F-B1B1-7EFFFC891CD5}"/>
    <hyperlink ref="H243" r:id="rId8" xr:uid="{25918F3D-EDC1-4904-9152-BE74B029427B}"/>
    <hyperlink ref="H246" r:id="rId9" xr:uid="{BE08FB32-145A-4DA4-83FB-893781FCEC66}"/>
    <hyperlink ref="F240" r:id="rId10" xr:uid="{B53514D9-D199-42D7-9407-85CE3162162E}"/>
    <hyperlink ref="F245" r:id="rId11" xr:uid="{5E506F23-8499-4C3E-A4A8-B422EED4F27F}"/>
    <hyperlink ref="F241" r:id="rId12" xr:uid="{205FC96D-F0E8-4E88-9CDF-5535C71017F8}"/>
    <hyperlink ref="F242" r:id="rId13" xr:uid="{148F8735-E742-4933-8C49-6814FF4634FB}"/>
    <hyperlink ref="F243" r:id="rId14" xr:uid="{AB0CCC38-372C-424A-A6E9-5B733782F8AE}"/>
    <hyperlink ref="F244" r:id="rId15" xr:uid="{B55CAFCD-D6B2-4236-9361-D48CD70AF3F3}"/>
    <hyperlink ref="H241" r:id="rId16" xr:uid="{AC1C404E-AEF8-4106-9506-952804BBD6D7}"/>
    <hyperlink ref="H242" r:id="rId17" xr:uid="{FEFC445D-7FF3-4A4A-BF33-AAC953EB26BB}"/>
    <hyperlink ref="F246" r:id="rId18" xr:uid="{0B347891-83A6-4634-BDAF-A357B19378B6}"/>
    <hyperlink ref="C242" r:id="rId19" xr:uid="{35515786-AD0E-45FF-9503-F08DBD015326}"/>
    <hyperlink ref="C244" r:id="rId20" xr:uid="{7989876F-8DF8-4434-808C-8C5BDD61DBE2}"/>
    <hyperlink ref="C245" r:id="rId21" xr:uid="{F391A017-B7B9-413F-929A-FD3B5D1C9AB5}"/>
    <hyperlink ref="C246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84:I184 G185:I185 G190:I190" formula="1"/>
    <ignoredError sqref="E181:F181 G181:J181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66"/>
  <sheetViews>
    <sheetView showGridLines="0" topLeftCell="A109" zoomScale="145" zoomScaleNormal="145" zoomScaleSheetLayoutView="75" workbookViewId="0">
      <selection activeCell="B327" sqref="B327"/>
    </sheetView>
  </sheetViews>
  <sheetFormatPr defaultColWidth="9.140625" defaultRowHeight="14.25" x14ac:dyDescent="0.2"/>
  <cols>
    <col min="1" max="1" width="31.140625" style="873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21.8554687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 x14ac:dyDescent="0.25"/>
    <row r="2" spans="1:9" ht="27" customHeight="1" thickBot="1" x14ac:dyDescent="0.25">
      <c r="B2" s="1131" t="s">
        <v>116</v>
      </c>
      <c r="C2" s="1131"/>
      <c r="D2" s="1131"/>
      <c r="E2" s="1131"/>
      <c r="F2" s="1131"/>
      <c r="G2" s="962" t="s">
        <v>346</v>
      </c>
      <c r="H2" s="121"/>
    </row>
    <row r="3" spans="1:9" s="14" customFormat="1" ht="20.25" customHeight="1" thickBot="1" x14ac:dyDescent="0.25">
      <c r="A3" s="874"/>
      <c r="B3" s="428"/>
      <c r="C3" s="490"/>
      <c r="D3" s="9"/>
      <c r="E3" s="9"/>
      <c r="F3" s="9"/>
      <c r="G3" s="726"/>
      <c r="H3" s="410"/>
    </row>
    <row r="4" spans="1:9" s="149" customFormat="1" ht="26.25" customHeight="1" thickBot="1" x14ac:dyDescent="0.25">
      <c r="A4" s="873"/>
      <c r="B4" s="1132" t="s">
        <v>125</v>
      </c>
      <c r="C4" s="1133"/>
      <c r="D4" s="1133"/>
      <c r="E4" s="1133"/>
      <c r="F4" s="1134"/>
      <c r="G4" s="147"/>
      <c r="H4" s="215"/>
    </row>
    <row r="5" spans="1:9" s="14" customFormat="1" ht="20.25" customHeight="1" x14ac:dyDescent="0.2">
      <c r="A5" s="874"/>
      <c r="B5" s="428"/>
      <c r="C5" s="490"/>
      <c r="D5" s="9"/>
      <c r="E5" s="9"/>
      <c r="F5" s="9"/>
      <c r="G5" s="726"/>
      <c r="H5" s="410"/>
    </row>
    <row r="6" spans="1:9" s="14" customFormat="1" ht="20.25" customHeight="1" x14ac:dyDescent="0.2">
      <c r="A6" s="874"/>
      <c r="B6" s="428"/>
      <c r="C6" s="490"/>
      <c r="D6" s="9"/>
      <c r="E6" s="9"/>
      <c r="F6" s="9"/>
      <c r="G6" s="726"/>
      <c r="H6" s="410" t="s">
        <v>2192</v>
      </c>
    </row>
    <row r="7" spans="1:9" s="14" customFormat="1" ht="28.15" hidden="1" customHeight="1" x14ac:dyDescent="0.2">
      <c r="A7" s="809"/>
      <c r="B7" s="1137" t="s">
        <v>2193</v>
      </c>
      <c r="C7" s="1138"/>
      <c r="D7" s="1139" t="s">
        <v>349</v>
      </c>
      <c r="E7" s="947" t="s">
        <v>226</v>
      </c>
      <c r="F7" s="947" t="s">
        <v>2194</v>
      </c>
      <c r="H7" s="885"/>
      <c r="I7" s="410"/>
    </row>
    <row r="8" spans="1:9" s="14" customFormat="1" ht="28.15" hidden="1" customHeight="1" x14ac:dyDescent="0.2">
      <c r="A8" s="809"/>
      <c r="B8" s="950" t="s">
        <v>351</v>
      </c>
      <c r="C8" s="950" t="s">
        <v>352</v>
      </c>
      <c r="D8" s="1140"/>
      <c r="E8" s="955" t="s">
        <v>144</v>
      </c>
      <c r="F8" s="955" t="s">
        <v>260</v>
      </c>
      <c r="H8" s="1063" t="s">
        <v>353</v>
      </c>
      <c r="I8" s="410"/>
    </row>
    <row r="9" spans="1:9" s="14" customFormat="1" ht="27" hidden="1" customHeight="1" x14ac:dyDescent="0.2">
      <c r="A9" s="809"/>
      <c r="B9" s="968" t="s">
        <v>1629</v>
      </c>
      <c r="C9" s="961" t="s">
        <v>2195</v>
      </c>
      <c r="D9" s="959">
        <v>45389</v>
      </c>
      <c r="E9" s="884" t="s">
        <v>385</v>
      </c>
      <c r="F9" s="805">
        <f t="shared" ref="F9:F14" si="0">D9+7</f>
        <v>45396</v>
      </c>
      <c r="G9" s="761"/>
      <c r="H9" s="761" t="e">
        <f>#REF!+7</f>
        <v>#REF!</v>
      </c>
      <c r="I9" s="410"/>
    </row>
    <row r="10" spans="1:9" s="14" customFormat="1" ht="27" hidden="1" customHeight="1" x14ac:dyDescent="0.2">
      <c r="A10" s="845" t="s">
        <v>1606</v>
      </c>
      <c r="B10" s="884" t="s">
        <v>409</v>
      </c>
      <c r="C10" s="945" t="s">
        <v>2196</v>
      </c>
      <c r="D10" s="857">
        <v>45394</v>
      </c>
      <c r="E10" s="857">
        <f t="shared" ref="E10:E12" si="1">D10+2</f>
        <v>45396</v>
      </c>
      <c r="F10" s="857">
        <f t="shared" si="0"/>
        <v>45401</v>
      </c>
      <c r="G10" s="761"/>
      <c r="H10" s="761" t="e">
        <f t="shared" ref="H10:H48" si="2">H9+7</f>
        <v>#REF!</v>
      </c>
      <c r="I10" s="410"/>
    </row>
    <row r="11" spans="1:9" s="14" customFormat="1" ht="27" hidden="1" customHeight="1" x14ac:dyDescent="0.2">
      <c r="A11" s="845" t="s">
        <v>1765</v>
      </c>
      <c r="B11" s="968" t="s">
        <v>1606</v>
      </c>
      <c r="C11" s="961" t="s">
        <v>2197</v>
      </c>
      <c r="D11" s="959">
        <v>45400</v>
      </c>
      <c r="E11" s="805">
        <f t="shared" si="1"/>
        <v>45402</v>
      </c>
      <c r="F11" s="805">
        <f t="shared" si="0"/>
        <v>45407</v>
      </c>
      <c r="G11" s="761"/>
      <c r="H11" s="761" t="e">
        <f t="shared" si="2"/>
        <v>#REF!</v>
      </c>
      <c r="I11" s="410"/>
    </row>
    <row r="12" spans="1:9" s="14" customFormat="1" ht="27" hidden="1" customHeight="1" x14ac:dyDescent="0.2">
      <c r="A12" s="878" t="s">
        <v>1830</v>
      </c>
      <c r="B12" s="968" t="s">
        <v>1765</v>
      </c>
      <c r="C12" s="961" t="s">
        <v>2198</v>
      </c>
      <c r="D12" s="959">
        <v>45405</v>
      </c>
      <c r="E12" s="805">
        <f t="shared" si="1"/>
        <v>45407</v>
      </c>
      <c r="F12" s="805">
        <f t="shared" si="0"/>
        <v>45412</v>
      </c>
      <c r="G12" s="761"/>
      <c r="H12" s="761" t="e">
        <f t="shared" si="2"/>
        <v>#REF!</v>
      </c>
      <c r="I12" s="410"/>
    </row>
    <row r="13" spans="1:9" s="14" customFormat="1" ht="27" hidden="1" customHeight="1" x14ac:dyDescent="0.2">
      <c r="A13" s="878" t="s">
        <v>2199</v>
      </c>
      <c r="B13" s="968" t="s">
        <v>1830</v>
      </c>
      <c r="C13" s="961" t="s">
        <v>2200</v>
      </c>
      <c r="D13" s="959">
        <v>45413</v>
      </c>
      <c r="E13" s="805">
        <f t="shared" ref="E13" si="3">D13+2</f>
        <v>45415</v>
      </c>
      <c r="F13" s="805">
        <f t="shared" si="0"/>
        <v>45420</v>
      </c>
      <c r="G13" s="761"/>
      <c r="H13" s="761" t="e">
        <f t="shared" si="2"/>
        <v>#REF!</v>
      </c>
      <c r="I13" s="410"/>
    </row>
    <row r="14" spans="1:9" s="14" customFormat="1" ht="20.100000000000001" hidden="1" customHeight="1" x14ac:dyDescent="0.2">
      <c r="A14" s="878" t="s">
        <v>1629</v>
      </c>
      <c r="B14" s="968" t="s">
        <v>2199</v>
      </c>
      <c r="C14" s="961" t="s">
        <v>2201</v>
      </c>
      <c r="D14" s="959">
        <v>45421</v>
      </c>
      <c r="E14" s="805">
        <f>D14+2</f>
        <v>45423</v>
      </c>
      <c r="F14" s="805">
        <f t="shared" si="0"/>
        <v>45428</v>
      </c>
      <c r="G14" s="761"/>
      <c r="H14" s="761" t="e">
        <f t="shared" si="2"/>
        <v>#REF!</v>
      </c>
      <c r="I14" s="410"/>
    </row>
    <row r="15" spans="1:9" s="14" customFormat="1" ht="20.100000000000001" hidden="1" customHeight="1" x14ac:dyDescent="0.2">
      <c r="A15" s="878" t="s">
        <v>2202</v>
      </c>
      <c r="B15" s="961" t="s">
        <v>1629</v>
      </c>
      <c r="C15" s="961" t="s">
        <v>2203</v>
      </c>
      <c r="D15" s="959">
        <v>45434</v>
      </c>
      <c r="E15" s="884" t="s">
        <v>385</v>
      </c>
      <c r="F15" s="805">
        <v>45433</v>
      </c>
      <c r="G15" s="761"/>
      <c r="H15" s="761" t="e">
        <f t="shared" si="2"/>
        <v>#REF!</v>
      </c>
      <c r="I15" s="410"/>
    </row>
    <row r="16" spans="1:9" s="14" customFormat="1" ht="20.100000000000001" hidden="1" customHeight="1" x14ac:dyDescent="0.2">
      <c r="A16" s="845" t="s">
        <v>2204</v>
      </c>
      <c r="B16" s="961" t="s">
        <v>2205</v>
      </c>
      <c r="C16" s="961" t="s">
        <v>2206</v>
      </c>
      <c r="D16" s="959">
        <v>45443</v>
      </c>
      <c r="E16" s="884" t="s">
        <v>385</v>
      </c>
      <c r="F16" s="805">
        <f t="shared" ref="F16" si="4">D16+7</f>
        <v>45450</v>
      </c>
      <c r="G16" s="761"/>
      <c r="H16" s="761" t="e">
        <f t="shared" si="2"/>
        <v>#REF!</v>
      </c>
      <c r="I16" s="410"/>
    </row>
    <row r="17" spans="1:11" s="14" customFormat="1" ht="20.100000000000001" hidden="1" customHeight="1" x14ac:dyDescent="0.2">
      <c r="A17" s="845" t="s">
        <v>2207</v>
      </c>
      <c r="B17" s="961" t="s">
        <v>1765</v>
      </c>
      <c r="C17" s="961" t="s">
        <v>2208</v>
      </c>
      <c r="D17" s="959">
        <v>45453</v>
      </c>
      <c r="E17" s="884" t="s">
        <v>385</v>
      </c>
      <c r="F17" s="805">
        <f t="shared" ref="F17:F19" si="5">D17+7</f>
        <v>45460</v>
      </c>
      <c r="G17" s="761"/>
      <c r="H17" s="761" t="e">
        <f t="shared" si="2"/>
        <v>#REF!</v>
      </c>
      <c r="I17" s="410"/>
    </row>
    <row r="18" spans="1:11" s="14" customFormat="1" ht="20.100000000000001" hidden="1" customHeight="1" x14ac:dyDescent="0.2">
      <c r="A18" s="878" t="s">
        <v>1830</v>
      </c>
      <c r="B18" s="884" t="s">
        <v>409</v>
      </c>
      <c r="C18" s="961" t="s">
        <v>2209</v>
      </c>
      <c r="D18" s="857">
        <v>45443</v>
      </c>
      <c r="E18" s="857">
        <f t="shared" ref="E18" si="6">D18+2</f>
        <v>45445</v>
      </c>
      <c r="F18" s="857">
        <f t="shared" si="5"/>
        <v>45450</v>
      </c>
      <c r="G18" s="761"/>
      <c r="H18" s="761" t="e">
        <f t="shared" si="2"/>
        <v>#REF!</v>
      </c>
      <c r="I18" s="410"/>
    </row>
    <row r="19" spans="1:11" s="14" customFormat="1" ht="20.100000000000001" hidden="1" customHeight="1" x14ac:dyDescent="0.2">
      <c r="A19" s="878" t="s">
        <v>2210</v>
      </c>
      <c r="B19" s="961" t="s">
        <v>1830</v>
      </c>
      <c r="C19" s="961" t="s">
        <v>2211</v>
      </c>
      <c r="D19" s="959">
        <v>45458</v>
      </c>
      <c r="E19" s="884" t="s">
        <v>385</v>
      </c>
      <c r="F19" s="805">
        <f t="shared" si="5"/>
        <v>45465</v>
      </c>
      <c r="G19" s="761"/>
      <c r="H19" s="761" t="e">
        <f t="shared" si="2"/>
        <v>#REF!</v>
      </c>
      <c r="I19" s="410"/>
    </row>
    <row r="20" spans="1:11" s="14" customFormat="1" ht="20.100000000000001" hidden="1" customHeight="1" x14ac:dyDescent="0.2">
      <c r="A20" s="878" t="s">
        <v>2212</v>
      </c>
      <c r="B20" s="961" t="s">
        <v>2135</v>
      </c>
      <c r="C20" s="961" t="s">
        <v>2213</v>
      </c>
      <c r="D20" s="959">
        <v>45468</v>
      </c>
      <c r="E20" s="884" t="s">
        <v>385</v>
      </c>
      <c r="F20" s="805">
        <v>45469</v>
      </c>
      <c r="G20" s="761"/>
      <c r="H20" s="761" t="e">
        <f t="shared" si="2"/>
        <v>#REF!</v>
      </c>
      <c r="I20" s="410"/>
    </row>
    <row r="21" spans="1:11" s="14" customFormat="1" ht="20.100000000000001" hidden="1" customHeight="1" x14ac:dyDescent="0.2">
      <c r="A21" s="845" t="s">
        <v>2202</v>
      </c>
      <c r="B21" s="961" t="s">
        <v>1629</v>
      </c>
      <c r="C21" s="961" t="s">
        <v>2214</v>
      </c>
      <c r="D21" s="959">
        <v>45476</v>
      </c>
      <c r="E21" s="884" t="s">
        <v>385</v>
      </c>
      <c r="F21" s="805">
        <f t="shared" ref="F21" si="7">D21+7</f>
        <v>45483</v>
      </c>
      <c r="G21" s="761"/>
      <c r="H21" s="761" t="e">
        <f t="shared" si="2"/>
        <v>#REF!</v>
      </c>
      <c r="I21" s="410"/>
    </row>
    <row r="22" spans="1:11" s="14" customFormat="1" ht="20.100000000000001" hidden="1" customHeight="1" x14ac:dyDescent="0.2">
      <c r="A22" s="878" t="s">
        <v>2215</v>
      </c>
      <c r="B22" s="961" t="s">
        <v>2205</v>
      </c>
      <c r="C22" s="961" t="s">
        <v>2216</v>
      </c>
      <c r="D22" s="884" t="s">
        <v>385</v>
      </c>
      <c r="E22" s="802" t="s">
        <v>385</v>
      </c>
      <c r="F22" s="803">
        <v>45473</v>
      </c>
      <c r="G22" s="761"/>
      <c r="H22" s="761" t="e">
        <f t="shared" si="2"/>
        <v>#REF!</v>
      </c>
      <c r="I22" s="410"/>
    </row>
    <row r="23" spans="1:11" s="14" customFormat="1" ht="20.100000000000001" hidden="1" customHeight="1" x14ac:dyDescent="0.2">
      <c r="A23" s="878" t="s">
        <v>2217</v>
      </c>
      <c r="B23" s="961" t="s">
        <v>1765</v>
      </c>
      <c r="C23" s="961" t="s">
        <v>2218</v>
      </c>
      <c r="D23" s="884" t="s">
        <v>385</v>
      </c>
      <c r="E23" s="802" t="s">
        <v>385</v>
      </c>
      <c r="F23" s="857">
        <v>45488</v>
      </c>
      <c r="G23" s="761"/>
      <c r="H23" s="761" t="e">
        <f t="shared" si="2"/>
        <v>#REF!</v>
      </c>
      <c r="I23" s="410"/>
    </row>
    <row r="24" spans="1:11" s="14" customFormat="1" ht="20.100000000000001" hidden="1" customHeight="1" x14ac:dyDescent="0.2">
      <c r="A24" s="845" t="s">
        <v>2219</v>
      </c>
      <c r="B24" s="961" t="s">
        <v>1830</v>
      </c>
      <c r="C24" s="961" t="s">
        <v>2220</v>
      </c>
      <c r="D24" s="959">
        <v>45500</v>
      </c>
      <c r="E24" s="884" t="s">
        <v>385</v>
      </c>
      <c r="F24" s="805">
        <v>45497</v>
      </c>
      <c r="G24" s="761"/>
      <c r="H24" s="761" t="e">
        <f t="shared" si="2"/>
        <v>#REF!</v>
      </c>
      <c r="I24" s="410"/>
    </row>
    <row r="25" spans="1:11" s="14" customFormat="1" ht="20.100000000000001" hidden="1" customHeight="1" x14ac:dyDescent="0.2">
      <c r="A25" s="845" t="s">
        <v>2219</v>
      </c>
      <c r="B25" s="961" t="s">
        <v>2135</v>
      </c>
      <c r="C25" s="961" t="s">
        <v>2221</v>
      </c>
      <c r="D25" s="884" t="s">
        <v>385</v>
      </c>
      <c r="E25" s="802" t="s">
        <v>385</v>
      </c>
      <c r="F25" s="802" t="s">
        <v>385</v>
      </c>
      <c r="G25" s="761"/>
      <c r="H25" s="761" t="e">
        <f t="shared" si="2"/>
        <v>#REF!</v>
      </c>
      <c r="I25" s="410"/>
    </row>
    <row r="26" spans="1:11" s="14" customFormat="1" ht="20.100000000000001" hidden="1" customHeight="1" x14ac:dyDescent="0.2">
      <c r="A26" s="845" t="s">
        <v>2219</v>
      </c>
      <c r="B26" s="961" t="s">
        <v>1629</v>
      </c>
      <c r="C26" s="961" t="s">
        <v>2222</v>
      </c>
      <c r="D26" s="959">
        <v>45514</v>
      </c>
      <c r="E26" s="884" t="s">
        <v>385</v>
      </c>
      <c r="F26" s="805">
        <f t="shared" ref="F26" si="8">D26+7</f>
        <v>45521</v>
      </c>
      <c r="G26" s="761"/>
      <c r="H26" s="761" t="e">
        <f t="shared" si="2"/>
        <v>#REF!</v>
      </c>
      <c r="I26" s="410"/>
    </row>
    <row r="27" spans="1:11" s="14" customFormat="1" ht="20.100000000000001" hidden="1" customHeight="1" x14ac:dyDescent="0.2">
      <c r="A27" s="845" t="s">
        <v>2219</v>
      </c>
      <c r="B27" s="961" t="s">
        <v>2205</v>
      </c>
      <c r="C27" s="961" t="s">
        <v>2223</v>
      </c>
      <c r="D27" s="959">
        <v>45523</v>
      </c>
      <c r="E27" s="884" t="s">
        <v>385</v>
      </c>
      <c r="F27" s="805">
        <f t="shared" ref="F27:F28" si="9">D27+7</f>
        <v>45530</v>
      </c>
      <c r="G27" s="761"/>
      <c r="H27" s="761" t="e">
        <f t="shared" si="2"/>
        <v>#REF!</v>
      </c>
      <c r="I27" s="410"/>
    </row>
    <row r="28" spans="1:11" s="14" customFormat="1" ht="20.100000000000001" hidden="1" customHeight="1" x14ac:dyDescent="0.2">
      <c r="A28" s="845" t="s">
        <v>2219</v>
      </c>
      <c r="B28" s="961" t="s">
        <v>1765</v>
      </c>
      <c r="C28" s="961" t="s">
        <v>2224</v>
      </c>
      <c r="D28" s="959">
        <v>45523</v>
      </c>
      <c r="E28" s="884" t="s">
        <v>385</v>
      </c>
      <c r="F28" s="805">
        <f t="shared" si="9"/>
        <v>45530</v>
      </c>
      <c r="G28" s="761"/>
      <c r="H28" s="761" t="e">
        <f t="shared" si="2"/>
        <v>#REF!</v>
      </c>
      <c r="I28" s="410"/>
    </row>
    <row r="29" spans="1:11" s="14" customFormat="1" ht="20.100000000000001" hidden="1" customHeight="1" x14ac:dyDescent="0.2">
      <c r="A29" s="878" t="s">
        <v>1830</v>
      </c>
      <c r="B29" s="961" t="s">
        <v>1822</v>
      </c>
      <c r="C29" s="961" t="s">
        <v>2225</v>
      </c>
      <c r="D29" s="884" t="s">
        <v>385</v>
      </c>
      <c r="E29" s="857" t="e">
        <f t="shared" ref="E29" si="10">D29+2</f>
        <v>#VALUE!</v>
      </c>
      <c r="F29" s="857" t="e">
        <f t="shared" ref="F29" si="11">D29+7</f>
        <v>#VALUE!</v>
      </c>
      <c r="G29" s="761"/>
      <c r="H29" s="761" t="e">
        <f t="shared" si="2"/>
        <v>#REF!</v>
      </c>
      <c r="I29" s="410"/>
    </row>
    <row r="30" spans="1:11" s="14" customFormat="1" ht="20.100000000000001" hidden="1" customHeight="1" x14ac:dyDescent="0.2">
      <c r="A30" s="878" t="s">
        <v>2219</v>
      </c>
      <c r="B30" s="961" t="s">
        <v>2135</v>
      </c>
      <c r="C30" s="961" t="s">
        <v>2226</v>
      </c>
      <c r="D30" s="959">
        <v>45533</v>
      </c>
      <c r="E30" s="884" t="s">
        <v>385</v>
      </c>
      <c r="F30" s="805">
        <f t="shared" ref="F30:F31" si="12">D30+7</f>
        <v>45540</v>
      </c>
      <c r="G30" s="761"/>
      <c r="H30" s="761" t="e">
        <f t="shared" si="2"/>
        <v>#REF!</v>
      </c>
      <c r="I30" s="410"/>
      <c r="J30" s="410"/>
      <c r="K30" s="155"/>
    </row>
    <row r="31" spans="1:11" s="14" customFormat="1" ht="20.100000000000001" hidden="1" customHeight="1" x14ac:dyDescent="0.2">
      <c r="A31" s="878"/>
      <c r="B31" s="961" t="s">
        <v>1629</v>
      </c>
      <c r="C31" s="961" t="s">
        <v>2227</v>
      </c>
      <c r="D31" s="959">
        <v>45538</v>
      </c>
      <c r="E31" s="805">
        <f t="shared" ref="E31" si="13">D31+2</f>
        <v>45540</v>
      </c>
      <c r="F31" s="805">
        <f t="shared" si="12"/>
        <v>45545</v>
      </c>
      <c r="H31" s="761" t="e">
        <f t="shared" si="2"/>
        <v>#REF!</v>
      </c>
      <c r="I31" s="410"/>
      <c r="J31" s="410"/>
      <c r="K31" s="155"/>
    </row>
    <row r="32" spans="1:11" s="14" customFormat="1" ht="20.100000000000001" hidden="1" customHeight="1" x14ac:dyDescent="0.2">
      <c r="A32" s="878" t="s">
        <v>2219</v>
      </c>
      <c r="B32" s="961" t="s">
        <v>2205</v>
      </c>
      <c r="C32" s="961" t="s">
        <v>2228</v>
      </c>
      <c r="D32" s="961">
        <v>45559</v>
      </c>
      <c r="E32" s="884" t="s">
        <v>385</v>
      </c>
      <c r="F32" s="805">
        <v>45555</v>
      </c>
      <c r="H32" s="761" t="e">
        <f t="shared" si="2"/>
        <v>#REF!</v>
      </c>
      <c r="I32" s="410"/>
      <c r="J32" s="410"/>
      <c r="K32" s="155"/>
    </row>
    <row r="33" spans="1:11" s="14" customFormat="1" ht="20.100000000000001" hidden="1" customHeight="1" x14ac:dyDescent="0.2">
      <c r="A33" s="845" t="s">
        <v>1765</v>
      </c>
      <c r="B33" s="1038" t="s">
        <v>409</v>
      </c>
      <c r="C33" s="961" t="s">
        <v>2229</v>
      </c>
      <c r="D33" s="857">
        <v>45551</v>
      </c>
      <c r="E33" s="857">
        <f t="shared" ref="E33" si="14">D33+2</f>
        <v>45553</v>
      </c>
      <c r="F33" s="857">
        <f t="shared" ref="F33:F36" si="15">D33+7</f>
        <v>45558</v>
      </c>
      <c r="H33" s="761" t="e">
        <f t="shared" si="2"/>
        <v>#REF!</v>
      </c>
      <c r="I33" s="410"/>
      <c r="J33" s="410"/>
      <c r="K33" s="155"/>
    </row>
    <row r="34" spans="1:11" s="14" customFormat="1" ht="20.100000000000001" hidden="1" customHeight="1" x14ac:dyDescent="0.2">
      <c r="A34" s="878" t="s">
        <v>2230</v>
      </c>
      <c r="B34" s="961" t="s">
        <v>2135</v>
      </c>
      <c r="C34" s="961" t="s">
        <v>2231</v>
      </c>
      <c r="D34" s="959">
        <v>45559</v>
      </c>
      <c r="E34" s="805">
        <f t="shared" ref="E34:E36" si="16">D34+2</f>
        <v>45561</v>
      </c>
      <c r="F34" s="805">
        <f t="shared" si="15"/>
        <v>45566</v>
      </c>
      <c r="H34" s="761">
        <v>45558</v>
      </c>
      <c r="I34" s="410"/>
      <c r="J34" s="410"/>
      <c r="K34" s="155"/>
    </row>
    <row r="35" spans="1:11" s="14" customFormat="1" ht="20.100000000000001" hidden="1" customHeight="1" x14ac:dyDescent="0.2">
      <c r="A35" s="878"/>
      <c r="B35" s="961" t="s">
        <v>1765</v>
      </c>
      <c r="C35" s="961" t="s">
        <v>2232</v>
      </c>
      <c r="D35" s="959">
        <v>45580</v>
      </c>
      <c r="E35" s="884" t="s">
        <v>385</v>
      </c>
      <c r="F35" s="805">
        <v>45609</v>
      </c>
      <c r="H35" s="761">
        <f t="shared" si="2"/>
        <v>45565</v>
      </c>
      <c r="I35" s="410"/>
      <c r="J35" s="410"/>
      <c r="K35" s="155"/>
    </row>
    <row r="36" spans="1:11" s="14" customFormat="1" ht="20.100000000000001" hidden="1" customHeight="1" x14ac:dyDescent="0.2">
      <c r="A36" s="878" t="s">
        <v>1629</v>
      </c>
      <c r="B36" s="961" t="s">
        <v>2233</v>
      </c>
      <c r="C36" s="961" t="s">
        <v>2234</v>
      </c>
      <c r="D36" s="884" t="s">
        <v>385</v>
      </c>
      <c r="E36" s="857" t="e">
        <f t="shared" si="16"/>
        <v>#VALUE!</v>
      </c>
      <c r="F36" s="857" t="e">
        <f t="shared" si="15"/>
        <v>#VALUE!</v>
      </c>
      <c r="H36" s="761">
        <f t="shared" si="2"/>
        <v>45572</v>
      </c>
      <c r="I36" s="410"/>
      <c r="J36" s="410"/>
      <c r="K36" s="155"/>
    </row>
    <row r="37" spans="1:11" s="14" customFormat="1" ht="20.100000000000001" hidden="1" customHeight="1" x14ac:dyDescent="0.2">
      <c r="A37" s="878" t="s">
        <v>2235</v>
      </c>
      <c r="B37" s="961" t="s">
        <v>644</v>
      </c>
      <c r="C37" s="961" t="s">
        <v>2236</v>
      </c>
      <c r="D37" s="961">
        <v>45586</v>
      </c>
      <c r="E37" s="884" t="s">
        <v>385</v>
      </c>
      <c r="F37" s="805">
        <f t="shared" ref="F37:F38" si="17">D37+7</f>
        <v>45593</v>
      </c>
      <c r="H37" s="761">
        <f t="shared" si="2"/>
        <v>45579</v>
      </c>
      <c r="I37" s="410"/>
      <c r="J37" s="410"/>
      <c r="K37" s="155"/>
    </row>
    <row r="38" spans="1:11" s="14" customFormat="1" ht="20.100000000000001" hidden="1" customHeight="1" x14ac:dyDescent="0.2">
      <c r="A38" s="845" t="s">
        <v>2237</v>
      </c>
      <c r="B38" s="961" t="s">
        <v>646</v>
      </c>
      <c r="C38" s="961" t="s">
        <v>2238</v>
      </c>
      <c r="D38" s="959">
        <v>45592</v>
      </c>
      <c r="E38" s="884" t="s">
        <v>385</v>
      </c>
      <c r="F38" s="805">
        <f t="shared" si="17"/>
        <v>45599</v>
      </c>
      <c r="H38" s="761">
        <f t="shared" si="2"/>
        <v>45586</v>
      </c>
      <c r="I38" s="410"/>
      <c r="J38" s="410"/>
      <c r="K38" s="155"/>
    </row>
    <row r="39" spans="1:11" s="14" customFormat="1" ht="20.100000000000001" hidden="1" customHeight="1" x14ac:dyDescent="0.2">
      <c r="A39" s="845" t="s">
        <v>2205</v>
      </c>
      <c r="B39" s="961" t="s">
        <v>2239</v>
      </c>
      <c r="C39" s="961" t="s">
        <v>2240</v>
      </c>
      <c r="D39" s="959">
        <v>45592</v>
      </c>
      <c r="E39" s="805">
        <f t="shared" ref="E39:E41" si="18">D39+2</f>
        <v>45594</v>
      </c>
      <c r="F39" s="805">
        <f t="shared" ref="F39:F41" si="19">D39+7</f>
        <v>45599</v>
      </c>
      <c r="H39" s="761">
        <f t="shared" si="2"/>
        <v>45593</v>
      </c>
      <c r="I39" s="410"/>
      <c r="J39" s="410"/>
      <c r="K39" s="155"/>
    </row>
    <row r="40" spans="1:11" s="14" customFormat="1" ht="20.100000000000001" hidden="1" customHeight="1" x14ac:dyDescent="0.2">
      <c r="A40" s="878"/>
      <c r="B40" s="961" t="s">
        <v>2135</v>
      </c>
      <c r="C40" s="961" t="s">
        <v>2241</v>
      </c>
      <c r="D40" s="959">
        <v>45602</v>
      </c>
      <c r="E40" s="805">
        <f t="shared" si="18"/>
        <v>45604</v>
      </c>
      <c r="F40" s="805">
        <f t="shared" si="19"/>
        <v>45609</v>
      </c>
      <c r="H40" s="761">
        <f t="shared" si="2"/>
        <v>45600</v>
      </c>
      <c r="I40" s="410"/>
      <c r="J40" s="410"/>
      <c r="K40" s="155"/>
    </row>
    <row r="41" spans="1:11" s="14" customFormat="1" ht="20.100000000000001" hidden="1" customHeight="1" x14ac:dyDescent="0.2">
      <c r="A41" s="878" t="s">
        <v>2239</v>
      </c>
      <c r="B41" s="1038" t="s">
        <v>409</v>
      </c>
      <c r="C41" s="961" t="s">
        <v>2242</v>
      </c>
      <c r="D41" s="857">
        <v>45606</v>
      </c>
      <c r="E41" s="857">
        <f t="shared" si="18"/>
        <v>45608</v>
      </c>
      <c r="F41" s="857">
        <f t="shared" si="19"/>
        <v>45613</v>
      </c>
      <c r="H41" s="761">
        <f t="shared" si="2"/>
        <v>45607</v>
      </c>
      <c r="I41" s="410"/>
      <c r="J41" s="410"/>
      <c r="K41" s="155"/>
    </row>
    <row r="42" spans="1:11" s="14" customFormat="1" ht="20.100000000000001" hidden="1" customHeight="1" x14ac:dyDescent="0.2">
      <c r="A42" s="878" t="s">
        <v>2219</v>
      </c>
      <c r="B42" s="961" t="s">
        <v>2233</v>
      </c>
      <c r="C42" s="961" t="s">
        <v>2243</v>
      </c>
      <c r="D42" s="959">
        <v>45620</v>
      </c>
      <c r="E42" s="884" t="s">
        <v>385</v>
      </c>
      <c r="F42" s="805">
        <v>45624</v>
      </c>
      <c r="H42" s="761">
        <f t="shared" si="2"/>
        <v>45614</v>
      </c>
      <c r="I42" s="410"/>
      <c r="J42" s="410"/>
      <c r="K42" s="155"/>
    </row>
    <row r="43" spans="1:11" s="14" customFormat="1" ht="20.100000000000001" hidden="1" customHeight="1" x14ac:dyDescent="0.2">
      <c r="A43" s="878" t="s">
        <v>2244</v>
      </c>
      <c r="B43" s="961" t="s">
        <v>644</v>
      </c>
      <c r="C43" s="961" t="s">
        <v>2245</v>
      </c>
      <c r="D43" s="961">
        <v>45634</v>
      </c>
      <c r="E43" s="884" t="s">
        <v>385</v>
      </c>
      <c r="F43" s="805">
        <v>45636</v>
      </c>
      <c r="H43" s="761">
        <f t="shared" si="2"/>
        <v>45621</v>
      </c>
      <c r="I43" s="410"/>
      <c r="J43" s="410"/>
      <c r="K43" s="155"/>
    </row>
    <row r="44" spans="1:11" s="14" customFormat="1" ht="20.100000000000001" hidden="1" customHeight="1" x14ac:dyDescent="0.2">
      <c r="A44" s="878"/>
      <c r="B44" s="961" t="s">
        <v>646</v>
      </c>
      <c r="C44" s="961" t="s">
        <v>2246</v>
      </c>
      <c r="D44" s="959">
        <v>45637</v>
      </c>
      <c r="E44" s="884" t="s">
        <v>385</v>
      </c>
      <c r="F44" s="805">
        <f>D44+2</f>
        <v>45639</v>
      </c>
      <c r="H44" s="761">
        <f t="shared" si="2"/>
        <v>45628</v>
      </c>
      <c r="I44" s="410"/>
      <c r="J44" s="410"/>
      <c r="K44" s="155"/>
    </row>
    <row r="45" spans="1:11" s="14" customFormat="1" ht="20.100000000000001" hidden="1" customHeight="1" x14ac:dyDescent="0.2">
      <c r="A45" s="878"/>
      <c r="B45" s="961" t="s">
        <v>2247</v>
      </c>
      <c r="C45" s="961" t="s">
        <v>2248</v>
      </c>
      <c r="D45" s="959">
        <v>45644</v>
      </c>
      <c r="E45" s="884" t="s">
        <v>385</v>
      </c>
      <c r="F45" s="805">
        <f>D45+2</f>
        <v>45646</v>
      </c>
      <c r="H45" s="761">
        <f t="shared" si="2"/>
        <v>45635</v>
      </c>
      <c r="I45" s="410"/>
      <c r="J45" s="410"/>
      <c r="K45" s="155"/>
    </row>
    <row r="46" spans="1:11" s="14" customFormat="1" ht="20.100000000000001" hidden="1" customHeight="1" x14ac:dyDescent="0.2">
      <c r="A46" s="878"/>
      <c r="B46" s="961" t="s">
        <v>2135</v>
      </c>
      <c r="C46" s="961" t="s">
        <v>2249</v>
      </c>
      <c r="D46" s="961">
        <v>45648</v>
      </c>
      <c r="E46" s="884" t="s">
        <v>385</v>
      </c>
      <c r="F46" s="805">
        <f t="shared" ref="F46:F48" si="20">D46+2</f>
        <v>45650</v>
      </c>
      <c r="H46" s="761">
        <f t="shared" si="2"/>
        <v>45642</v>
      </c>
      <c r="I46" s="410"/>
      <c r="J46" s="410"/>
      <c r="K46" s="155"/>
    </row>
    <row r="47" spans="1:11" s="14" customFormat="1" ht="20.100000000000001" hidden="1" customHeight="1" x14ac:dyDescent="0.2">
      <c r="A47" s="878" t="s">
        <v>2250</v>
      </c>
      <c r="B47" s="961" t="s">
        <v>2233</v>
      </c>
      <c r="C47" s="961" t="s">
        <v>2251</v>
      </c>
      <c r="D47" s="961">
        <v>45655</v>
      </c>
      <c r="E47" s="884" t="s">
        <v>385</v>
      </c>
      <c r="F47" s="805">
        <f t="shared" ref="F47" si="21">D47+2</f>
        <v>45657</v>
      </c>
      <c r="H47" s="761">
        <f t="shared" si="2"/>
        <v>45649</v>
      </c>
      <c r="I47" s="410"/>
      <c r="J47" s="410"/>
      <c r="K47" s="155"/>
    </row>
    <row r="48" spans="1:11" s="14" customFormat="1" ht="20.100000000000001" hidden="1" customHeight="1" x14ac:dyDescent="0.2">
      <c r="A48" s="878" t="s">
        <v>2233</v>
      </c>
      <c r="B48" s="961" t="s">
        <v>1765</v>
      </c>
      <c r="C48" s="961" t="s">
        <v>2252</v>
      </c>
      <c r="D48" s="961">
        <v>45672</v>
      </c>
      <c r="E48" s="884" t="s">
        <v>385</v>
      </c>
      <c r="F48" s="805">
        <f t="shared" si="20"/>
        <v>45674</v>
      </c>
      <c r="H48" s="761">
        <f t="shared" si="2"/>
        <v>45656</v>
      </c>
      <c r="I48" s="410"/>
      <c r="J48" s="410"/>
      <c r="K48" s="155"/>
    </row>
    <row r="49" spans="1:10" s="14" customFormat="1" ht="20.25" hidden="1" customHeight="1" x14ac:dyDescent="0.2">
      <c r="A49" s="874"/>
      <c r="B49" s="428"/>
      <c r="C49" s="490"/>
      <c r="D49" s="9"/>
      <c r="E49" s="9"/>
      <c r="F49" s="9"/>
      <c r="G49" s="726"/>
      <c r="H49" s="410"/>
      <c r="I49" s="410"/>
      <c r="J49" s="155"/>
    </row>
    <row r="50" spans="1:10" s="14" customFormat="1" ht="28.15" customHeight="1" x14ac:dyDescent="0.2">
      <c r="A50" s="809"/>
      <c r="B50" s="1137" t="s">
        <v>2193</v>
      </c>
      <c r="C50" s="1138"/>
      <c r="D50" s="1139" t="s">
        <v>349</v>
      </c>
      <c r="E50" s="947" t="s">
        <v>2194</v>
      </c>
      <c r="H50" s="885"/>
    </row>
    <row r="51" spans="1:10" s="14" customFormat="1" ht="28.15" customHeight="1" x14ac:dyDescent="0.2">
      <c r="A51" s="809"/>
      <c r="B51" s="950" t="s">
        <v>351</v>
      </c>
      <c r="C51" s="950" t="s">
        <v>352</v>
      </c>
      <c r="D51" s="1140"/>
      <c r="E51" s="955" t="s">
        <v>269</v>
      </c>
      <c r="H51" s="1063" t="s">
        <v>353</v>
      </c>
      <c r="I51" s="991" t="s">
        <v>354</v>
      </c>
    </row>
    <row r="52" spans="1:10" s="14" customFormat="1" ht="27" hidden="1" customHeight="1" x14ac:dyDescent="0.2">
      <c r="A52" s="809"/>
      <c r="B52" s="968" t="s">
        <v>1629</v>
      </c>
      <c r="C52" s="961" t="s">
        <v>2195</v>
      </c>
      <c r="D52" s="959">
        <v>45389</v>
      </c>
      <c r="E52" s="805">
        <f t="shared" ref="E52:E57" si="22">D52+7</f>
        <v>45396</v>
      </c>
      <c r="F52" s="761"/>
      <c r="H52" s="761" t="e">
        <f>#REF!+7</f>
        <v>#REF!</v>
      </c>
    </row>
    <row r="53" spans="1:10" s="14" customFormat="1" ht="27" hidden="1" customHeight="1" x14ac:dyDescent="0.2">
      <c r="A53" s="845" t="s">
        <v>1606</v>
      </c>
      <c r="B53" s="884" t="s">
        <v>409</v>
      </c>
      <c r="C53" s="945" t="s">
        <v>2196</v>
      </c>
      <c r="D53" s="857">
        <v>45394</v>
      </c>
      <c r="E53" s="857">
        <f t="shared" si="22"/>
        <v>45401</v>
      </c>
      <c r="F53" s="761"/>
      <c r="H53" s="761" t="e">
        <f t="shared" ref="H53:H112" si="23">H52+7</f>
        <v>#REF!</v>
      </c>
    </row>
    <row r="54" spans="1:10" s="14" customFormat="1" ht="27" hidden="1" customHeight="1" x14ac:dyDescent="0.2">
      <c r="A54" s="845" t="s">
        <v>1765</v>
      </c>
      <c r="B54" s="968" t="s">
        <v>1606</v>
      </c>
      <c r="C54" s="961" t="s">
        <v>2197</v>
      </c>
      <c r="D54" s="959">
        <v>45400</v>
      </c>
      <c r="E54" s="805">
        <f t="shared" si="22"/>
        <v>45407</v>
      </c>
      <c r="F54" s="761"/>
      <c r="H54" s="761" t="e">
        <f t="shared" si="23"/>
        <v>#REF!</v>
      </c>
    </row>
    <row r="55" spans="1:10" s="14" customFormat="1" ht="27" hidden="1" customHeight="1" x14ac:dyDescent="0.2">
      <c r="A55" s="878" t="s">
        <v>1830</v>
      </c>
      <c r="B55" s="968" t="s">
        <v>1765</v>
      </c>
      <c r="C55" s="961" t="s">
        <v>2198</v>
      </c>
      <c r="D55" s="959">
        <v>45405</v>
      </c>
      <c r="E55" s="805">
        <f t="shared" si="22"/>
        <v>45412</v>
      </c>
      <c r="F55" s="761"/>
      <c r="H55" s="761" t="e">
        <f t="shared" si="23"/>
        <v>#REF!</v>
      </c>
    </row>
    <row r="56" spans="1:10" s="14" customFormat="1" ht="27" hidden="1" customHeight="1" x14ac:dyDescent="0.2">
      <c r="A56" s="878" t="s">
        <v>2199</v>
      </c>
      <c r="B56" s="968" t="s">
        <v>1830</v>
      </c>
      <c r="C56" s="961" t="s">
        <v>2200</v>
      </c>
      <c r="D56" s="959">
        <v>45413</v>
      </c>
      <c r="E56" s="805">
        <f t="shared" si="22"/>
        <v>45420</v>
      </c>
      <c r="F56" s="761"/>
      <c r="H56" s="761" t="e">
        <f t="shared" si="23"/>
        <v>#REF!</v>
      </c>
    </row>
    <row r="57" spans="1:10" s="14" customFormat="1" ht="20.100000000000001" hidden="1" customHeight="1" x14ac:dyDescent="0.2">
      <c r="A57" s="878" t="s">
        <v>1629</v>
      </c>
      <c r="B57" s="968" t="s">
        <v>2199</v>
      </c>
      <c r="C57" s="961" t="s">
        <v>2201</v>
      </c>
      <c r="D57" s="959">
        <v>45421</v>
      </c>
      <c r="E57" s="805">
        <f t="shared" si="22"/>
        <v>45428</v>
      </c>
      <c r="F57" s="761"/>
      <c r="H57" s="761" t="e">
        <f t="shared" si="23"/>
        <v>#REF!</v>
      </c>
    </row>
    <row r="58" spans="1:10" s="14" customFormat="1" ht="20.100000000000001" hidden="1" customHeight="1" x14ac:dyDescent="0.2">
      <c r="A58" s="878" t="s">
        <v>2202</v>
      </c>
      <c r="B58" s="961" t="s">
        <v>1629</v>
      </c>
      <c r="C58" s="961" t="s">
        <v>2203</v>
      </c>
      <c r="D58" s="959">
        <v>45434</v>
      </c>
      <c r="E58" s="805">
        <v>45433</v>
      </c>
      <c r="F58" s="761"/>
      <c r="H58" s="761" t="e">
        <f t="shared" si="23"/>
        <v>#REF!</v>
      </c>
    </row>
    <row r="59" spans="1:10" s="14" customFormat="1" ht="20.100000000000001" hidden="1" customHeight="1" x14ac:dyDescent="0.2">
      <c r="A59" s="845" t="s">
        <v>2204</v>
      </c>
      <c r="B59" s="961" t="s">
        <v>2205</v>
      </c>
      <c r="C59" s="961" t="s">
        <v>2206</v>
      </c>
      <c r="D59" s="959">
        <v>45443</v>
      </c>
      <c r="E59" s="805">
        <f>D59+7</f>
        <v>45450</v>
      </c>
      <c r="F59" s="761"/>
      <c r="H59" s="761" t="e">
        <f t="shared" si="23"/>
        <v>#REF!</v>
      </c>
    </row>
    <row r="60" spans="1:10" s="14" customFormat="1" ht="20.100000000000001" hidden="1" customHeight="1" x14ac:dyDescent="0.2">
      <c r="A60" s="845" t="s">
        <v>2207</v>
      </c>
      <c r="B60" s="961" t="s">
        <v>1765</v>
      </c>
      <c r="C60" s="961" t="s">
        <v>2208</v>
      </c>
      <c r="D60" s="959">
        <v>45453</v>
      </c>
      <c r="E60" s="805">
        <f>D60+7</f>
        <v>45460</v>
      </c>
      <c r="F60" s="761"/>
      <c r="H60" s="761" t="e">
        <f t="shared" si="23"/>
        <v>#REF!</v>
      </c>
    </row>
    <row r="61" spans="1:10" s="14" customFormat="1" ht="20.100000000000001" hidden="1" customHeight="1" x14ac:dyDescent="0.2">
      <c r="A61" s="878" t="s">
        <v>1830</v>
      </c>
      <c r="B61" s="884" t="s">
        <v>409</v>
      </c>
      <c r="C61" s="961" t="s">
        <v>2209</v>
      </c>
      <c r="D61" s="857">
        <v>45443</v>
      </c>
      <c r="E61" s="857">
        <f>D61+7</f>
        <v>45450</v>
      </c>
      <c r="F61" s="761"/>
      <c r="H61" s="761" t="e">
        <f t="shared" si="23"/>
        <v>#REF!</v>
      </c>
    </row>
    <row r="62" spans="1:10" s="14" customFormat="1" ht="20.100000000000001" hidden="1" customHeight="1" x14ac:dyDescent="0.2">
      <c r="A62" s="878" t="s">
        <v>2210</v>
      </c>
      <c r="B62" s="961" t="s">
        <v>1830</v>
      </c>
      <c r="C62" s="961" t="s">
        <v>2211</v>
      </c>
      <c r="D62" s="959">
        <v>45458</v>
      </c>
      <c r="E62" s="805">
        <f>D62+7</f>
        <v>45465</v>
      </c>
      <c r="F62" s="761"/>
      <c r="H62" s="761" t="e">
        <f t="shared" si="23"/>
        <v>#REF!</v>
      </c>
    </row>
    <row r="63" spans="1:10" s="14" customFormat="1" ht="20.100000000000001" hidden="1" customHeight="1" x14ac:dyDescent="0.2">
      <c r="A63" s="878" t="s">
        <v>2212</v>
      </c>
      <c r="B63" s="961" t="s">
        <v>2135</v>
      </c>
      <c r="C63" s="961" t="s">
        <v>2213</v>
      </c>
      <c r="D63" s="959">
        <v>45468</v>
      </c>
      <c r="E63" s="805">
        <v>45469</v>
      </c>
      <c r="F63" s="761"/>
      <c r="H63" s="761" t="e">
        <f t="shared" si="23"/>
        <v>#REF!</v>
      </c>
    </row>
    <row r="64" spans="1:10" s="14" customFormat="1" ht="20.100000000000001" hidden="1" customHeight="1" x14ac:dyDescent="0.2">
      <c r="A64" s="845" t="s">
        <v>2202</v>
      </c>
      <c r="B64" s="961" t="s">
        <v>1629</v>
      </c>
      <c r="C64" s="961" t="s">
        <v>2214</v>
      </c>
      <c r="D64" s="959">
        <v>45476</v>
      </c>
      <c r="E64" s="805">
        <f>D64+7</f>
        <v>45483</v>
      </c>
      <c r="F64" s="761"/>
      <c r="H64" s="761" t="e">
        <f t="shared" si="23"/>
        <v>#REF!</v>
      </c>
    </row>
    <row r="65" spans="1:10" s="14" customFormat="1" ht="20.100000000000001" hidden="1" customHeight="1" x14ac:dyDescent="0.2">
      <c r="A65" s="878" t="s">
        <v>2215</v>
      </c>
      <c r="B65" s="961" t="s">
        <v>2205</v>
      </c>
      <c r="C65" s="961" t="s">
        <v>2216</v>
      </c>
      <c r="D65" s="884" t="s">
        <v>385</v>
      </c>
      <c r="E65" s="803">
        <v>45473</v>
      </c>
      <c r="F65" s="761"/>
      <c r="H65" s="761" t="e">
        <f t="shared" si="23"/>
        <v>#REF!</v>
      </c>
    </row>
    <row r="66" spans="1:10" s="14" customFormat="1" ht="20.100000000000001" hidden="1" customHeight="1" x14ac:dyDescent="0.2">
      <c r="A66" s="878" t="s">
        <v>2217</v>
      </c>
      <c r="B66" s="961" t="s">
        <v>1765</v>
      </c>
      <c r="C66" s="961" t="s">
        <v>2218</v>
      </c>
      <c r="D66" s="884" t="s">
        <v>385</v>
      </c>
      <c r="E66" s="857">
        <v>45488</v>
      </c>
      <c r="F66" s="761"/>
      <c r="H66" s="761" t="e">
        <f t="shared" si="23"/>
        <v>#REF!</v>
      </c>
    </row>
    <row r="67" spans="1:10" s="14" customFormat="1" ht="20.100000000000001" hidden="1" customHeight="1" x14ac:dyDescent="0.2">
      <c r="A67" s="845" t="s">
        <v>2219</v>
      </c>
      <c r="B67" s="961" t="s">
        <v>1830</v>
      </c>
      <c r="C67" s="961" t="s">
        <v>2220</v>
      </c>
      <c r="D67" s="959">
        <v>45500</v>
      </c>
      <c r="E67" s="805">
        <v>45497</v>
      </c>
      <c r="F67" s="761"/>
      <c r="H67" s="761" t="e">
        <f t="shared" si="23"/>
        <v>#REF!</v>
      </c>
    </row>
    <row r="68" spans="1:10" s="14" customFormat="1" ht="20.100000000000001" hidden="1" customHeight="1" x14ac:dyDescent="0.2">
      <c r="A68" s="845" t="s">
        <v>2219</v>
      </c>
      <c r="B68" s="961" t="s">
        <v>2135</v>
      </c>
      <c r="C68" s="961" t="s">
        <v>2221</v>
      </c>
      <c r="D68" s="884" t="s">
        <v>385</v>
      </c>
      <c r="E68" s="802" t="s">
        <v>385</v>
      </c>
      <c r="F68" s="761"/>
      <c r="H68" s="761" t="e">
        <f t="shared" si="23"/>
        <v>#REF!</v>
      </c>
    </row>
    <row r="69" spans="1:10" s="14" customFormat="1" ht="20.100000000000001" hidden="1" customHeight="1" x14ac:dyDescent="0.2">
      <c r="A69" s="845" t="s">
        <v>2219</v>
      </c>
      <c r="B69" s="961" t="s">
        <v>1629</v>
      </c>
      <c r="C69" s="961" t="s">
        <v>2222</v>
      </c>
      <c r="D69" s="959">
        <v>45514</v>
      </c>
      <c r="E69" s="805">
        <f t="shared" ref="E69:E74" si="24">D69+7</f>
        <v>45521</v>
      </c>
      <c r="F69" s="761"/>
      <c r="H69" s="761" t="e">
        <f t="shared" si="23"/>
        <v>#REF!</v>
      </c>
    </row>
    <row r="70" spans="1:10" s="14" customFormat="1" ht="20.100000000000001" hidden="1" customHeight="1" x14ac:dyDescent="0.2">
      <c r="A70" s="845" t="s">
        <v>2219</v>
      </c>
      <c r="B70" s="961" t="s">
        <v>2205</v>
      </c>
      <c r="C70" s="961" t="s">
        <v>2223</v>
      </c>
      <c r="D70" s="959">
        <v>45523</v>
      </c>
      <c r="E70" s="805">
        <f t="shared" si="24"/>
        <v>45530</v>
      </c>
      <c r="F70" s="761"/>
      <c r="H70" s="761" t="e">
        <f t="shared" si="23"/>
        <v>#REF!</v>
      </c>
    </row>
    <row r="71" spans="1:10" s="14" customFormat="1" ht="20.100000000000001" hidden="1" customHeight="1" x14ac:dyDescent="0.2">
      <c r="A71" s="845" t="s">
        <v>2219</v>
      </c>
      <c r="B71" s="961" t="s">
        <v>1765</v>
      </c>
      <c r="C71" s="961" t="s">
        <v>2224</v>
      </c>
      <c r="D71" s="959">
        <v>45523</v>
      </c>
      <c r="E71" s="805">
        <f t="shared" si="24"/>
        <v>45530</v>
      </c>
      <c r="F71" s="761"/>
      <c r="H71" s="761" t="e">
        <f t="shared" si="23"/>
        <v>#REF!</v>
      </c>
    </row>
    <row r="72" spans="1:10" s="14" customFormat="1" ht="20.100000000000001" hidden="1" customHeight="1" x14ac:dyDescent="0.2">
      <c r="A72" s="878" t="s">
        <v>1830</v>
      </c>
      <c r="B72" s="961" t="s">
        <v>1822</v>
      </c>
      <c r="C72" s="961" t="s">
        <v>2225</v>
      </c>
      <c r="D72" s="884" t="s">
        <v>385</v>
      </c>
      <c r="E72" s="857" t="e">
        <f t="shared" si="24"/>
        <v>#VALUE!</v>
      </c>
      <c r="F72" s="761"/>
      <c r="H72" s="761" t="e">
        <f t="shared" si="23"/>
        <v>#REF!</v>
      </c>
    </row>
    <row r="73" spans="1:10" s="14" customFormat="1" ht="20.100000000000001" hidden="1" customHeight="1" x14ac:dyDescent="0.2">
      <c r="A73" s="878" t="s">
        <v>2219</v>
      </c>
      <c r="B73" s="961" t="s">
        <v>2135</v>
      </c>
      <c r="C73" s="961" t="s">
        <v>2226</v>
      </c>
      <c r="D73" s="959">
        <v>45533</v>
      </c>
      <c r="E73" s="805">
        <f t="shared" si="24"/>
        <v>45540</v>
      </c>
      <c r="F73" s="761"/>
      <c r="H73" s="761" t="e">
        <f t="shared" si="23"/>
        <v>#REF!</v>
      </c>
      <c r="I73" s="410"/>
      <c r="J73" s="155"/>
    </row>
    <row r="74" spans="1:10" s="14" customFormat="1" ht="20.100000000000001" hidden="1" customHeight="1" x14ac:dyDescent="0.2">
      <c r="A74" s="878"/>
      <c r="B74" s="961" t="s">
        <v>1629</v>
      </c>
      <c r="C74" s="961" t="s">
        <v>2227</v>
      </c>
      <c r="D74" s="959">
        <v>45538</v>
      </c>
      <c r="E74" s="805">
        <f t="shared" si="24"/>
        <v>45545</v>
      </c>
      <c r="H74" s="761" t="e">
        <f t="shared" si="23"/>
        <v>#REF!</v>
      </c>
      <c r="I74" s="410"/>
      <c r="J74" s="155"/>
    </row>
    <row r="75" spans="1:10" s="14" customFormat="1" ht="20.100000000000001" hidden="1" customHeight="1" x14ac:dyDescent="0.2">
      <c r="A75" s="878" t="s">
        <v>2219</v>
      </c>
      <c r="B75" s="961" t="s">
        <v>2205</v>
      </c>
      <c r="C75" s="961" t="s">
        <v>2228</v>
      </c>
      <c r="D75" s="961">
        <v>45559</v>
      </c>
      <c r="E75" s="805">
        <v>45555</v>
      </c>
      <c r="H75" s="761" t="e">
        <f t="shared" si="23"/>
        <v>#REF!</v>
      </c>
      <c r="I75" s="410"/>
      <c r="J75" s="155"/>
    </row>
    <row r="76" spans="1:10" s="14" customFormat="1" ht="20.100000000000001" hidden="1" customHeight="1" x14ac:dyDescent="0.2">
      <c r="A76" s="845" t="s">
        <v>1765</v>
      </c>
      <c r="B76" s="1038" t="s">
        <v>409</v>
      </c>
      <c r="C76" s="961" t="s">
        <v>2229</v>
      </c>
      <c r="D76" s="857">
        <v>45551</v>
      </c>
      <c r="E76" s="857">
        <f>D76+7</f>
        <v>45558</v>
      </c>
      <c r="H76" s="761" t="e">
        <f t="shared" si="23"/>
        <v>#REF!</v>
      </c>
      <c r="I76" s="410"/>
      <c r="J76" s="155"/>
    </row>
    <row r="77" spans="1:10" s="14" customFormat="1" ht="20.100000000000001" hidden="1" customHeight="1" x14ac:dyDescent="0.2">
      <c r="A77" s="878" t="s">
        <v>2230</v>
      </c>
      <c r="B77" s="961" t="s">
        <v>2135</v>
      </c>
      <c r="C77" s="961" t="s">
        <v>2231</v>
      </c>
      <c r="D77" s="959">
        <v>45559</v>
      </c>
      <c r="E77" s="805">
        <f>D77+7</f>
        <v>45566</v>
      </c>
      <c r="H77" s="761">
        <v>45558</v>
      </c>
      <c r="I77" s="410"/>
      <c r="J77" s="155"/>
    </row>
    <row r="78" spans="1:10" s="14" customFormat="1" ht="20.100000000000001" hidden="1" customHeight="1" x14ac:dyDescent="0.2">
      <c r="A78" s="878"/>
      <c r="B78" s="961" t="s">
        <v>1765</v>
      </c>
      <c r="C78" s="961" t="s">
        <v>2232</v>
      </c>
      <c r="D78" s="959">
        <v>45580</v>
      </c>
      <c r="E78" s="805">
        <v>45609</v>
      </c>
      <c r="H78" s="761">
        <f t="shared" si="23"/>
        <v>45565</v>
      </c>
      <c r="I78" s="410"/>
      <c r="J78" s="155"/>
    </row>
    <row r="79" spans="1:10" s="14" customFormat="1" ht="20.100000000000001" hidden="1" customHeight="1" x14ac:dyDescent="0.2">
      <c r="A79" s="878" t="s">
        <v>1629</v>
      </c>
      <c r="B79" s="961" t="s">
        <v>2233</v>
      </c>
      <c r="C79" s="961" t="s">
        <v>2234</v>
      </c>
      <c r="D79" s="884" t="s">
        <v>385</v>
      </c>
      <c r="E79" s="857" t="e">
        <f t="shared" ref="E79:E84" si="25">D79+7</f>
        <v>#VALUE!</v>
      </c>
      <c r="H79" s="761">
        <f t="shared" si="23"/>
        <v>45572</v>
      </c>
      <c r="I79" s="410"/>
      <c r="J79" s="155"/>
    </row>
    <row r="80" spans="1:10" s="14" customFormat="1" ht="20.100000000000001" hidden="1" customHeight="1" x14ac:dyDescent="0.2">
      <c r="A80" s="878" t="s">
        <v>2235</v>
      </c>
      <c r="B80" s="961" t="s">
        <v>644</v>
      </c>
      <c r="C80" s="961" t="s">
        <v>2236</v>
      </c>
      <c r="D80" s="961">
        <v>45586</v>
      </c>
      <c r="E80" s="805">
        <f t="shared" si="25"/>
        <v>45593</v>
      </c>
      <c r="H80" s="761">
        <f t="shared" si="23"/>
        <v>45579</v>
      </c>
      <c r="I80" s="410"/>
      <c r="J80" s="155"/>
    </row>
    <row r="81" spans="1:10" s="14" customFormat="1" ht="20.100000000000001" hidden="1" customHeight="1" x14ac:dyDescent="0.2">
      <c r="A81" s="845" t="s">
        <v>2237</v>
      </c>
      <c r="B81" s="961" t="s">
        <v>646</v>
      </c>
      <c r="C81" s="961" t="s">
        <v>2238</v>
      </c>
      <c r="D81" s="959">
        <v>45592</v>
      </c>
      <c r="E81" s="805">
        <f t="shared" si="25"/>
        <v>45599</v>
      </c>
      <c r="H81" s="761">
        <f t="shared" si="23"/>
        <v>45586</v>
      </c>
      <c r="I81" s="410"/>
      <c r="J81" s="155"/>
    </row>
    <row r="82" spans="1:10" s="14" customFormat="1" ht="20.100000000000001" hidden="1" customHeight="1" x14ac:dyDescent="0.2">
      <c r="A82" s="845" t="s">
        <v>2205</v>
      </c>
      <c r="B82" s="961" t="s">
        <v>2239</v>
      </c>
      <c r="C82" s="961" t="s">
        <v>2240</v>
      </c>
      <c r="D82" s="959">
        <v>45592</v>
      </c>
      <c r="E82" s="805">
        <f t="shared" si="25"/>
        <v>45599</v>
      </c>
      <c r="H82" s="761">
        <f t="shared" si="23"/>
        <v>45593</v>
      </c>
      <c r="I82" s="410"/>
      <c r="J82" s="155"/>
    </row>
    <row r="83" spans="1:10" s="14" customFormat="1" ht="20.100000000000001" hidden="1" customHeight="1" x14ac:dyDescent="0.2">
      <c r="A83" s="878"/>
      <c r="B83" s="961" t="s">
        <v>2135</v>
      </c>
      <c r="C83" s="961" t="s">
        <v>2241</v>
      </c>
      <c r="D83" s="959">
        <v>45602</v>
      </c>
      <c r="E83" s="805">
        <f t="shared" si="25"/>
        <v>45609</v>
      </c>
      <c r="H83" s="761">
        <f t="shared" si="23"/>
        <v>45600</v>
      </c>
      <c r="I83" s="410"/>
      <c r="J83" s="155"/>
    </row>
    <row r="84" spans="1:10" s="14" customFormat="1" ht="20.100000000000001" hidden="1" customHeight="1" x14ac:dyDescent="0.2">
      <c r="A84" s="878" t="s">
        <v>2239</v>
      </c>
      <c r="B84" s="1038" t="s">
        <v>409</v>
      </c>
      <c r="C84" s="961" t="s">
        <v>2242</v>
      </c>
      <c r="D84" s="857">
        <v>45606</v>
      </c>
      <c r="E84" s="857">
        <f t="shared" si="25"/>
        <v>45613</v>
      </c>
      <c r="H84" s="761">
        <f t="shared" si="23"/>
        <v>45607</v>
      </c>
      <c r="I84" s="410"/>
      <c r="J84" s="155"/>
    </row>
    <row r="85" spans="1:10" s="14" customFormat="1" ht="20.100000000000001" hidden="1" customHeight="1" x14ac:dyDescent="0.2">
      <c r="A85" s="878" t="s">
        <v>2219</v>
      </c>
      <c r="B85" s="961" t="s">
        <v>2233</v>
      </c>
      <c r="C85" s="961" t="s">
        <v>2243</v>
      </c>
      <c r="D85" s="959">
        <v>45620</v>
      </c>
      <c r="E85" s="805">
        <v>45624</v>
      </c>
      <c r="H85" s="761">
        <f t="shared" si="23"/>
        <v>45614</v>
      </c>
      <c r="I85" s="410"/>
      <c r="J85" s="155"/>
    </row>
    <row r="86" spans="1:10" s="14" customFormat="1" ht="20.100000000000001" hidden="1" customHeight="1" x14ac:dyDescent="0.2">
      <c r="A86" s="878" t="s">
        <v>2244</v>
      </c>
      <c r="B86" s="961" t="s">
        <v>644</v>
      </c>
      <c r="C86" s="961" t="s">
        <v>2245</v>
      </c>
      <c r="D86" s="961">
        <v>45634</v>
      </c>
      <c r="E86" s="805">
        <v>45636</v>
      </c>
      <c r="H86" s="761">
        <f t="shared" si="23"/>
        <v>45621</v>
      </c>
      <c r="I86" s="410"/>
      <c r="J86" s="155"/>
    </row>
    <row r="87" spans="1:10" s="14" customFormat="1" ht="20.100000000000001" hidden="1" customHeight="1" x14ac:dyDescent="0.2">
      <c r="A87" s="878"/>
      <c r="B87" s="961" t="s">
        <v>646</v>
      </c>
      <c r="C87" s="961" t="s">
        <v>2246</v>
      </c>
      <c r="D87" s="959">
        <v>45637</v>
      </c>
      <c r="E87" s="805">
        <f t="shared" ref="E87:E96" si="26">D87+2</f>
        <v>45639</v>
      </c>
      <c r="H87" s="761">
        <f t="shared" si="23"/>
        <v>45628</v>
      </c>
      <c r="I87" s="410"/>
      <c r="J87" s="155"/>
    </row>
    <row r="88" spans="1:10" s="14" customFormat="1" ht="20.100000000000001" hidden="1" customHeight="1" x14ac:dyDescent="0.2">
      <c r="A88" s="878"/>
      <c r="B88" s="961" t="s">
        <v>2247</v>
      </c>
      <c r="C88" s="961" t="s">
        <v>2248</v>
      </c>
      <c r="D88" s="959">
        <v>45644</v>
      </c>
      <c r="E88" s="805">
        <f t="shared" si="26"/>
        <v>45646</v>
      </c>
      <c r="H88" s="761">
        <f t="shared" si="23"/>
        <v>45635</v>
      </c>
      <c r="I88" s="410"/>
      <c r="J88" s="155"/>
    </row>
    <row r="89" spans="1:10" s="14" customFormat="1" ht="20.100000000000001" hidden="1" customHeight="1" x14ac:dyDescent="0.2">
      <c r="A89" s="878"/>
      <c r="B89" s="961" t="s">
        <v>2135</v>
      </c>
      <c r="C89" s="961" t="s">
        <v>2249</v>
      </c>
      <c r="D89" s="961">
        <v>45648</v>
      </c>
      <c r="E89" s="805">
        <f t="shared" si="26"/>
        <v>45650</v>
      </c>
      <c r="H89" s="761">
        <f t="shared" si="23"/>
        <v>45642</v>
      </c>
      <c r="I89" s="410"/>
      <c r="J89" s="155"/>
    </row>
    <row r="90" spans="1:10" s="14" customFormat="1" ht="20.100000000000001" hidden="1" customHeight="1" x14ac:dyDescent="0.2">
      <c r="A90" s="878" t="s">
        <v>2250</v>
      </c>
      <c r="B90" s="961" t="s">
        <v>2233</v>
      </c>
      <c r="C90" s="961" t="s">
        <v>2251</v>
      </c>
      <c r="D90" s="961">
        <v>45654</v>
      </c>
      <c r="E90" s="805">
        <f t="shared" si="26"/>
        <v>45656</v>
      </c>
      <c r="H90" s="761">
        <f t="shared" si="23"/>
        <v>45649</v>
      </c>
      <c r="I90" s="410"/>
      <c r="J90" s="155"/>
    </row>
    <row r="91" spans="1:10" s="14" customFormat="1" ht="20.100000000000001" hidden="1" customHeight="1" x14ac:dyDescent="0.2">
      <c r="A91" s="878" t="s">
        <v>2233</v>
      </c>
      <c r="B91" s="961" t="s">
        <v>1765</v>
      </c>
      <c r="C91" s="961" t="s">
        <v>2252</v>
      </c>
      <c r="D91" s="961">
        <v>45293</v>
      </c>
      <c r="E91" s="805">
        <f t="shared" si="26"/>
        <v>45295</v>
      </c>
      <c r="H91" s="761">
        <f t="shared" si="23"/>
        <v>45656</v>
      </c>
      <c r="I91" s="410"/>
      <c r="J91" s="155"/>
    </row>
    <row r="92" spans="1:10" s="14" customFormat="1" ht="20.100000000000001" hidden="1" customHeight="1" x14ac:dyDescent="0.2">
      <c r="A92" s="878" t="s">
        <v>644</v>
      </c>
      <c r="B92" s="961" t="s">
        <v>646</v>
      </c>
      <c r="C92" s="961" t="s">
        <v>2253</v>
      </c>
      <c r="D92" s="961">
        <v>45673</v>
      </c>
      <c r="E92" s="805">
        <f t="shared" si="26"/>
        <v>45675</v>
      </c>
      <c r="H92" s="761">
        <v>45301</v>
      </c>
      <c r="I92" s="332">
        <f>WEEKNUM(H92)</f>
        <v>2</v>
      </c>
      <c r="J92" s="155"/>
    </row>
    <row r="93" spans="1:10" s="14" customFormat="1" ht="20.100000000000001" hidden="1" customHeight="1" x14ac:dyDescent="0.2">
      <c r="A93" s="878" t="s">
        <v>646</v>
      </c>
      <c r="B93" s="961" t="s">
        <v>644</v>
      </c>
      <c r="C93" s="961" t="s">
        <v>2254</v>
      </c>
      <c r="D93" s="959">
        <v>45678</v>
      </c>
      <c r="E93" s="805">
        <f t="shared" si="26"/>
        <v>45680</v>
      </c>
      <c r="H93" s="761">
        <f>H92+7</f>
        <v>45308</v>
      </c>
      <c r="I93" s="332">
        <f t="shared" ref="I93:I99" si="27">WEEKNUM(H93)</f>
        <v>3</v>
      </c>
      <c r="J93" s="155"/>
    </row>
    <row r="94" spans="1:10" s="14" customFormat="1" ht="20.100000000000001" hidden="1" customHeight="1" x14ac:dyDescent="0.2">
      <c r="A94" s="878"/>
      <c r="B94" s="961" t="s">
        <v>2247</v>
      </c>
      <c r="C94" s="961" t="s">
        <v>2255</v>
      </c>
      <c r="D94" s="884" t="s">
        <v>385</v>
      </c>
      <c r="E94" s="857"/>
      <c r="H94" s="761">
        <f t="shared" si="23"/>
        <v>45315</v>
      </c>
      <c r="I94" s="332">
        <f t="shared" si="27"/>
        <v>4</v>
      </c>
      <c r="J94" s="155"/>
    </row>
    <row r="95" spans="1:10" s="14" customFormat="1" ht="20.100000000000001" hidden="1" customHeight="1" x14ac:dyDescent="0.2">
      <c r="A95" s="878"/>
      <c r="B95" s="961" t="s">
        <v>2135</v>
      </c>
      <c r="C95" s="961" t="s">
        <v>2256</v>
      </c>
      <c r="D95" s="961">
        <v>45321</v>
      </c>
      <c r="E95" s="805">
        <f t="shared" si="26"/>
        <v>45323</v>
      </c>
      <c r="H95" s="761">
        <f t="shared" si="23"/>
        <v>45322</v>
      </c>
      <c r="I95" s="332">
        <f t="shared" si="27"/>
        <v>5</v>
      </c>
      <c r="J95" s="155"/>
    </row>
    <row r="96" spans="1:10" s="14" customFormat="1" ht="20.100000000000001" hidden="1" customHeight="1" x14ac:dyDescent="0.2">
      <c r="A96" s="878" t="s">
        <v>2257</v>
      </c>
      <c r="B96" s="961" t="s">
        <v>2258</v>
      </c>
      <c r="C96" s="961" t="s">
        <v>2259</v>
      </c>
      <c r="D96" s="961">
        <v>45692</v>
      </c>
      <c r="E96" s="805">
        <f t="shared" si="26"/>
        <v>45694</v>
      </c>
      <c r="H96" s="761">
        <f t="shared" si="23"/>
        <v>45329</v>
      </c>
      <c r="I96" s="332">
        <f t="shared" si="27"/>
        <v>6</v>
      </c>
      <c r="J96" s="155"/>
    </row>
    <row r="97" spans="1:10" s="14" customFormat="1" ht="20.100000000000001" hidden="1" customHeight="1" x14ac:dyDescent="0.2">
      <c r="A97" s="878" t="s">
        <v>646</v>
      </c>
      <c r="B97" s="961" t="s">
        <v>1765</v>
      </c>
      <c r="C97" s="961" t="s">
        <v>2260</v>
      </c>
      <c r="D97" s="884" t="s">
        <v>385</v>
      </c>
      <c r="E97" s="990"/>
      <c r="H97" s="761">
        <f t="shared" si="23"/>
        <v>45336</v>
      </c>
      <c r="I97" s="332">
        <f t="shared" si="27"/>
        <v>7</v>
      </c>
      <c r="J97" s="155"/>
    </row>
    <row r="98" spans="1:10" s="14" customFormat="1" ht="20.100000000000001" hidden="1" customHeight="1" x14ac:dyDescent="0.2">
      <c r="A98" s="878"/>
      <c r="B98" s="961" t="s">
        <v>644</v>
      </c>
      <c r="C98" s="961" t="s">
        <v>2261</v>
      </c>
      <c r="D98" s="959">
        <v>45710</v>
      </c>
      <c r="E98" s="805">
        <f>D98+1</f>
        <v>45711</v>
      </c>
      <c r="H98" s="761">
        <f t="shared" si="23"/>
        <v>45343</v>
      </c>
      <c r="I98" s="332">
        <f t="shared" si="27"/>
        <v>8</v>
      </c>
      <c r="J98" s="155"/>
    </row>
    <row r="99" spans="1:10" s="14" customFormat="1" ht="20.100000000000001" hidden="1" customHeight="1" x14ac:dyDescent="0.2">
      <c r="A99" s="878"/>
      <c r="B99" s="961" t="s">
        <v>2247</v>
      </c>
      <c r="C99" s="961" t="s">
        <v>2262</v>
      </c>
      <c r="D99" s="961">
        <v>45718</v>
      </c>
      <c r="E99" s="805">
        <f t="shared" ref="E99:E107" si="28">D99+1</f>
        <v>45719</v>
      </c>
      <c r="H99" s="761">
        <f t="shared" si="23"/>
        <v>45350</v>
      </c>
      <c r="I99" s="332">
        <f t="shared" si="27"/>
        <v>9</v>
      </c>
      <c r="J99" s="155"/>
    </row>
    <row r="100" spans="1:10" s="14" customFormat="1" ht="20.100000000000001" hidden="1" customHeight="1" x14ac:dyDescent="0.2">
      <c r="A100" s="878"/>
      <c r="B100" s="961" t="s">
        <v>2135</v>
      </c>
      <c r="C100" s="961" t="s">
        <v>2263</v>
      </c>
      <c r="D100" s="961">
        <v>45724</v>
      </c>
      <c r="E100" s="805">
        <f t="shared" si="28"/>
        <v>45725</v>
      </c>
      <c r="H100" s="761">
        <v>45723</v>
      </c>
      <c r="I100" s="332">
        <f t="shared" ref="I100:I104" si="29">WEEKNUM(H100)</f>
        <v>10</v>
      </c>
      <c r="J100" s="155"/>
    </row>
    <row r="101" spans="1:10" s="14" customFormat="1" ht="20.100000000000001" hidden="1" customHeight="1" x14ac:dyDescent="0.2">
      <c r="A101" s="878" t="s">
        <v>2257</v>
      </c>
      <c r="B101" s="961" t="s">
        <v>646</v>
      </c>
      <c r="C101" s="961" t="s">
        <v>2264</v>
      </c>
      <c r="D101" s="961">
        <v>45733</v>
      </c>
      <c r="E101" s="805">
        <f t="shared" si="28"/>
        <v>45734</v>
      </c>
      <c r="H101" s="761">
        <f t="shared" si="23"/>
        <v>45730</v>
      </c>
      <c r="I101" s="332">
        <f t="shared" si="29"/>
        <v>11</v>
      </c>
      <c r="J101" s="155"/>
    </row>
    <row r="102" spans="1:10" s="14" customFormat="1" ht="20.100000000000001" hidden="1" customHeight="1" x14ac:dyDescent="0.2">
      <c r="A102" s="878" t="s">
        <v>646</v>
      </c>
      <c r="B102" s="961" t="s">
        <v>1765</v>
      </c>
      <c r="C102" s="961" t="s">
        <v>2265</v>
      </c>
      <c r="D102" s="959">
        <v>45738</v>
      </c>
      <c r="E102" s="805">
        <f t="shared" si="28"/>
        <v>45739</v>
      </c>
      <c r="H102" s="761">
        <f t="shared" si="23"/>
        <v>45737</v>
      </c>
      <c r="I102" s="332">
        <f t="shared" si="29"/>
        <v>12</v>
      </c>
      <c r="J102" s="155"/>
    </row>
    <row r="103" spans="1:10" s="14" customFormat="1" ht="20.100000000000001" hidden="1" customHeight="1" x14ac:dyDescent="0.2">
      <c r="A103" s="878" t="s">
        <v>644</v>
      </c>
      <c r="B103" s="961" t="s">
        <v>1527</v>
      </c>
      <c r="C103" s="961" t="s">
        <v>2266</v>
      </c>
      <c r="D103" s="959">
        <v>45736</v>
      </c>
      <c r="E103" s="978" t="s">
        <v>385</v>
      </c>
      <c r="H103" s="761">
        <f t="shared" si="23"/>
        <v>45744</v>
      </c>
      <c r="I103" s="332">
        <f t="shared" si="29"/>
        <v>13</v>
      </c>
      <c r="J103" s="155"/>
    </row>
    <row r="104" spans="1:10" s="14" customFormat="1" ht="20.100000000000001" customHeight="1" x14ac:dyDescent="0.2">
      <c r="A104" s="878"/>
      <c r="B104" s="961" t="s">
        <v>2247</v>
      </c>
      <c r="C104" s="961" t="s">
        <v>2267</v>
      </c>
      <c r="D104" s="961">
        <v>45750</v>
      </c>
      <c r="E104" s="978" t="s">
        <v>385</v>
      </c>
      <c r="H104" s="761">
        <f t="shared" si="23"/>
        <v>45751</v>
      </c>
      <c r="I104" s="332">
        <f t="shared" si="29"/>
        <v>14</v>
      </c>
      <c r="J104" s="155"/>
    </row>
    <row r="105" spans="1:10" s="14" customFormat="1" ht="20.100000000000001" customHeight="1" x14ac:dyDescent="0.2">
      <c r="A105" s="878"/>
      <c r="B105" s="961" t="s">
        <v>1949</v>
      </c>
      <c r="C105" s="961" t="s">
        <v>2268</v>
      </c>
      <c r="D105" s="961">
        <v>45757</v>
      </c>
      <c r="E105" s="805">
        <f t="shared" si="28"/>
        <v>45758</v>
      </c>
      <c r="H105" s="761">
        <f t="shared" si="23"/>
        <v>45758</v>
      </c>
      <c r="I105" s="332">
        <f t="shared" ref="I105:I110" si="30">WEEKNUM(H105)</f>
        <v>15</v>
      </c>
      <c r="J105" s="155"/>
    </row>
    <row r="106" spans="1:10" s="14" customFormat="1" ht="20.100000000000001" customHeight="1" x14ac:dyDescent="0.2">
      <c r="A106" s="878" t="s">
        <v>2135</v>
      </c>
      <c r="B106" s="961" t="s">
        <v>2002</v>
      </c>
      <c r="C106" s="961" t="s">
        <v>2269</v>
      </c>
      <c r="D106" s="961">
        <v>45764</v>
      </c>
      <c r="E106" s="805">
        <f t="shared" si="28"/>
        <v>45765</v>
      </c>
      <c r="H106" s="761">
        <f t="shared" si="23"/>
        <v>45765</v>
      </c>
      <c r="I106" s="332">
        <f t="shared" si="30"/>
        <v>16</v>
      </c>
      <c r="J106" s="155"/>
    </row>
    <row r="107" spans="1:10" s="14" customFormat="1" ht="20.100000000000001" customHeight="1" x14ac:dyDescent="0.2">
      <c r="A107" s="878"/>
      <c r="B107" s="961" t="s">
        <v>646</v>
      </c>
      <c r="C107" s="961" t="s">
        <v>2270</v>
      </c>
      <c r="D107" s="959">
        <v>45771</v>
      </c>
      <c r="E107" s="805">
        <f t="shared" si="28"/>
        <v>45772</v>
      </c>
      <c r="H107" s="761">
        <f t="shared" si="23"/>
        <v>45772</v>
      </c>
      <c r="I107" s="332">
        <f t="shared" si="30"/>
        <v>17</v>
      </c>
      <c r="J107" s="155"/>
    </row>
    <row r="108" spans="1:10" s="14" customFormat="1" ht="20.100000000000001" customHeight="1" x14ac:dyDescent="0.2">
      <c r="A108" s="878"/>
      <c r="B108" s="961" t="s">
        <v>1765</v>
      </c>
      <c r="C108" s="961" t="s">
        <v>2271</v>
      </c>
      <c r="D108" s="959">
        <v>45778</v>
      </c>
      <c r="E108" s="805">
        <f t="shared" ref="E108:E110" si="31">D108+1</f>
        <v>45779</v>
      </c>
      <c r="H108" s="761">
        <f t="shared" si="23"/>
        <v>45779</v>
      </c>
      <c r="I108" s="332">
        <f t="shared" si="30"/>
        <v>18</v>
      </c>
      <c r="J108" s="155"/>
    </row>
    <row r="109" spans="1:10" s="14" customFormat="1" ht="20.100000000000001" customHeight="1" x14ac:dyDescent="0.2">
      <c r="A109" s="878"/>
      <c r="B109" s="961" t="s">
        <v>1527</v>
      </c>
      <c r="C109" s="961" t="s">
        <v>2272</v>
      </c>
      <c r="D109" s="959">
        <v>45785</v>
      </c>
      <c r="E109" s="805">
        <f t="shared" si="31"/>
        <v>45786</v>
      </c>
      <c r="H109" s="761">
        <f t="shared" si="23"/>
        <v>45786</v>
      </c>
      <c r="I109" s="332">
        <f t="shared" si="30"/>
        <v>19</v>
      </c>
      <c r="J109" s="155"/>
    </row>
    <row r="110" spans="1:10" s="14" customFormat="1" ht="20.100000000000001" customHeight="1" x14ac:dyDescent="0.2">
      <c r="A110" s="878"/>
      <c r="B110" s="961" t="s">
        <v>2247</v>
      </c>
      <c r="C110" s="961" t="s">
        <v>2273</v>
      </c>
      <c r="D110" s="961">
        <v>45792</v>
      </c>
      <c r="E110" s="805">
        <f t="shared" si="31"/>
        <v>45793</v>
      </c>
      <c r="H110" s="761">
        <f t="shared" si="23"/>
        <v>45793</v>
      </c>
      <c r="I110" s="332">
        <f t="shared" si="30"/>
        <v>20</v>
      </c>
      <c r="J110" s="155"/>
    </row>
    <row r="111" spans="1:10" s="14" customFormat="1" ht="20.100000000000001" customHeight="1" x14ac:dyDescent="0.2">
      <c r="A111" s="878"/>
      <c r="B111" s="961" t="s">
        <v>1949</v>
      </c>
      <c r="C111" s="961" t="s">
        <v>2274</v>
      </c>
      <c r="D111" s="961">
        <v>45799</v>
      </c>
      <c r="E111" s="805">
        <f t="shared" ref="E111:E112" si="32">D111+1</f>
        <v>45800</v>
      </c>
      <c r="H111" s="761">
        <f t="shared" si="23"/>
        <v>45800</v>
      </c>
      <c r="I111" s="332">
        <f t="shared" ref="I111:I112" si="33">WEEKNUM(H111)</f>
        <v>21</v>
      </c>
      <c r="J111" s="155"/>
    </row>
    <row r="112" spans="1:10" s="14" customFormat="1" ht="20.100000000000001" customHeight="1" x14ac:dyDescent="0.2">
      <c r="A112" s="878"/>
      <c r="B112" s="961" t="s">
        <v>2002</v>
      </c>
      <c r="C112" s="961" t="s">
        <v>2275</v>
      </c>
      <c r="D112" s="961">
        <v>45806</v>
      </c>
      <c r="E112" s="805">
        <f t="shared" si="32"/>
        <v>45807</v>
      </c>
      <c r="H112" s="761">
        <f t="shared" si="23"/>
        <v>45807</v>
      </c>
      <c r="I112" s="332">
        <f t="shared" si="33"/>
        <v>22</v>
      </c>
      <c r="J112" s="155"/>
    </row>
    <row r="113" spans="1:17" s="149" customFormat="1" ht="20.100000000000001" customHeight="1" x14ac:dyDescent="0.2">
      <c r="A113" s="1048"/>
      <c r="B113" s="147" t="s">
        <v>504</v>
      </c>
      <c r="C113" s="75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603"/>
      <c r="P113" s="146"/>
      <c r="Q113" s="146"/>
    </row>
    <row r="114" spans="1:17" s="14" customFormat="1" ht="20.100000000000001" hidden="1" customHeight="1" x14ac:dyDescent="0.2">
      <c r="A114" s="878"/>
      <c r="B114" s="767"/>
      <c r="C114" s="767"/>
      <c r="D114" s="767"/>
      <c r="E114" s="804"/>
      <c r="G114" s="767"/>
      <c r="H114" s="410"/>
      <c r="I114" s="410"/>
      <c r="J114" s="155"/>
    </row>
    <row r="115" spans="1:17" s="14" customFormat="1" ht="20.25" hidden="1" customHeight="1" x14ac:dyDescent="0.2">
      <c r="A115" s="874"/>
      <c r="B115" s="428"/>
      <c r="C115" s="490"/>
      <c r="D115" s="9"/>
      <c r="E115" s="9"/>
      <c r="F115" s="9"/>
      <c r="G115" s="726"/>
      <c r="H115" s="410"/>
      <c r="I115" s="410"/>
      <c r="J115" s="155"/>
    </row>
    <row r="116" spans="1:17" s="14" customFormat="1" ht="15.75" hidden="1" x14ac:dyDescent="0.2">
      <c r="A116" s="809"/>
      <c r="B116" s="1137" t="s">
        <v>2276</v>
      </c>
      <c r="C116" s="1138"/>
      <c r="D116" s="1139" t="s">
        <v>349</v>
      </c>
      <c r="E116" s="947" t="s">
        <v>2277</v>
      </c>
      <c r="F116" s="947" t="s">
        <v>143</v>
      </c>
      <c r="H116" s="885"/>
    </row>
    <row r="117" spans="1:17" s="14" customFormat="1" ht="27" hidden="1" customHeight="1" x14ac:dyDescent="0.2">
      <c r="A117" s="809"/>
      <c r="B117" s="950" t="s">
        <v>351</v>
      </c>
      <c r="C117" s="950" t="s">
        <v>352</v>
      </c>
      <c r="D117" s="1140"/>
      <c r="E117" s="957" t="s">
        <v>301</v>
      </c>
      <c r="F117" s="957" t="s">
        <v>200</v>
      </c>
      <c r="H117" s="1063" t="s">
        <v>353</v>
      </c>
    </row>
    <row r="118" spans="1:17" s="14" customFormat="1" ht="27" hidden="1" customHeight="1" x14ac:dyDescent="0.2">
      <c r="A118" s="809" t="s">
        <v>2278</v>
      </c>
      <c r="B118" s="968" t="s">
        <v>1606</v>
      </c>
      <c r="C118" s="961" t="s">
        <v>2279</v>
      </c>
      <c r="D118" s="961">
        <v>45372</v>
      </c>
      <c r="E118" s="884" t="s">
        <v>385</v>
      </c>
      <c r="F118" s="805">
        <v>45375</v>
      </c>
      <c r="G118" s="761">
        <v>45361</v>
      </c>
      <c r="H118" s="193"/>
    </row>
    <row r="119" spans="1:17" s="14" customFormat="1" ht="27" hidden="1" customHeight="1" x14ac:dyDescent="0.2">
      <c r="A119" s="809" t="s">
        <v>2280</v>
      </c>
      <c r="B119" s="968" t="s">
        <v>2281</v>
      </c>
      <c r="C119" s="961" t="s">
        <v>2282</v>
      </c>
      <c r="D119" s="961">
        <v>45373</v>
      </c>
      <c r="E119" s="884" t="s">
        <v>385</v>
      </c>
      <c r="F119" s="805">
        <f t="shared" ref="F119:F120" si="34">D119+6</f>
        <v>45379</v>
      </c>
      <c r="G119" s="761">
        <v>45368</v>
      </c>
      <c r="H119" s="193"/>
    </row>
    <row r="120" spans="1:17" s="14" customFormat="1" ht="27" hidden="1" customHeight="1" x14ac:dyDescent="0.2">
      <c r="A120" s="809"/>
      <c r="B120" s="968" t="s">
        <v>1830</v>
      </c>
      <c r="C120" s="961" t="s">
        <v>2283</v>
      </c>
      <c r="D120" s="961">
        <v>45382</v>
      </c>
      <c r="E120" s="805">
        <f t="shared" ref="E120" si="35">D120+1</f>
        <v>45383</v>
      </c>
      <c r="F120" s="805">
        <f t="shared" si="34"/>
        <v>45388</v>
      </c>
      <c r="G120" s="761">
        <v>45375</v>
      </c>
      <c r="H120" s="193"/>
    </row>
    <row r="121" spans="1:17" s="14" customFormat="1" ht="27" hidden="1" customHeight="1" x14ac:dyDescent="0.2">
      <c r="A121" s="809"/>
      <c r="B121" s="968" t="s">
        <v>2199</v>
      </c>
      <c r="C121" s="961" t="s">
        <v>2284</v>
      </c>
      <c r="D121" s="961">
        <v>45386</v>
      </c>
      <c r="E121" s="805">
        <f t="shared" ref="E121:E123" si="36">D121+1</f>
        <v>45387</v>
      </c>
      <c r="F121" s="805">
        <f t="shared" ref="F121:F125" si="37">D121+6</f>
        <v>45392</v>
      </c>
      <c r="G121" s="761">
        <v>45382</v>
      </c>
      <c r="H121" s="193"/>
    </row>
    <row r="122" spans="1:17" s="14" customFormat="1" ht="27" hidden="1" customHeight="1" x14ac:dyDescent="0.2">
      <c r="A122" s="809"/>
      <c r="B122" s="968" t="s">
        <v>1629</v>
      </c>
      <c r="C122" s="961" t="s">
        <v>2285</v>
      </c>
      <c r="D122" s="961">
        <v>45389</v>
      </c>
      <c r="E122" s="805">
        <f t="shared" si="36"/>
        <v>45390</v>
      </c>
      <c r="F122" s="805">
        <f t="shared" si="37"/>
        <v>45395</v>
      </c>
      <c r="G122" s="761">
        <v>45389</v>
      </c>
      <c r="H122" s="193"/>
    </row>
    <row r="123" spans="1:17" s="14" customFormat="1" ht="27" hidden="1" customHeight="1" x14ac:dyDescent="0.2">
      <c r="A123" s="809" t="s">
        <v>1606</v>
      </c>
      <c r="B123" s="922" t="s">
        <v>409</v>
      </c>
      <c r="C123" s="961" t="s">
        <v>2286</v>
      </c>
      <c r="D123" s="961">
        <v>45396</v>
      </c>
      <c r="E123" s="857">
        <f t="shared" si="36"/>
        <v>45397</v>
      </c>
      <c r="F123" s="857">
        <f t="shared" si="37"/>
        <v>45402</v>
      </c>
      <c r="G123" s="761">
        <v>45396</v>
      </c>
      <c r="H123" s="193"/>
    </row>
    <row r="124" spans="1:17" s="14" customFormat="1" ht="27" hidden="1" customHeight="1" x14ac:dyDescent="0.2">
      <c r="A124" s="809"/>
      <c r="B124" s="968" t="s">
        <v>1606</v>
      </c>
      <c r="C124" s="961" t="s">
        <v>2287</v>
      </c>
      <c r="D124" s="961">
        <v>45412</v>
      </c>
      <c r="E124" s="1141" t="s">
        <v>385</v>
      </c>
      <c r="F124" s="1142"/>
      <c r="G124" s="761">
        <f t="shared" ref="G124:G142" si="38">G123+7</f>
        <v>45403</v>
      </c>
      <c r="H124" s="193"/>
    </row>
    <row r="125" spans="1:17" s="14" customFormat="1" ht="20.100000000000001" hidden="1" customHeight="1" x14ac:dyDescent="0.2">
      <c r="A125" s="809" t="s">
        <v>2288</v>
      </c>
      <c r="B125" s="968" t="s">
        <v>2281</v>
      </c>
      <c r="C125" s="961" t="s">
        <v>2289</v>
      </c>
      <c r="D125" s="961">
        <v>45421</v>
      </c>
      <c r="E125" s="805">
        <v>45419</v>
      </c>
      <c r="F125" s="805">
        <f t="shared" si="37"/>
        <v>45427</v>
      </c>
      <c r="G125" s="761">
        <f t="shared" si="38"/>
        <v>45410</v>
      </c>
      <c r="H125" s="193"/>
    </row>
    <row r="126" spans="1:17" s="14" customFormat="1" ht="20.100000000000001" hidden="1" customHeight="1" x14ac:dyDescent="0.2">
      <c r="A126" s="809"/>
      <c r="B126" s="968" t="s">
        <v>1830</v>
      </c>
      <c r="C126" s="961" t="s">
        <v>2290</v>
      </c>
      <c r="D126" s="961">
        <v>45426</v>
      </c>
      <c r="E126" s="805">
        <f t="shared" ref="E126:E130" si="39">D126+1</f>
        <v>45427</v>
      </c>
      <c r="F126" s="805">
        <f t="shared" ref="F126:F129" si="40">D126+6</f>
        <v>45432</v>
      </c>
      <c r="G126" s="761">
        <f t="shared" si="38"/>
        <v>45417</v>
      </c>
      <c r="H126" s="193"/>
    </row>
    <row r="127" spans="1:17" s="14" customFormat="1" ht="20.100000000000001" hidden="1" customHeight="1" x14ac:dyDescent="0.2">
      <c r="A127" s="809" t="s">
        <v>2199</v>
      </c>
      <c r="B127" s="884" t="s">
        <v>385</v>
      </c>
      <c r="C127" s="961" t="s">
        <v>2291</v>
      </c>
      <c r="D127" s="803">
        <v>45435</v>
      </c>
      <c r="E127" s="802" t="s">
        <v>385</v>
      </c>
      <c r="F127" s="857">
        <f t="shared" si="40"/>
        <v>45441</v>
      </c>
      <c r="G127" s="761">
        <f t="shared" si="38"/>
        <v>45424</v>
      </c>
      <c r="H127" s="193"/>
    </row>
    <row r="128" spans="1:17" s="14" customFormat="1" ht="20.100000000000001" hidden="1" customHeight="1" x14ac:dyDescent="0.2">
      <c r="A128" s="809"/>
      <c r="B128" s="961" t="s">
        <v>1629</v>
      </c>
      <c r="C128" s="961" t="s">
        <v>2292</v>
      </c>
      <c r="D128" s="961">
        <v>45443</v>
      </c>
      <c r="E128" s="805">
        <f t="shared" si="39"/>
        <v>45444</v>
      </c>
      <c r="F128" s="805">
        <f t="shared" si="40"/>
        <v>45449</v>
      </c>
      <c r="G128" s="761">
        <f t="shared" si="38"/>
        <v>45431</v>
      </c>
      <c r="H128" s="193"/>
    </row>
    <row r="129" spans="1:8" s="14" customFormat="1" ht="20.100000000000001" hidden="1" customHeight="1" x14ac:dyDescent="0.2">
      <c r="A129" s="809" t="s">
        <v>1606</v>
      </c>
      <c r="B129" s="1038" t="s">
        <v>2293</v>
      </c>
      <c r="C129" s="961" t="s">
        <v>2294</v>
      </c>
      <c r="D129" s="961">
        <v>45445</v>
      </c>
      <c r="E129" s="805">
        <f t="shared" si="39"/>
        <v>45446</v>
      </c>
      <c r="F129" s="805">
        <f t="shared" si="40"/>
        <v>45451</v>
      </c>
      <c r="G129" s="761">
        <f t="shared" si="38"/>
        <v>45438</v>
      </c>
      <c r="H129" s="193"/>
    </row>
    <row r="130" spans="1:8" s="14" customFormat="1" ht="20.100000000000001" hidden="1" customHeight="1" x14ac:dyDescent="0.2">
      <c r="A130" s="809"/>
      <c r="B130" s="961" t="s">
        <v>2281</v>
      </c>
      <c r="C130" s="961" t="s">
        <v>2295</v>
      </c>
      <c r="D130" s="961">
        <v>45464</v>
      </c>
      <c r="E130" s="805">
        <f t="shared" si="39"/>
        <v>45465</v>
      </c>
      <c r="F130" s="884" t="s">
        <v>385</v>
      </c>
      <c r="G130" s="761">
        <f t="shared" si="38"/>
        <v>45445</v>
      </c>
      <c r="H130" s="193"/>
    </row>
    <row r="131" spans="1:8" s="14" customFormat="1" ht="20.100000000000001" hidden="1" customHeight="1" x14ac:dyDescent="0.2">
      <c r="A131" s="809" t="s">
        <v>1830</v>
      </c>
      <c r="B131" s="884" t="s">
        <v>409</v>
      </c>
      <c r="C131" s="961" t="s">
        <v>2296</v>
      </c>
      <c r="D131" s="803">
        <v>45452</v>
      </c>
      <c r="E131" s="857">
        <f t="shared" ref="E131:E136" si="41">D131+1</f>
        <v>45453</v>
      </c>
      <c r="F131" s="857">
        <f t="shared" ref="F131:F136" si="42">D131+6</f>
        <v>45458</v>
      </c>
      <c r="G131" s="761">
        <f t="shared" si="38"/>
        <v>45452</v>
      </c>
      <c r="H131" s="193"/>
    </row>
    <row r="132" spans="1:8" s="14" customFormat="1" ht="20.100000000000001" hidden="1" customHeight="1" x14ac:dyDescent="0.2">
      <c r="A132" s="878" t="s">
        <v>2199</v>
      </c>
      <c r="B132" s="961" t="s">
        <v>1830</v>
      </c>
      <c r="C132" s="961" t="s">
        <v>2297</v>
      </c>
      <c r="D132" s="961">
        <v>45469</v>
      </c>
      <c r="E132" s="805">
        <f t="shared" si="41"/>
        <v>45470</v>
      </c>
      <c r="F132" s="884" t="s">
        <v>385</v>
      </c>
      <c r="G132" s="761">
        <f t="shared" si="38"/>
        <v>45459</v>
      </c>
      <c r="H132" s="193"/>
    </row>
    <row r="133" spans="1:8" s="14" customFormat="1" ht="20.100000000000001" hidden="1" customHeight="1" x14ac:dyDescent="0.2">
      <c r="A133" s="878" t="s">
        <v>2298</v>
      </c>
      <c r="B133" s="961" t="s">
        <v>2135</v>
      </c>
      <c r="C133" s="961" t="s">
        <v>2299</v>
      </c>
      <c r="D133" s="961">
        <v>45478</v>
      </c>
      <c r="E133" s="805">
        <f t="shared" si="41"/>
        <v>45479</v>
      </c>
      <c r="F133" s="884" t="s">
        <v>385</v>
      </c>
      <c r="G133" s="761">
        <f t="shared" si="38"/>
        <v>45466</v>
      </c>
      <c r="H133" s="193"/>
    </row>
    <row r="134" spans="1:8" s="14" customFormat="1" ht="20.100000000000001" hidden="1" customHeight="1" x14ac:dyDescent="0.2">
      <c r="A134" s="845" t="s">
        <v>1606</v>
      </c>
      <c r="B134" s="961" t="s">
        <v>1629</v>
      </c>
      <c r="C134" s="961" t="s">
        <v>2300</v>
      </c>
      <c r="D134" s="961">
        <v>45485</v>
      </c>
      <c r="E134" s="805">
        <f t="shared" si="41"/>
        <v>45486</v>
      </c>
      <c r="F134" s="884" t="s">
        <v>385</v>
      </c>
      <c r="G134" s="761">
        <f t="shared" si="38"/>
        <v>45473</v>
      </c>
      <c r="H134" s="193"/>
    </row>
    <row r="135" spans="1:8" s="14" customFormat="1" ht="20.100000000000001" hidden="1" customHeight="1" x14ac:dyDescent="0.2">
      <c r="A135" s="878" t="s">
        <v>1765</v>
      </c>
      <c r="B135" s="961" t="s">
        <v>2293</v>
      </c>
      <c r="C135" s="961" t="s">
        <v>2301</v>
      </c>
      <c r="D135" s="961">
        <v>45483</v>
      </c>
      <c r="E135" s="805">
        <f t="shared" si="41"/>
        <v>45484</v>
      </c>
      <c r="F135" s="805">
        <f t="shared" si="42"/>
        <v>45489</v>
      </c>
      <c r="G135" s="761">
        <f t="shared" si="38"/>
        <v>45480</v>
      </c>
      <c r="H135" s="193"/>
    </row>
    <row r="136" spans="1:8" s="14" customFormat="1" ht="20.100000000000001" hidden="1" customHeight="1" x14ac:dyDescent="0.2">
      <c r="A136" s="809"/>
      <c r="B136" s="961" t="s">
        <v>2281</v>
      </c>
      <c r="C136" s="961" t="s">
        <v>2302</v>
      </c>
      <c r="D136" s="961">
        <v>45491</v>
      </c>
      <c r="E136" s="805">
        <f t="shared" si="41"/>
        <v>45492</v>
      </c>
      <c r="F136" s="805">
        <f t="shared" si="42"/>
        <v>45497</v>
      </c>
      <c r="G136" s="761">
        <f t="shared" si="38"/>
        <v>45487</v>
      </c>
      <c r="H136" s="193"/>
    </row>
    <row r="137" spans="1:8" s="14" customFormat="1" ht="20.100000000000001" hidden="1" customHeight="1" x14ac:dyDescent="0.2">
      <c r="A137" s="878"/>
      <c r="B137" s="961" t="s">
        <v>1830</v>
      </c>
      <c r="C137" s="961" t="s">
        <v>2303</v>
      </c>
      <c r="D137" s="884" t="s">
        <v>385</v>
      </c>
      <c r="E137" s="857" t="e">
        <f t="shared" ref="E137:E145" si="43">D137+1</f>
        <v>#VALUE!</v>
      </c>
      <c r="F137" s="857" t="e">
        <f t="shared" ref="F137" si="44">D137+6</f>
        <v>#VALUE!</v>
      </c>
      <c r="G137" s="761">
        <f t="shared" si="38"/>
        <v>45494</v>
      </c>
      <c r="H137" s="193"/>
    </row>
    <row r="138" spans="1:8" s="14" customFormat="1" ht="20.100000000000001" hidden="1" customHeight="1" x14ac:dyDescent="0.2">
      <c r="A138" s="878"/>
      <c r="B138" s="961" t="s">
        <v>2135</v>
      </c>
      <c r="C138" s="961" t="s">
        <v>2304</v>
      </c>
      <c r="D138" s="884" t="s">
        <v>385</v>
      </c>
      <c r="E138" s="857" t="e">
        <f t="shared" si="43"/>
        <v>#VALUE!</v>
      </c>
      <c r="F138" s="802" t="s">
        <v>385</v>
      </c>
      <c r="G138" s="761">
        <f t="shared" si="38"/>
        <v>45501</v>
      </c>
      <c r="H138" s="193"/>
    </row>
    <row r="139" spans="1:8" s="14" customFormat="1" ht="20.100000000000001" hidden="1" customHeight="1" x14ac:dyDescent="0.2">
      <c r="A139" s="845" t="s">
        <v>1606</v>
      </c>
      <c r="B139" s="961" t="s">
        <v>1629</v>
      </c>
      <c r="C139" s="961" t="s">
        <v>2305</v>
      </c>
      <c r="D139" s="961">
        <v>45519</v>
      </c>
      <c r="E139" s="884" t="s">
        <v>385</v>
      </c>
      <c r="F139" s="884" t="s">
        <v>385</v>
      </c>
      <c r="G139" s="761">
        <f t="shared" si="38"/>
        <v>45508</v>
      </c>
      <c r="H139" s="193"/>
    </row>
    <row r="140" spans="1:8" s="14" customFormat="1" ht="20.100000000000001" hidden="1" customHeight="1" x14ac:dyDescent="0.2">
      <c r="A140" s="878" t="s">
        <v>1765</v>
      </c>
      <c r="B140" s="961" t="s">
        <v>2293</v>
      </c>
      <c r="C140" s="961" t="s">
        <v>2306</v>
      </c>
      <c r="D140" s="961">
        <v>45531</v>
      </c>
      <c r="E140" s="884" t="s">
        <v>385</v>
      </c>
      <c r="F140" s="884" t="s">
        <v>385</v>
      </c>
      <c r="G140" s="761">
        <f t="shared" si="38"/>
        <v>45515</v>
      </c>
      <c r="H140" s="193"/>
    </row>
    <row r="141" spans="1:8" s="14" customFormat="1" ht="20.100000000000001" hidden="1" customHeight="1" x14ac:dyDescent="0.2">
      <c r="A141" s="809"/>
      <c r="B141" s="961" t="s">
        <v>2281</v>
      </c>
      <c r="C141" s="961" t="s">
        <v>2307</v>
      </c>
      <c r="D141" s="961">
        <v>45532</v>
      </c>
      <c r="E141" s="805">
        <f t="shared" si="43"/>
        <v>45533</v>
      </c>
      <c r="F141" s="805">
        <v>45543</v>
      </c>
      <c r="G141" s="761">
        <f t="shared" si="38"/>
        <v>45522</v>
      </c>
      <c r="H141" s="193"/>
    </row>
    <row r="142" spans="1:8" s="14" customFormat="1" ht="20.100000000000001" hidden="1" customHeight="1" x14ac:dyDescent="0.2">
      <c r="A142" s="809" t="s">
        <v>2308</v>
      </c>
      <c r="B142" s="961" t="s">
        <v>1822</v>
      </c>
      <c r="C142" s="961" t="s">
        <v>2309</v>
      </c>
      <c r="D142" s="961">
        <v>45536</v>
      </c>
      <c r="E142" s="884" t="s">
        <v>385</v>
      </c>
      <c r="F142" s="884" t="s">
        <v>385</v>
      </c>
      <c r="G142" s="761">
        <f t="shared" si="38"/>
        <v>45529</v>
      </c>
      <c r="H142" s="193"/>
    </row>
    <row r="143" spans="1:8" s="14" customFormat="1" ht="20.100000000000001" hidden="1" customHeight="1" x14ac:dyDescent="0.2">
      <c r="A143" s="809" t="s">
        <v>2310</v>
      </c>
      <c r="B143" s="961" t="s">
        <v>2135</v>
      </c>
      <c r="C143" s="961" t="s">
        <v>2311</v>
      </c>
      <c r="D143" s="961">
        <v>45538</v>
      </c>
      <c r="E143" s="805">
        <f t="shared" si="43"/>
        <v>45539</v>
      </c>
      <c r="F143" s="805">
        <v>45545</v>
      </c>
      <c r="H143" s="761">
        <f>G142+7</f>
        <v>45536</v>
      </c>
    </row>
    <row r="144" spans="1:8" s="14" customFormat="1" ht="20.100000000000001" hidden="1" customHeight="1" x14ac:dyDescent="0.2">
      <c r="A144" s="809"/>
      <c r="B144" s="961" t="s">
        <v>1629</v>
      </c>
      <c r="C144" s="961" t="s">
        <v>2312</v>
      </c>
      <c r="D144" s="961">
        <v>45546</v>
      </c>
      <c r="E144" s="805">
        <f t="shared" si="43"/>
        <v>45547</v>
      </c>
      <c r="F144" s="805">
        <v>45553</v>
      </c>
      <c r="H144" s="761">
        <f>H143+7</f>
        <v>45543</v>
      </c>
    </row>
    <row r="145" spans="1:8" s="14" customFormat="1" ht="20.100000000000001" hidden="1" customHeight="1" x14ac:dyDescent="0.2">
      <c r="A145" s="809"/>
      <c r="B145" s="961" t="s">
        <v>2205</v>
      </c>
      <c r="C145" s="961" t="s">
        <v>2313</v>
      </c>
      <c r="D145" s="961">
        <v>45564</v>
      </c>
      <c r="E145" s="805">
        <f t="shared" si="43"/>
        <v>45565</v>
      </c>
      <c r="F145" s="884" t="s">
        <v>385</v>
      </c>
      <c r="H145" s="761">
        <f>H144+7</f>
        <v>45550</v>
      </c>
    </row>
    <row r="146" spans="1:8" s="14" customFormat="1" ht="20.100000000000001" hidden="1" customHeight="1" x14ac:dyDescent="0.2">
      <c r="A146" s="809"/>
      <c r="B146" s="961" t="s">
        <v>2314</v>
      </c>
      <c r="C146" s="961" t="s">
        <v>2315</v>
      </c>
      <c r="D146" s="961">
        <v>45558</v>
      </c>
      <c r="E146" s="884" t="s">
        <v>385</v>
      </c>
      <c r="F146" s="805">
        <f>D146+6</f>
        <v>45564</v>
      </c>
      <c r="H146" s="761">
        <f>H145+7</f>
        <v>45557</v>
      </c>
    </row>
    <row r="147" spans="1:8" s="14" customFormat="1" ht="20.100000000000001" hidden="1" customHeight="1" x14ac:dyDescent="0.2">
      <c r="A147" s="809" t="s">
        <v>1830</v>
      </c>
      <c r="B147" s="961" t="s">
        <v>2205</v>
      </c>
      <c r="C147" s="961" t="s">
        <v>2316</v>
      </c>
      <c r="D147" s="961">
        <v>45572</v>
      </c>
      <c r="E147" s="884" t="s">
        <v>385</v>
      </c>
      <c r="F147" s="884" t="s">
        <v>385</v>
      </c>
      <c r="H147" s="761">
        <f>H146+7</f>
        <v>45564</v>
      </c>
    </row>
    <row r="148" spans="1:8" s="14" customFormat="1" ht="20.100000000000001" hidden="1" customHeight="1" x14ac:dyDescent="0.2">
      <c r="A148" s="809" t="s">
        <v>2135</v>
      </c>
      <c r="B148" s="961" t="s">
        <v>2135</v>
      </c>
      <c r="C148" s="961" t="s">
        <v>2317</v>
      </c>
      <c r="D148" s="961">
        <v>45568</v>
      </c>
      <c r="E148" s="805">
        <f t="shared" ref="E148:E151" si="45">D148+1</f>
        <v>45569</v>
      </c>
      <c r="F148" s="805">
        <f t="shared" ref="F148:F151" si="46">D148+6</f>
        <v>45574</v>
      </c>
      <c r="H148" s="761">
        <f>H147+7</f>
        <v>45571</v>
      </c>
    </row>
    <row r="149" spans="1:8" s="14" customFormat="1" ht="20.100000000000001" hidden="1" customHeight="1" x14ac:dyDescent="0.2">
      <c r="A149" s="809" t="s">
        <v>2281</v>
      </c>
      <c r="B149" s="961" t="s">
        <v>2318</v>
      </c>
      <c r="C149" s="961" t="s">
        <v>2319</v>
      </c>
      <c r="D149" s="961">
        <v>45583</v>
      </c>
      <c r="E149" s="884" t="s">
        <v>385</v>
      </c>
      <c r="F149" s="805">
        <f t="shared" si="46"/>
        <v>45589</v>
      </c>
      <c r="H149" s="761">
        <v>45576</v>
      </c>
    </row>
    <row r="150" spans="1:8" s="14" customFormat="1" ht="20.100000000000001" hidden="1" customHeight="1" x14ac:dyDescent="0.2">
      <c r="A150" s="809" t="s">
        <v>1629</v>
      </c>
      <c r="B150" s="961" t="s">
        <v>2094</v>
      </c>
      <c r="C150" s="961" t="s">
        <v>2320</v>
      </c>
      <c r="D150" s="961">
        <v>45585</v>
      </c>
      <c r="E150" s="884" t="s">
        <v>385</v>
      </c>
      <c r="F150" s="805">
        <f t="shared" si="46"/>
        <v>45591</v>
      </c>
      <c r="H150" s="761">
        <f>H149+7</f>
        <v>45583</v>
      </c>
    </row>
    <row r="151" spans="1:8" s="14" customFormat="1" ht="20.100000000000001" hidden="1" customHeight="1" x14ac:dyDescent="0.2">
      <c r="A151" s="809" t="s">
        <v>2321</v>
      </c>
      <c r="B151" s="961" t="s">
        <v>2247</v>
      </c>
      <c r="C151" s="961" t="s">
        <v>2322</v>
      </c>
      <c r="D151" s="961">
        <v>45590</v>
      </c>
      <c r="E151" s="805">
        <f t="shared" si="45"/>
        <v>45591</v>
      </c>
      <c r="F151" s="805">
        <f t="shared" si="46"/>
        <v>45596</v>
      </c>
      <c r="H151" s="761">
        <f>H150+7</f>
        <v>45590</v>
      </c>
    </row>
    <row r="152" spans="1:8" s="14" customFormat="1" ht="20.100000000000001" hidden="1" customHeight="1" x14ac:dyDescent="0.2">
      <c r="A152" s="809" t="s">
        <v>1629</v>
      </c>
      <c r="B152" s="961" t="s">
        <v>646</v>
      </c>
      <c r="C152" s="961" t="s">
        <v>2323</v>
      </c>
      <c r="D152" s="961">
        <v>45595</v>
      </c>
      <c r="E152" s="805">
        <f t="shared" ref="E152:E155" si="47">D152+1</f>
        <v>45596</v>
      </c>
      <c r="F152" s="761">
        <f>D152+6</f>
        <v>45601</v>
      </c>
      <c r="H152" s="761">
        <f>H151+7</f>
        <v>45597</v>
      </c>
    </row>
    <row r="153" spans="1:8" s="14" customFormat="1" ht="20.100000000000001" hidden="1" customHeight="1" x14ac:dyDescent="0.2">
      <c r="A153" s="809" t="s">
        <v>2324</v>
      </c>
      <c r="B153" s="961" t="s">
        <v>2325</v>
      </c>
      <c r="C153" s="1038" t="s">
        <v>2326</v>
      </c>
      <c r="D153" s="961">
        <v>45604</v>
      </c>
      <c r="E153" s="805">
        <f t="shared" si="47"/>
        <v>45605</v>
      </c>
      <c r="F153" s="761">
        <f>D153+6</f>
        <v>45610</v>
      </c>
      <c r="H153" s="761">
        <f t="shared" ref="H153" si="48">H152+7</f>
        <v>45604</v>
      </c>
    </row>
    <row r="154" spans="1:8" s="14" customFormat="1" ht="20.100000000000001" hidden="1" customHeight="1" x14ac:dyDescent="0.2">
      <c r="A154" s="809"/>
      <c r="B154" s="961" t="s">
        <v>2135</v>
      </c>
      <c r="C154" s="961" t="s">
        <v>2327</v>
      </c>
      <c r="D154" s="961">
        <v>45612</v>
      </c>
      <c r="E154" s="805">
        <f>D154+2</f>
        <v>45614</v>
      </c>
      <c r="F154" s="805">
        <f t="shared" ref="F154:F155" si="49">D154+6</f>
        <v>45618</v>
      </c>
      <c r="H154" s="761">
        <f t="shared" ref="H154" si="50">H153+7</f>
        <v>45611</v>
      </c>
    </row>
    <row r="155" spans="1:8" s="14" customFormat="1" ht="20.100000000000001" hidden="1" customHeight="1" x14ac:dyDescent="0.2">
      <c r="A155" s="809" t="s">
        <v>2318</v>
      </c>
      <c r="B155" s="1038" t="s">
        <v>409</v>
      </c>
      <c r="C155" s="961" t="s">
        <v>2328</v>
      </c>
      <c r="D155" s="803">
        <v>45617</v>
      </c>
      <c r="E155" s="857">
        <f t="shared" si="47"/>
        <v>45618</v>
      </c>
      <c r="F155" s="857">
        <f t="shared" si="49"/>
        <v>45623</v>
      </c>
      <c r="H155" s="761">
        <f t="shared" ref="H155" si="51">H154+7</f>
        <v>45618</v>
      </c>
    </row>
    <row r="156" spans="1:8" s="14" customFormat="1" ht="20.100000000000001" hidden="1" customHeight="1" x14ac:dyDescent="0.2">
      <c r="A156" s="809"/>
      <c r="B156" s="961" t="s">
        <v>2094</v>
      </c>
      <c r="C156" s="961" t="s">
        <v>2329</v>
      </c>
      <c r="D156" s="961">
        <v>45625</v>
      </c>
      <c r="E156" s="805">
        <f>D156+2</f>
        <v>45627</v>
      </c>
      <c r="F156" s="884" t="s">
        <v>385</v>
      </c>
      <c r="H156" s="761">
        <f t="shared" ref="H156:H157" si="52">H155+7</f>
        <v>45625</v>
      </c>
    </row>
    <row r="157" spans="1:8" s="14" customFormat="1" ht="20.100000000000001" hidden="1" customHeight="1" x14ac:dyDescent="0.2">
      <c r="A157" s="809"/>
      <c r="B157" s="961" t="s">
        <v>644</v>
      </c>
      <c r="C157" s="961" t="s">
        <v>2330</v>
      </c>
      <c r="D157" s="961">
        <v>45639</v>
      </c>
      <c r="E157" s="805">
        <f t="shared" ref="E157:E160" si="53">D157+2</f>
        <v>45641</v>
      </c>
      <c r="F157" s="805">
        <f t="shared" ref="F157" si="54">D157+6</f>
        <v>45645</v>
      </c>
      <c r="H157" s="761">
        <f t="shared" si="52"/>
        <v>45632</v>
      </c>
    </row>
    <row r="158" spans="1:8" s="14" customFormat="1" ht="20.100000000000001" hidden="1" customHeight="1" x14ac:dyDescent="0.2">
      <c r="A158" s="809"/>
      <c r="B158" s="961" t="s">
        <v>646</v>
      </c>
      <c r="C158" s="961" t="s">
        <v>2331</v>
      </c>
      <c r="D158" s="961">
        <v>45648</v>
      </c>
      <c r="E158" s="805">
        <f t="shared" si="53"/>
        <v>45650</v>
      </c>
      <c r="F158" s="884" t="s">
        <v>385</v>
      </c>
      <c r="H158" s="761">
        <f>H157+7</f>
        <v>45639</v>
      </c>
    </row>
    <row r="159" spans="1:8" s="14" customFormat="1" ht="20.100000000000001" hidden="1" customHeight="1" x14ac:dyDescent="0.2">
      <c r="A159" s="809"/>
      <c r="B159" s="961" t="s">
        <v>2247</v>
      </c>
      <c r="C159" s="961" t="s">
        <v>2332</v>
      </c>
      <c r="D159" s="961">
        <v>45649</v>
      </c>
      <c r="E159" s="805">
        <f t="shared" si="53"/>
        <v>45651</v>
      </c>
      <c r="F159" s="884" t="s">
        <v>385</v>
      </c>
      <c r="H159" s="761">
        <f t="shared" ref="H159:H161" si="55">H158+7</f>
        <v>45646</v>
      </c>
    </row>
    <row r="160" spans="1:8" s="14" customFormat="1" ht="20.100000000000001" hidden="1" customHeight="1" x14ac:dyDescent="0.2">
      <c r="A160" s="809"/>
      <c r="B160" s="961" t="s">
        <v>2135</v>
      </c>
      <c r="C160" s="961" t="s">
        <v>2333</v>
      </c>
      <c r="D160" s="961">
        <v>45651</v>
      </c>
      <c r="E160" s="805">
        <f t="shared" si="53"/>
        <v>45653</v>
      </c>
      <c r="F160" s="884" t="s">
        <v>385</v>
      </c>
      <c r="H160" s="761">
        <f t="shared" si="55"/>
        <v>45653</v>
      </c>
    </row>
    <row r="161" spans="1:10" s="14" customFormat="1" ht="20.100000000000001" hidden="1" customHeight="1" x14ac:dyDescent="0.2">
      <c r="A161" s="809" t="s">
        <v>2094</v>
      </c>
      <c r="B161" s="961" t="s">
        <v>2094</v>
      </c>
      <c r="C161" s="961" t="s">
        <v>2334</v>
      </c>
      <c r="D161" s="961">
        <v>45660</v>
      </c>
      <c r="E161" s="805">
        <f t="shared" ref="E161" si="56">D161+2</f>
        <v>45662</v>
      </c>
      <c r="F161" s="884" t="s">
        <v>385</v>
      </c>
      <c r="H161" s="761">
        <f t="shared" si="55"/>
        <v>45660</v>
      </c>
    </row>
    <row r="162" spans="1:10" s="14" customFormat="1" ht="20.100000000000001" hidden="1" customHeight="1" x14ac:dyDescent="0.2">
      <c r="A162" s="809"/>
      <c r="B162" s="767"/>
      <c r="C162" s="767"/>
      <c r="D162" s="767"/>
      <c r="E162" s="767"/>
      <c r="F162" s="767"/>
      <c r="G162" s="767"/>
      <c r="H162" s="767"/>
      <c r="I162" s="331"/>
      <c r="J162" s="767"/>
    </row>
    <row r="163" spans="1:10" s="14" customFormat="1" ht="27" hidden="1" customHeight="1" x14ac:dyDescent="0.2">
      <c r="A163" s="809"/>
      <c r="B163" s="1137" t="s">
        <v>2276</v>
      </c>
      <c r="C163" s="1138"/>
      <c r="D163" s="1139" t="s">
        <v>349</v>
      </c>
      <c r="E163" s="947" t="s">
        <v>2335</v>
      </c>
      <c r="F163" s="947" t="s">
        <v>2336</v>
      </c>
      <c r="H163" s="885"/>
    </row>
    <row r="164" spans="1:10" s="14" customFormat="1" ht="16.5" hidden="1" customHeight="1" x14ac:dyDescent="0.2">
      <c r="A164" s="809"/>
      <c r="B164" s="950" t="s">
        <v>351</v>
      </c>
      <c r="C164" s="950" t="s">
        <v>352</v>
      </c>
      <c r="D164" s="1140"/>
      <c r="E164" s="957" t="s">
        <v>144</v>
      </c>
      <c r="F164" s="957" t="s">
        <v>174</v>
      </c>
      <c r="H164" s="1063" t="s">
        <v>353</v>
      </c>
      <c r="I164" s="991" t="s">
        <v>354</v>
      </c>
    </row>
    <row r="165" spans="1:10" s="14" customFormat="1" ht="27" hidden="1" customHeight="1" x14ac:dyDescent="0.2">
      <c r="A165" s="809"/>
      <c r="B165" s="824" t="s">
        <v>1376</v>
      </c>
      <c r="C165" s="621" t="s">
        <v>2337</v>
      </c>
      <c r="D165" s="805">
        <v>45306</v>
      </c>
      <c r="E165" s="806">
        <f t="shared" ref="E165:E173" si="57">D165+1</f>
        <v>45307</v>
      </c>
      <c r="F165" s="805">
        <f t="shared" ref="F165:F173" si="58">D165+6</f>
        <v>45312</v>
      </c>
      <c r="G165" s="866" t="e">
        <f>#REF!+7</f>
        <v>#REF!</v>
      </c>
      <c r="H165" s="193"/>
    </row>
    <row r="166" spans="1:10" s="14" customFormat="1" ht="27" hidden="1" customHeight="1" x14ac:dyDescent="0.2">
      <c r="A166" s="809" t="s">
        <v>2338</v>
      </c>
      <c r="B166" s="824" t="s">
        <v>1830</v>
      </c>
      <c r="C166" s="621" t="s">
        <v>2339</v>
      </c>
      <c r="D166" s="805">
        <v>45310</v>
      </c>
      <c r="E166" s="806">
        <f t="shared" si="57"/>
        <v>45311</v>
      </c>
      <c r="F166" s="806">
        <f t="shared" si="58"/>
        <v>45316</v>
      </c>
      <c r="G166" s="866" t="e">
        <f t="shared" ref="G166:G168" si="59">G165+7</f>
        <v>#REF!</v>
      </c>
      <c r="H166" s="193"/>
    </row>
    <row r="167" spans="1:10" s="14" customFormat="1" ht="27" hidden="1" customHeight="1" x14ac:dyDescent="0.2">
      <c r="A167" s="809"/>
      <c r="B167" s="824" t="s">
        <v>2199</v>
      </c>
      <c r="C167" s="621" t="s">
        <v>2340</v>
      </c>
      <c r="D167" s="805">
        <v>45318</v>
      </c>
      <c r="E167" s="805">
        <f t="shared" si="57"/>
        <v>45319</v>
      </c>
      <c r="F167" s="805">
        <f t="shared" si="58"/>
        <v>45324</v>
      </c>
      <c r="G167" s="866" t="e">
        <f t="shared" si="59"/>
        <v>#REF!</v>
      </c>
      <c r="H167" s="193"/>
    </row>
    <row r="168" spans="1:10" s="14" customFormat="1" ht="27" hidden="1" customHeight="1" x14ac:dyDescent="0.2">
      <c r="A168" s="809"/>
      <c r="B168" s="824" t="s">
        <v>1629</v>
      </c>
      <c r="C168" s="621" t="s">
        <v>2341</v>
      </c>
      <c r="D168" s="805">
        <v>45322</v>
      </c>
      <c r="E168" s="805">
        <f t="shared" si="57"/>
        <v>45323</v>
      </c>
      <c r="F168" s="805">
        <f t="shared" si="58"/>
        <v>45328</v>
      </c>
      <c r="G168" s="866" t="e">
        <f t="shared" si="59"/>
        <v>#REF!</v>
      </c>
      <c r="H168" s="193"/>
    </row>
    <row r="169" spans="1:10" s="14" customFormat="1" ht="27" hidden="1" customHeight="1" x14ac:dyDescent="0.2">
      <c r="A169" s="809"/>
      <c r="B169" s="824" t="s">
        <v>1606</v>
      </c>
      <c r="C169" s="621" t="s">
        <v>2342</v>
      </c>
      <c r="D169" s="805">
        <v>45330</v>
      </c>
      <c r="E169" s="805">
        <f t="shared" si="57"/>
        <v>45331</v>
      </c>
      <c r="F169" s="805">
        <f t="shared" si="58"/>
        <v>45336</v>
      </c>
      <c r="G169" s="866">
        <v>45326</v>
      </c>
      <c r="H169" s="193"/>
    </row>
    <row r="170" spans="1:10" s="14" customFormat="1" ht="27" hidden="1" customHeight="1" x14ac:dyDescent="0.2">
      <c r="A170" s="809" t="s">
        <v>2343</v>
      </c>
      <c r="B170" s="824" t="s">
        <v>1376</v>
      </c>
      <c r="C170" s="621" t="s">
        <v>2344</v>
      </c>
      <c r="D170" s="857">
        <v>45335</v>
      </c>
      <c r="E170" s="857">
        <f t="shared" si="57"/>
        <v>45336</v>
      </c>
      <c r="F170" s="857">
        <f t="shared" si="58"/>
        <v>45341</v>
      </c>
      <c r="G170" s="866">
        <v>45333</v>
      </c>
      <c r="H170" s="193"/>
    </row>
    <row r="171" spans="1:10" s="14" customFormat="1" ht="27" hidden="1" customHeight="1" x14ac:dyDescent="0.2">
      <c r="A171" s="809"/>
      <c r="B171" s="824" t="s">
        <v>1830</v>
      </c>
      <c r="C171" s="621" t="s">
        <v>2345</v>
      </c>
      <c r="D171" s="805">
        <v>45345</v>
      </c>
      <c r="E171" s="805">
        <f t="shared" si="57"/>
        <v>45346</v>
      </c>
      <c r="F171" s="805">
        <f t="shared" si="58"/>
        <v>45351</v>
      </c>
      <c r="G171" s="866">
        <v>45340</v>
      </c>
      <c r="H171" s="193"/>
    </row>
    <row r="172" spans="1:10" s="14" customFormat="1" ht="27" hidden="1" customHeight="1" x14ac:dyDescent="0.2">
      <c r="A172" s="809"/>
      <c r="B172" s="824" t="s">
        <v>2199</v>
      </c>
      <c r="C172" s="621" t="s">
        <v>2346</v>
      </c>
      <c r="D172" s="805">
        <v>45348</v>
      </c>
      <c r="E172" s="805">
        <f t="shared" si="57"/>
        <v>45349</v>
      </c>
      <c r="F172" s="805">
        <f t="shared" si="58"/>
        <v>45354</v>
      </c>
      <c r="G172" s="866">
        <v>45347</v>
      </c>
      <c r="H172" s="193"/>
    </row>
    <row r="173" spans="1:10" s="14" customFormat="1" ht="27" hidden="1" customHeight="1" x14ac:dyDescent="0.2">
      <c r="A173" s="809"/>
      <c r="B173" s="824" t="s">
        <v>1629</v>
      </c>
      <c r="C173" s="621" t="s">
        <v>2347</v>
      </c>
      <c r="D173" s="805">
        <v>45359</v>
      </c>
      <c r="E173" s="805">
        <f t="shared" si="57"/>
        <v>45360</v>
      </c>
      <c r="F173" s="805">
        <f t="shared" si="58"/>
        <v>45365</v>
      </c>
      <c r="G173" s="866">
        <v>45354</v>
      </c>
      <c r="H173" s="193"/>
    </row>
    <row r="174" spans="1:10" s="14" customFormat="1" ht="27" hidden="1" customHeight="1" x14ac:dyDescent="0.2">
      <c r="A174" s="809" t="s">
        <v>2278</v>
      </c>
      <c r="B174" s="968" t="s">
        <v>1606</v>
      </c>
      <c r="C174" s="961" t="s">
        <v>2279</v>
      </c>
      <c r="D174" s="961">
        <v>45372</v>
      </c>
      <c r="E174" s="884" t="s">
        <v>385</v>
      </c>
      <c r="F174" s="805">
        <v>45375</v>
      </c>
      <c r="G174" s="761">
        <v>45361</v>
      </c>
      <c r="H174" s="193"/>
    </row>
    <row r="175" spans="1:10" s="14" customFormat="1" ht="27" hidden="1" customHeight="1" x14ac:dyDescent="0.2">
      <c r="A175" s="809" t="s">
        <v>2280</v>
      </c>
      <c r="B175" s="968" t="s">
        <v>2281</v>
      </c>
      <c r="C175" s="961" t="s">
        <v>2282</v>
      </c>
      <c r="D175" s="961">
        <v>45373</v>
      </c>
      <c r="E175" s="884" t="s">
        <v>385</v>
      </c>
      <c r="F175" s="805">
        <f t="shared" ref="F175:F179" si="60">D175+6</f>
        <v>45379</v>
      </c>
      <c r="G175" s="761">
        <v>45368</v>
      </c>
      <c r="H175" s="193"/>
    </row>
    <row r="176" spans="1:10" s="14" customFormat="1" ht="27" hidden="1" customHeight="1" x14ac:dyDescent="0.2">
      <c r="A176" s="809"/>
      <c r="B176" s="968" t="s">
        <v>1830</v>
      </c>
      <c r="C176" s="961" t="s">
        <v>2283</v>
      </c>
      <c r="D176" s="961">
        <v>45382</v>
      </c>
      <c r="E176" s="805">
        <f t="shared" ref="E176:E179" si="61">D176+1</f>
        <v>45383</v>
      </c>
      <c r="F176" s="805">
        <f t="shared" si="60"/>
        <v>45388</v>
      </c>
      <c r="G176" s="761">
        <v>45375</v>
      </c>
      <c r="H176" s="193"/>
    </row>
    <row r="177" spans="1:8" s="14" customFormat="1" ht="27" hidden="1" customHeight="1" x14ac:dyDescent="0.2">
      <c r="A177" s="809"/>
      <c r="B177" s="968" t="s">
        <v>2199</v>
      </c>
      <c r="C177" s="961" t="s">
        <v>2284</v>
      </c>
      <c r="D177" s="961">
        <v>45386</v>
      </c>
      <c r="E177" s="805">
        <f t="shared" si="61"/>
        <v>45387</v>
      </c>
      <c r="F177" s="805">
        <f t="shared" si="60"/>
        <v>45392</v>
      </c>
      <c r="G177" s="761">
        <v>45382</v>
      </c>
      <c r="H177" s="193"/>
    </row>
    <row r="178" spans="1:8" s="14" customFormat="1" ht="27" hidden="1" customHeight="1" x14ac:dyDescent="0.2">
      <c r="A178" s="809"/>
      <c r="B178" s="968" t="s">
        <v>1629</v>
      </c>
      <c r="C178" s="961" t="s">
        <v>2285</v>
      </c>
      <c r="D178" s="961">
        <v>45389</v>
      </c>
      <c r="E178" s="805">
        <f t="shared" si="61"/>
        <v>45390</v>
      </c>
      <c r="F178" s="805">
        <f t="shared" si="60"/>
        <v>45395</v>
      </c>
      <c r="G178" s="761">
        <v>45389</v>
      </c>
      <c r="H178" s="193"/>
    </row>
    <row r="179" spans="1:8" s="14" customFormat="1" ht="27" hidden="1" customHeight="1" x14ac:dyDescent="0.2">
      <c r="A179" s="809" t="s">
        <v>1606</v>
      </c>
      <c r="B179" s="922" t="s">
        <v>409</v>
      </c>
      <c r="C179" s="961" t="s">
        <v>2286</v>
      </c>
      <c r="D179" s="961">
        <v>45396</v>
      </c>
      <c r="E179" s="857">
        <f t="shared" si="61"/>
        <v>45397</v>
      </c>
      <c r="F179" s="857">
        <f t="shared" si="60"/>
        <v>45402</v>
      </c>
      <c r="G179" s="761">
        <v>45396</v>
      </c>
      <c r="H179" s="193"/>
    </row>
    <row r="180" spans="1:8" s="14" customFormat="1" ht="27" hidden="1" customHeight="1" x14ac:dyDescent="0.2">
      <c r="A180" s="809"/>
      <c r="B180" s="968" t="s">
        <v>1606</v>
      </c>
      <c r="C180" s="961" t="s">
        <v>2287</v>
      </c>
      <c r="D180" s="961">
        <v>45412</v>
      </c>
      <c r="E180" s="1141" t="s">
        <v>385</v>
      </c>
      <c r="F180" s="1142"/>
      <c r="G180" s="761">
        <f t="shared" ref="G180:G198" si="62">G179+7</f>
        <v>45403</v>
      </c>
      <c r="H180" s="193"/>
    </row>
    <row r="181" spans="1:8" s="14" customFormat="1" ht="20.100000000000001" hidden="1" customHeight="1" x14ac:dyDescent="0.2">
      <c r="A181" s="809" t="s">
        <v>2288</v>
      </c>
      <c r="B181" s="968" t="s">
        <v>2281</v>
      </c>
      <c r="C181" s="961" t="s">
        <v>2289</v>
      </c>
      <c r="D181" s="961">
        <v>45421</v>
      </c>
      <c r="E181" s="805">
        <v>45419</v>
      </c>
      <c r="F181" s="805">
        <f t="shared" ref="F181:F185" si="63">D181+6</f>
        <v>45427</v>
      </c>
      <c r="G181" s="761">
        <f t="shared" si="62"/>
        <v>45410</v>
      </c>
      <c r="H181" s="193"/>
    </row>
    <row r="182" spans="1:8" s="14" customFormat="1" ht="20.100000000000001" hidden="1" customHeight="1" x14ac:dyDescent="0.2">
      <c r="A182" s="809"/>
      <c r="B182" s="968" t="s">
        <v>1830</v>
      </c>
      <c r="C182" s="961" t="s">
        <v>2290</v>
      </c>
      <c r="D182" s="961">
        <v>45426</v>
      </c>
      <c r="E182" s="805">
        <f t="shared" ref="E182" si="64">D182+1</f>
        <v>45427</v>
      </c>
      <c r="F182" s="805">
        <f t="shared" si="63"/>
        <v>45432</v>
      </c>
      <c r="G182" s="761">
        <f t="shared" si="62"/>
        <v>45417</v>
      </c>
      <c r="H182" s="193"/>
    </row>
    <row r="183" spans="1:8" s="14" customFormat="1" ht="20.100000000000001" hidden="1" customHeight="1" x14ac:dyDescent="0.2">
      <c r="A183" s="809" t="s">
        <v>2199</v>
      </c>
      <c r="B183" s="884" t="s">
        <v>385</v>
      </c>
      <c r="C183" s="961" t="s">
        <v>2291</v>
      </c>
      <c r="D183" s="803">
        <v>45435</v>
      </c>
      <c r="E183" s="802" t="s">
        <v>385</v>
      </c>
      <c r="F183" s="857">
        <f t="shared" si="63"/>
        <v>45441</v>
      </c>
      <c r="G183" s="761">
        <f t="shared" si="62"/>
        <v>45424</v>
      </c>
      <c r="H183" s="193"/>
    </row>
    <row r="184" spans="1:8" s="14" customFormat="1" ht="20.100000000000001" hidden="1" customHeight="1" x14ac:dyDescent="0.2">
      <c r="A184" s="809"/>
      <c r="B184" s="961" t="s">
        <v>1629</v>
      </c>
      <c r="C184" s="961" t="s">
        <v>2292</v>
      </c>
      <c r="D184" s="961">
        <v>45443</v>
      </c>
      <c r="E184" s="805">
        <f t="shared" ref="E184:E194" si="65">D184+1</f>
        <v>45444</v>
      </c>
      <c r="F184" s="805">
        <f t="shared" si="63"/>
        <v>45449</v>
      </c>
      <c r="G184" s="761">
        <f t="shared" si="62"/>
        <v>45431</v>
      </c>
      <c r="H184" s="193"/>
    </row>
    <row r="185" spans="1:8" s="14" customFormat="1" ht="20.100000000000001" hidden="1" customHeight="1" x14ac:dyDescent="0.2">
      <c r="A185" s="809" t="s">
        <v>1606</v>
      </c>
      <c r="B185" s="1038" t="s">
        <v>2293</v>
      </c>
      <c r="C185" s="961" t="s">
        <v>2294</v>
      </c>
      <c r="D185" s="961">
        <v>45445</v>
      </c>
      <c r="E185" s="805">
        <f t="shared" si="65"/>
        <v>45446</v>
      </c>
      <c r="F185" s="805">
        <f t="shared" si="63"/>
        <v>45451</v>
      </c>
      <c r="G185" s="761">
        <f t="shared" si="62"/>
        <v>45438</v>
      </c>
      <c r="H185" s="193"/>
    </row>
    <row r="186" spans="1:8" s="14" customFormat="1" ht="20.100000000000001" hidden="1" customHeight="1" x14ac:dyDescent="0.2">
      <c r="A186" s="809"/>
      <c r="B186" s="961" t="s">
        <v>2281</v>
      </c>
      <c r="C186" s="961" t="s">
        <v>2295</v>
      </c>
      <c r="D186" s="961">
        <v>45464</v>
      </c>
      <c r="E186" s="805">
        <f t="shared" si="65"/>
        <v>45465</v>
      </c>
      <c r="F186" s="884" t="s">
        <v>385</v>
      </c>
      <c r="G186" s="761">
        <f t="shared" si="62"/>
        <v>45445</v>
      </c>
      <c r="H186" s="193"/>
    </row>
    <row r="187" spans="1:8" s="14" customFormat="1" ht="20.100000000000001" hidden="1" customHeight="1" x14ac:dyDescent="0.2">
      <c r="A187" s="809" t="s">
        <v>1830</v>
      </c>
      <c r="B187" s="884" t="s">
        <v>409</v>
      </c>
      <c r="C187" s="961" t="s">
        <v>2296</v>
      </c>
      <c r="D187" s="803">
        <v>45452</v>
      </c>
      <c r="E187" s="857">
        <f t="shared" si="65"/>
        <v>45453</v>
      </c>
      <c r="F187" s="857">
        <f t="shared" ref="F187" si="66">D187+6</f>
        <v>45458</v>
      </c>
      <c r="G187" s="761">
        <f t="shared" si="62"/>
        <v>45452</v>
      </c>
      <c r="H187" s="193"/>
    </row>
    <row r="188" spans="1:8" s="14" customFormat="1" ht="20.100000000000001" hidden="1" customHeight="1" x14ac:dyDescent="0.2">
      <c r="A188" s="878" t="s">
        <v>2199</v>
      </c>
      <c r="B188" s="961" t="s">
        <v>1830</v>
      </c>
      <c r="C188" s="961" t="s">
        <v>2297</v>
      </c>
      <c r="D188" s="961">
        <v>45469</v>
      </c>
      <c r="E188" s="805">
        <f t="shared" si="65"/>
        <v>45470</v>
      </c>
      <c r="F188" s="884" t="s">
        <v>385</v>
      </c>
      <c r="G188" s="761">
        <f t="shared" si="62"/>
        <v>45459</v>
      </c>
      <c r="H188" s="193"/>
    </row>
    <row r="189" spans="1:8" s="14" customFormat="1" ht="20.100000000000001" hidden="1" customHeight="1" x14ac:dyDescent="0.2">
      <c r="A189" s="878" t="s">
        <v>2298</v>
      </c>
      <c r="B189" s="961" t="s">
        <v>2135</v>
      </c>
      <c r="C189" s="961" t="s">
        <v>2299</v>
      </c>
      <c r="D189" s="961">
        <v>45478</v>
      </c>
      <c r="E189" s="805">
        <f t="shared" si="65"/>
        <v>45479</v>
      </c>
      <c r="F189" s="884" t="s">
        <v>385</v>
      </c>
      <c r="G189" s="761">
        <f t="shared" si="62"/>
        <v>45466</v>
      </c>
      <c r="H189" s="193"/>
    </row>
    <row r="190" spans="1:8" s="14" customFormat="1" ht="20.100000000000001" hidden="1" customHeight="1" x14ac:dyDescent="0.2">
      <c r="A190" s="845" t="s">
        <v>1606</v>
      </c>
      <c r="B190" s="961" t="s">
        <v>1629</v>
      </c>
      <c r="C190" s="961" t="s">
        <v>2300</v>
      </c>
      <c r="D190" s="961">
        <v>45485</v>
      </c>
      <c r="E190" s="805">
        <f t="shared" si="65"/>
        <v>45486</v>
      </c>
      <c r="F190" s="884" t="s">
        <v>385</v>
      </c>
      <c r="G190" s="761">
        <f t="shared" si="62"/>
        <v>45473</v>
      </c>
      <c r="H190" s="193"/>
    </row>
    <row r="191" spans="1:8" s="14" customFormat="1" ht="20.100000000000001" hidden="1" customHeight="1" x14ac:dyDescent="0.2">
      <c r="A191" s="878" t="s">
        <v>1765</v>
      </c>
      <c r="B191" s="961" t="s">
        <v>2293</v>
      </c>
      <c r="C191" s="961" t="s">
        <v>2301</v>
      </c>
      <c r="D191" s="961">
        <v>45483</v>
      </c>
      <c r="E191" s="805">
        <f t="shared" si="65"/>
        <v>45484</v>
      </c>
      <c r="F191" s="805">
        <f t="shared" ref="F191:F193" si="67">D191+6</f>
        <v>45489</v>
      </c>
      <c r="G191" s="761">
        <f t="shared" si="62"/>
        <v>45480</v>
      </c>
      <c r="H191" s="193"/>
    </row>
    <row r="192" spans="1:8" s="14" customFormat="1" ht="20.100000000000001" hidden="1" customHeight="1" x14ac:dyDescent="0.2">
      <c r="A192" s="809"/>
      <c r="B192" s="961" t="s">
        <v>2281</v>
      </c>
      <c r="C192" s="961" t="s">
        <v>2302</v>
      </c>
      <c r="D192" s="961">
        <v>45491</v>
      </c>
      <c r="E192" s="805">
        <f t="shared" si="65"/>
        <v>45492</v>
      </c>
      <c r="F192" s="805">
        <f t="shared" si="67"/>
        <v>45497</v>
      </c>
      <c r="G192" s="761">
        <f t="shared" si="62"/>
        <v>45487</v>
      </c>
      <c r="H192" s="193"/>
    </row>
    <row r="193" spans="1:8" s="14" customFormat="1" ht="20.100000000000001" hidden="1" customHeight="1" x14ac:dyDescent="0.2">
      <c r="A193" s="878"/>
      <c r="B193" s="961" t="s">
        <v>1830</v>
      </c>
      <c r="C193" s="961" t="s">
        <v>2303</v>
      </c>
      <c r="D193" s="884" t="s">
        <v>385</v>
      </c>
      <c r="E193" s="857" t="e">
        <f t="shared" si="65"/>
        <v>#VALUE!</v>
      </c>
      <c r="F193" s="857" t="e">
        <f t="shared" si="67"/>
        <v>#VALUE!</v>
      </c>
      <c r="G193" s="761">
        <f t="shared" si="62"/>
        <v>45494</v>
      </c>
      <c r="H193" s="193"/>
    </row>
    <row r="194" spans="1:8" s="14" customFormat="1" ht="20.100000000000001" hidden="1" customHeight="1" x14ac:dyDescent="0.2">
      <c r="A194" s="878"/>
      <c r="B194" s="961" t="s">
        <v>2135</v>
      </c>
      <c r="C194" s="961" t="s">
        <v>2304</v>
      </c>
      <c r="D194" s="884" t="s">
        <v>385</v>
      </c>
      <c r="E194" s="857" t="e">
        <f t="shared" si="65"/>
        <v>#VALUE!</v>
      </c>
      <c r="F194" s="802" t="s">
        <v>385</v>
      </c>
      <c r="G194" s="761">
        <f t="shared" si="62"/>
        <v>45501</v>
      </c>
      <c r="H194" s="193"/>
    </row>
    <row r="195" spans="1:8" s="14" customFormat="1" ht="20.100000000000001" hidden="1" customHeight="1" x14ac:dyDescent="0.2">
      <c r="A195" s="845" t="s">
        <v>1606</v>
      </c>
      <c r="B195" s="961" t="s">
        <v>1629</v>
      </c>
      <c r="C195" s="961" t="s">
        <v>2305</v>
      </c>
      <c r="D195" s="961">
        <v>45519</v>
      </c>
      <c r="E195" s="884" t="s">
        <v>385</v>
      </c>
      <c r="F195" s="884" t="s">
        <v>385</v>
      </c>
      <c r="G195" s="761">
        <f t="shared" si="62"/>
        <v>45508</v>
      </c>
      <c r="H195" s="193"/>
    </row>
    <row r="196" spans="1:8" s="14" customFormat="1" ht="20.100000000000001" hidden="1" customHeight="1" x14ac:dyDescent="0.2">
      <c r="A196" s="878" t="s">
        <v>1765</v>
      </c>
      <c r="B196" s="961" t="s">
        <v>2293</v>
      </c>
      <c r="C196" s="961" t="s">
        <v>2306</v>
      </c>
      <c r="D196" s="961">
        <v>45531</v>
      </c>
      <c r="E196" s="884" t="s">
        <v>385</v>
      </c>
      <c r="F196" s="884" t="s">
        <v>385</v>
      </c>
      <c r="G196" s="761">
        <f t="shared" si="62"/>
        <v>45515</v>
      </c>
      <c r="H196" s="193"/>
    </row>
    <row r="197" spans="1:8" s="14" customFormat="1" ht="20.100000000000001" hidden="1" customHeight="1" x14ac:dyDescent="0.2">
      <c r="A197" s="809"/>
      <c r="B197" s="961" t="s">
        <v>2281</v>
      </c>
      <c r="C197" s="961" t="s">
        <v>2307</v>
      </c>
      <c r="D197" s="961">
        <v>45532</v>
      </c>
      <c r="E197" s="805">
        <f t="shared" ref="E197" si="68">D197+1</f>
        <v>45533</v>
      </c>
      <c r="F197" s="805">
        <v>45543</v>
      </c>
      <c r="G197" s="761">
        <f t="shared" si="62"/>
        <v>45522</v>
      </c>
      <c r="H197" s="193"/>
    </row>
    <row r="198" spans="1:8" s="14" customFormat="1" ht="20.100000000000001" hidden="1" customHeight="1" x14ac:dyDescent="0.2">
      <c r="A198" s="809" t="s">
        <v>2308</v>
      </c>
      <c r="B198" s="961" t="s">
        <v>1822</v>
      </c>
      <c r="C198" s="961" t="s">
        <v>2309</v>
      </c>
      <c r="D198" s="961">
        <v>45536</v>
      </c>
      <c r="E198" s="884" t="s">
        <v>385</v>
      </c>
      <c r="F198" s="884" t="s">
        <v>385</v>
      </c>
      <c r="G198" s="761">
        <f t="shared" si="62"/>
        <v>45529</v>
      </c>
      <c r="H198" s="193"/>
    </row>
    <row r="199" spans="1:8" s="14" customFormat="1" ht="20.100000000000001" hidden="1" customHeight="1" x14ac:dyDescent="0.2">
      <c r="A199" s="809" t="s">
        <v>2310</v>
      </c>
      <c r="B199" s="961" t="s">
        <v>2135</v>
      </c>
      <c r="C199" s="961" t="s">
        <v>2311</v>
      </c>
      <c r="D199" s="961">
        <v>45538</v>
      </c>
      <c r="E199" s="805">
        <f t="shared" ref="E199:E201" si="69">D199+1</f>
        <v>45539</v>
      </c>
      <c r="F199" s="805">
        <v>45545</v>
      </c>
      <c r="H199" s="761">
        <f>G198+7</f>
        <v>45536</v>
      </c>
    </row>
    <row r="200" spans="1:8" s="14" customFormat="1" ht="20.100000000000001" hidden="1" customHeight="1" x14ac:dyDescent="0.2">
      <c r="A200" s="809"/>
      <c r="B200" s="961" t="s">
        <v>1629</v>
      </c>
      <c r="C200" s="961" t="s">
        <v>2312</v>
      </c>
      <c r="D200" s="961">
        <v>45546</v>
      </c>
      <c r="E200" s="805">
        <f t="shared" si="69"/>
        <v>45547</v>
      </c>
      <c r="F200" s="805">
        <v>45553</v>
      </c>
      <c r="H200" s="761">
        <f>H199+7</f>
        <v>45543</v>
      </c>
    </row>
    <row r="201" spans="1:8" s="14" customFormat="1" ht="20.100000000000001" hidden="1" customHeight="1" x14ac:dyDescent="0.2">
      <c r="A201" s="809"/>
      <c r="B201" s="961" t="s">
        <v>2205</v>
      </c>
      <c r="C201" s="961" t="s">
        <v>2313</v>
      </c>
      <c r="D201" s="961">
        <v>45564</v>
      </c>
      <c r="E201" s="805">
        <f t="shared" si="69"/>
        <v>45565</v>
      </c>
      <c r="F201" s="884" t="s">
        <v>385</v>
      </c>
      <c r="H201" s="761">
        <f>H200+7</f>
        <v>45550</v>
      </c>
    </row>
    <row r="202" spans="1:8" s="14" customFormat="1" ht="20.100000000000001" hidden="1" customHeight="1" x14ac:dyDescent="0.2">
      <c r="A202" s="809"/>
      <c r="B202" s="961" t="s">
        <v>2314</v>
      </c>
      <c r="C202" s="961" t="s">
        <v>2315</v>
      </c>
      <c r="D202" s="961">
        <v>45558</v>
      </c>
      <c r="E202" s="884" t="s">
        <v>385</v>
      </c>
      <c r="F202" s="805">
        <f>D202+6</f>
        <v>45564</v>
      </c>
      <c r="H202" s="761">
        <f>H201+7</f>
        <v>45557</v>
      </c>
    </row>
    <row r="203" spans="1:8" s="14" customFormat="1" ht="20.100000000000001" hidden="1" customHeight="1" x14ac:dyDescent="0.2">
      <c r="A203" s="809" t="s">
        <v>1830</v>
      </c>
      <c r="B203" s="961" t="s">
        <v>2205</v>
      </c>
      <c r="C203" s="961" t="s">
        <v>2316</v>
      </c>
      <c r="D203" s="961">
        <v>45572</v>
      </c>
      <c r="E203" s="884" t="s">
        <v>385</v>
      </c>
      <c r="F203" s="884" t="s">
        <v>385</v>
      </c>
      <c r="H203" s="761">
        <f>H202+7</f>
        <v>45564</v>
      </c>
    </row>
    <row r="204" spans="1:8" s="14" customFormat="1" ht="20.100000000000001" hidden="1" customHeight="1" x14ac:dyDescent="0.2">
      <c r="A204" s="809" t="s">
        <v>2135</v>
      </c>
      <c r="B204" s="961" t="s">
        <v>2135</v>
      </c>
      <c r="C204" s="961" t="s">
        <v>2317</v>
      </c>
      <c r="D204" s="961">
        <v>45568</v>
      </c>
      <c r="E204" s="805">
        <f t="shared" ref="E204" si="70">D204+1</f>
        <v>45569</v>
      </c>
      <c r="F204" s="805">
        <f t="shared" ref="F204:F207" si="71">D204+6</f>
        <v>45574</v>
      </c>
      <c r="H204" s="761">
        <f>H203+7</f>
        <v>45571</v>
      </c>
    </row>
    <row r="205" spans="1:8" s="14" customFormat="1" ht="20.100000000000001" hidden="1" customHeight="1" x14ac:dyDescent="0.2">
      <c r="A205" s="809" t="s">
        <v>2281</v>
      </c>
      <c r="B205" s="961" t="s">
        <v>2318</v>
      </c>
      <c r="C205" s="961" t="s">
        <v>2319</v>
      </c>
      <c r="D205" s="961">
        <v>45583</v>
      </c>
      <c r="E205" s="884" t="s">
        <v>385</v>
      </c>
      <c r="F205" s="805">
        <f t="shared" si="71"/>
        <v>45589</v>
      </c>
      <c r="H205" s="761">
        <v>45576</v>
      </c>
    </row>
    <row r="206" spans="1:8" s="14" customFormat="1" ht="20.100000000000001" hidden="1" customHeight="1" x14ac:dyDescent="0.2">
      <c r="A206" s="809" t="s">
        <v>1629</v>
      </c>
      <c r="B206" s="961" t="s">
        <v>2094</v>
      </c>
      <c r="C206" s="961" t="s">
        <v>2320</v>
      </c>
      <c r="D206" s="961">
        <v>45585</v>
      </c>
      <c r="E206" s="884" t="s">
        <v>385</v>
      </c>
      <c r="F206" s="805">
        <f t="shared" si="71"/>
        <v>45591</v>
      </c>
      <c r="H206" s="761">
        <f>H205+7</f>
        <v>45583</v>
      </c>
    </row>
    <row r="207" spans="1:8" s="14" customFormat="1" ht="20.100000000000001" hidden="1" customHeight="1" x14ac:dyDescent="0.2">
      <c r="A207" s="809" t="s">
        <v>2321</v>
      </c>
      <c r="B207" s="961" t="s">
        <v>2247</v>
      </c>
      <c r="C207" s="961" t="s">
        <v>2322</v>
      </c>
      <c r="D207" s="961">
        <v>45590</v>
      </c>
      <c r="E207" s="805">
        <f t="shared" ref="E207:E209" si="72">D207+1</f>
        <v>45591</v>
      </c>
      <c r="F207" s="805">
        <f t="shared" si="71"/>
        <v>45596</v>
      </c>
      <c r="H207" s="761">
        <f>H206+7</f>
        <v>45590</v>
      </c>
    </row>
    <row r="208" spans="1:8" s="14" customFormat="1" ht="20.100000000000001" hidden="1" customHeight="1" x14ac:dyDescent="0.2">
      <c r="A208" s="809" t="s">
        <v>1629</v>
      </c>
      <c r="B208" s="961" t="s">
        <v>646</v>
      </c>
      <c r="C208" s="961" t="s">
        <v>2323</v>
      </c>
      <c r="D208" s="961">
        <v>45595</v>
      </c>
      <c r="E208" s="805">
        <f t="shared" si="72"/>
        <v>45596</v>
      </c>
      <c r="F208" s="761">
        <f>D208+6</f>
        <v>45601</v>
      </c>
      <c r="H208" s="761">
        <f>H207+7</f>
        <v>45597</v>
      </c>
    </row>
    <row r="209" spans="1:17" s="14" customFormat="1" ht="20.100000000000001" hidden="1" customHeight="1" x14ac:dyDescent="0.2">
      <c r="A209" s="809" t="s">
        <v>2324</v>
      </c>
      <c r="B209" s="961" t="s">
        <v>2325</v>
      </c>
      <c r="C209" s="1038" t="s">
        <v>2326</v>
      </c>
      <c r="D209" s="961">
        <v>45604</v>
      </c>
      <c r="E209" s="805">
        <f t="shared" si="72"/>
        <v>45605</v>
      </c>
      <c r="F209" s="761">
        <f>D209+6</f>
        <v>45610</v>
      </c>
      <c r="H209" s="761">
        <f t="shared" ref="H209:H213" si="73">H208+7</f>
        <v>45604</v>
      </c>
    </row>
    <row r="210" spans="1:17" s="14" customFormat="1" ht="20.100000000000001" hidden="1" customHeight="1" x14ac:dyDescent="0.2">
      <c r="A210" s="809"/>
      <c r="B210" s="961" t="s">
        <v>2135</v>
      </c>
      <c r="C210" s="961" t="s">
        <v>2327</v>
      </c>
      <c r="D210" s="961">
        <v>45612</v>
      </c>
      <c r="E210" s="805">
        <f>D210+2</f>
        <v>45614</v>
      </c>
      <c r="F210" s="805">
        <f t="shared" ref="F210:F211" si="74">D210+6</f>
        <v>45618</v>
      </c>
      <c r="H210" s="761">
        <f t="shared" si="73"/>
        <v>45611</v>
      </c>
    </row>
    <row r="211" spans="1:17" s="14" customFormat="1" ht="20.100000000000001" hidden="1" customHeight="1" x14ac:dyDescent="0.2">
      <c r="A211" s="809" t="s">
        <v>2318</v>
      </c>
      <c r="B211" s="1038" t="s">
        <v>409</v>
      </c>
      <c r="C211" s="961" t="s">
        <v>2328</v>
      </c>
      <c r="D211" s="803">
        <v>45617</v>
      </c>
      <c r="E211" s="857">
        <f t="shared" ref="E211" si="75">D211+1</f>
        <v>45618</v>
      </c>
      <c r="F211" s="857">
        <f t="shared" si="74"/>
        <v>45623</v>
      </c>
      <c r="H211" s="761">
        <f t="shared" si="73"/>
        <v>45618</v>
      </c>
    </row>
    <row r="212" spans="1:17" s="14" customFormat="1" ht="20.100000000000001" hidden="1" customHeight="1" x14ac:dyDescent="0.2">
      <c r="A212" s="809"/>
      <c r="B212" s="961" t="s">
        <v>2094</v>
      </c>
      <c r="C212" s="961" t="s">
        <v>2329</v>
      </c>
      <c r="D212" s="961">
        <v>45625</v>
      </c>
      <c r="E212" s="805">
        <f>D212+2</f>
        <v>45627</v>
      </c>
      <c r="F212" s="884" t="s">
        <v>385</v>
      </c>
      <c r="H212" s="761">
        <f t="shared" si="73"/>
        <v>45625</v>
      </c>
    </row>
    <row r="213" spans="1:17" s="14" customFormat="1" ht="20.100000000000001" hidden="1" customHeight="1" x14ac:dyDescent="0.2">
      <c r="A213" s="809"/>
      <c r="B213" s="961" t="s">
        <v>644</v>
      </c>
      <c r="C213" s="961" t="s">
        <v>2330</v>
      </c>
      <c r="D213" s="961">
        <v>45639</v>
      </c>
      <c r="E213" s="805">
        <f t="shared" ref="E213" si="76">D213+2</f>
        <v>45641</v>
      </c>
      <c r="F213" s="805">
        <f t="shared" ref="F213" si="77">D213+6</f>
        <v>45645</v>
      </c>
      <c r="H213" s="761">
        <f t="shared" si="73"/>
        <v>45632</v>
      </c>
    </row>
    <row r="214" spans="1:17" s="14" customFormat="1" ht="20.100000000000001" hidden="1" customHeight="1" x14ac:dyDescent="0.2">
      <c r="A214" s="809"/>
      <c r="B214" s="961" t="s">
        <v>2258</v>
      </c>
      <c r="C214" s="961" t="s">
        <v>2348</v>
      </c>
      <c r="D214" s="961">
        <v>45677</v>
      </c>
      <c r="E214" s="805">
        <f>D214+4</f>
        <v>45681</v>
      </c>
      <c r="F214" s="805">
        <f>E214+10</f>
        <v>45691</v>
      </c>
      <c r="H214" s="761">
        <v>45673</v>
      </c>
      <c r="I214" s="332">
        <f>WEEKNUM(H214)</f>
        <v>3</v>
      </c>
    </row>
    <row r="215" spans="1:17" s="14" customFormat="1" ht="20.100000000000001" hidden="1" customHeight="1" x14ac:dyDescent="0.2">
      <c r="A215" s="809"/>
      <c r="B215" s="961" t="s">
        <v>644</v>
      </c>
      <c r="C215" s="961" t="s">
        <v>2349</v>
      </c>
      <c r="D215" s="961">
        <v>45687</v>
      </c>
      <c r="E215" s="805">
        <f t="shared" ref="E215:E219" si="78">D215+4</f>
        <v>45691</v>
      </c>
      <c r="F215" s="805">
        <f t="shared" ref="F215:F220" si="79">E215+10</f>
        <v>45701</v>
      </c>
      <c r="H215" s="761">
        <f>H214+7</f>
        <v>45680</v>
      </c>
      <c r="I215" s="332">
        <f>WEEKNUM(H215)</f>
        <v>4</v>
      </c>
    </row>
    <row r="216" spans="1:17" s="14" customFormat="1" ht="20.100000000000001" hidden="1" customHeight="1" x14ac:dyDescent="0.2">
      <c r="A216" s="809"/>
      <c r="B216" s="961" t="s">
        <v>2247</v>
      </c>
      <c r="C216" s="961" t="s">
        <v>2350</v>
      </c>
      <c r="D216" s="961">
        <v>45686</v>
      </c>
      <c r="E216" s="805">
        <f t="shared" si="78"/>
        <v>45690</v>
      </c>
      <c r="F216" s="805">
        <f t="shared" si="79"/>
        <v>45700</v>
      </c>
      <c r="H216" s="761">
        <f t="shared" ref="H216:H221" si="80">H215+7</f>
        <v>45687</v>
      </c>
      <c r="I216" s="332">
        <f>WEEKNUM(H216)</f>
        <v>5</v>
      </c>
    </row>
    <row r="217" spans="1:17" s="14" customFormat="1" ht="20.100000000000001" hidden="1" customHeight="1" x14ac:dyDescent="0.2">
      <c r="A217" s="809"/>
      <c r="B217" s="961" t="s">
        <v>2135</v>
      </c>
      <c r="C217" s="961" t="s">
        <v>2351</v>
      </c>
      <c r="D217" s="961">
        <v>45692</v>
      </c>
      <c r="E217" s="805">
        <f t="shared" si="78"/>
        <v>45696</v>
      </c>
      <c r="F217" s="805">
        <f t="shared" si="79"/>
        <v>45706</v>
      </c>
      <c r="H217" s="761">
        <f t="shared" si="80"/>
        <v>45694</v>
      </c>
      <c r="I217" s="332">
        <f>WEEKNUM(H217)</f>
        <v>6</v>
      </c>
    </row>
    <row r="218" spans="1:17" s="14" customFormat="1" ht="20.100000000000001" hidden="1" customHeight="1" x14ac:dyDescent="0.2">
      <c r="A218" s="809" t="s">
        <v>2281</v>
      </c>
      <c r="B218" s="961" t="s">
        <v>646</v>
      </c>
      <c r="C218" s="961" t="s">
        <v>2352</v>
      </c>
      <c r="D218" s="961">
        <v>45699</v>
      </c>
      <c r="E218" s="805">
        <f t="shared" si="78"/>
        <v>45703</v>
      </c>
      <c r="F218" s="805">
        <f t="shared" si="79"/>
        <v>45713</v>
      </c>
      <c r="H218" s="761">
        <f t="shared" si="80"/>
        <v>45701</v>
      </c>
      <c r="I218" s="332">
        <f t="shared" ref="I218:I220" si="81">WEEKNUM(H218)</f>
        <v>7</v>
      </c>
    </row>
    <row r="219" spans="1:17" s="14" customFormat="1" ht="20.100000000000001" hidden="1" customHeight="1" x14ac:dyDescent="0.2">
      <c r="A219" s="809"/>
      <c r="B219" s="961" t="s">
        <v>2281</v>
      </c>
      <c r="C219" s="961" t="s">
        <v>2353</v>
      </c>
      <c r="D219" s="961">
        <v>45709</v>
      </c>
      <c r="E219" s="805">
        <f t="shared" si="78"/>
        <v>45713</v>
      </c>
      <c r="F219" s="805">
        <f t="shared" si="79"/>
        <v>45723</v>
      </c>
      <c r="H219" s="761">
        <f t="shared" si="80"/>
        <v>45708</v>
      </c>
      <c r="I219" s="332">
        <f t="shared" si="81"/>
        <v>8</v>
      </c>
    </row>
    <row r="220" spans="1:17" s="14" customFormat="1" ht="20.100000000000001" hidden="1" customHeight="1" x14ac:dyDescent="0.2">
      <c r="A220" s="809"/>
      <c r="B220" s="961" t="s">
        <v>644</v>
      </c>
      <c r="C220" s="961" t="s">
        <v>2354</v>
      </c>
      <c r="D220" s="961">
        <v>45716</v>
      </c>
      <c r="E220" s="805">
        <v>45352</v>
      </c>
      <c r="F220" s="805">
        <f t="shared" si="79"/>
        <v>45362</v>
      </c>
      <c r="H220" s="761">
        <f t="shared" si="80"/>
        <v>45715</v>
      </c>
      <c r="I220" s="332">
        <f t="shared" si="81"/>
        <v>9</v>
      </c>
    </row>
    <row r="221" spans="1:17" s="14" customFormat="1" ht="20.100000000000001" hidden="1" customHeight="1" x14ac:dyDescent="0.2">
      <c r="A221" s="809"/>
      <c r="B221" s="961" t="s">
        <v>2247</v>
      </c>
      <c r="C221" s="961" t="s">
        <v>2355</v>
      </c>
      <c r="D221" s="961">
        <v>45725</v>
      </c>
      <c r="E221" s="805">
        <f t="shared" ref="E221" si="82">D221+4</f>
        <v>45729</v>
      </c>
      <c r="F221" s="805">
        <f t="shared" ref="F221" si="83">E221+10</f>
        <v>45739</v>
      </c>
      <c r="H221" s="761">
        <f t="shared" si="80"/>
        <v>45722</v>
      </c>
      <c r="I221" s="332">
        <f>WEEKNUM(H221)</f>
        <v>10</v>
      </c>
    </row>
    <row r="222" spans="1:17" s="149" customFormat="1" ht="20.100000000000001" hidden="1" customHeight="1" x14ac:dyDescent="0.2">
      <c r="A222" s="1048"/>
      <c r="B222" s="147" t="s">
        <v>504</v>
      </c>
      <c r="C222" s="753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603"/>
      <c r="P222" s="146"/>
      <c r="Q222" s="146"/>
    </row>
    <row r="223" spans="1:17" s="14" customFormat="1" ht="20.100000000000001" hidden="1" customHeight="1" x14ac:dyDescent="0.2">
      <c r="A223" s="809"/>
      <c r="B223" s="767"/>
      <c r="C223" s="767"/>
      <c r="D223" s="767"/>
      <c r="E223" s="804"/>
      <c r="F223" s="804"/>
      <c r="H223" s="767"/>
      <c r="I223" s="169"/>
    </row>
    <row r="224" spans="1:17" s="14" customFormat="1" ht="20.100000000000001" customHeight="1" x14ac:dyDescent="0.2">
      <c r="A224" s="809"/>
      <c r="B224" s="767"/>
      <c r="C224" s="767"/>
      <c r="D224" s="767"/>
      <c r="E224" s="804"/>
      <c r="F224" s="804"/>
      <c r="H224" s="767"/>
      <c r="I224" s="169"/>
    </row>
    <row r="225" spans="1:10" s="14" customFormat="1" ht="20.100000000000001" customHeight="1" x14ac:dyDescent="0.2">
      <c r="A225" s="809"/>
      <c r="B225" s="767"/>
      <c r="C225" s="767"/>
      <c r="D225" s="767"/>
      <c r="E225" s="804"/>
      <c r="F225" s="804"/>
      <c r="G225" s="804"/>
      <c r="H225" s="804"/>
      <c r="I225" s="193"/>
      <c r="J225" s="767"/>
    </row>
    <row r="226" spans="1:10" s="14" customFormat="1" ht="42" hidden="1" customHeight="1" x14ac:dyDescent="0.2">
      <c r="A226" s="809"/>
      <c r="B226" s="1137" t="s">
        <v>2356</v>
      </c>
      <c r="C226" s="1138"/>
      <c r="D226" s="1139" t="s">
        <v>349</v>
      </c>
      <c r="E226" s="1060" t="s">
        <v>310</v>
      </c>
      <c r="F226" s="947" t="s">
        <v>2336</v>
      </c>
      <c r="G226" s="885"/>
      <c r="H226" s="410"/>
    </row>
    <row r="227" spans="1:10" s="14" customFormat="1" ht="18" hidden="1" customHeight="1" x14ac:dyDescent="0.2">
      <c r="A227" s="809"/>
      <c r="B227" s="950" t="s">
        <v>351</v>
      </c>
      <c r="C227" s="950" t="s">
        <v>352</v>
      </c>
      <c r="D227" s="1140"/>
      <c r="E227" s="955" t="s">
        <v>301</v>
      </c>
      <c r="F227" s="955" t="s">
        <v>260</v>
      </c>
      <c r="H227" s="974" t="s">
        <v>353</v>
      </c>
      <c r="I227" s="991" t="s">
        <v>354</v>
      </c>
    </row>
    <row r="228" spans="1:10" s="14" customFormat="1" ht="24.95" hidden="1" customHeight="1" x14ac:dyDescent="0.2">
      <c r="A228" s="809"/>
      <c r="B228" s="824" t="s">
        <v>1944</v>
      </c>
      <c r="C228" s="805" t="s">
        <v>2357</v>
      </c>
      <c r="D228" s="805">
        <v>44946</v>
      </c>
      <c r="E228" s="805"/>
      <c r="F228" s="805">
        <f t="shared" ref="F228:F250" si="84">D228+1</f>
        <v>44947</v>
      </c>
      <c r="G228" s="761"/>
      <c r="H228" s="866" t="e">
        <f>#REF!+7</f>
        <v>#REF!</v>
      </c>
      <c r="I228" s="1087" t="e">
        <f>#REF!+7</f>
        <v>#REF!</v>
      </c>
    </row>
    <row r="229" spans="1:10" s="14" customFormat="1" ht="24.95" hidden="1" customHeight="1" x14ac:dyDescent="0.2">
      <c r="A229" s="809" t="s">
        <v>2358</v>
      </c>
      <c r="B229" s="824" t="s">
        <v>1371</v>
      </c>
      <c r="C229" s="805" t="s">
        <v>2359</v>
      </c>
      <c r="D229" s="805">
        <v>44952</v>
      </c>
      <c r="E229" s="805"/>
      <c r="F229" s="805">
        <f t="shared" si="84"/>
        <v>44953</v>
      </c>
      <c r="G229" s="761"/>
      <c r="H229" s="866" t="e">
        <f t="shared" ref="H229" si="85">H228+7</f>
        <v>#REF!</v>
      </c>
      <c r="I229" s="1087" t="e">
        <f t="shared" ref="I229:I250" si="86">I228+7</f>
        <v>#REF!</v>
      </c>
    </row>
    <row r="230" spans="1:10" s="696" customFormat="1" ht="24.95" hidden="1" customHeight="1" x14ac:dyDescent="0.2">
      <c r="A230" s="875"/>
      <c r="B230" s="854" t="s">
        <v>1402</v>
      </c>
      <c r="C230" s="855" t="s">
        <v>2360</v>
      </c>
      <c r="D230" s="855">
        <v>44963</v>
      </c>
      <c r="E230" s="855"/>
      <c r="F230" s="855">
        <f t="shared" si="84"/>
        <v>44964</v>
      </c>
      <c r="G230" s="761"/>
      <c r="H230" s="866" t="e">
        <f t="shared" ref="H230:H245" si="87">H229+7</f>
        <v>#REF!</v>
      </c>
      <c r="I230" s="1088" t="e">
        <f t="shared" si="86"/>
        <v>#REF!</v>
      </c>
    </row>
    <row r="231" spans="1:10" s="696" customFormat="1" ht="24.95" hidden="1" customHeight="1" x14ac:dyDescent="0.2">
      <c r="A231" s="875" t="s">
        <v>2361</v>
      </c>
      <c r="B231" s="854" t="s">
        <v>2362</v>
      </c>
      <c r="C231" s="855" t="s">
        <v>2363</v>
      </c>
      <c r="D231" s="855">
        <v>44968</v>
      </c>
      <c r="E231" s="855"/>
      <c r="F231" s="855">
        <f t="shared" si="84"/>
        <v>44969</v>
      </c>
      <c r="G231" s="761"/>
      <c r="H231" s="866" t="e">
        <f t="shared" si="87"/>
        <v>#REF!</v>
      </c>
      <c r="I231" s="1088" t="e">
        <f t="shared" si="86"/>
        <v>#REF!</v>
      </c>
    </row>
    <row r="232" spans="1:10" s="696" customFormat="1" ht="24.95" hidden="1" customHeight="1" x14ac:dyDescent="0.2">
      <c r="A232" s="875"/>
      <c r="B232" s="854" t="s">
        <v>1826</v>
      </c>
      <c r="C232" s="855" t="s">
        <v>2364</v>
      </c>
      <c r="D232" s="855">
        <v>44973</v>
      </c>
      <c r="E232" s="855"/>
      <c r="F232" s="855">
        <f t="shared" si="84"/>
        <v>44974</v>
      </c>
      <c r="G232" s="761"/>
      <c r="H232" s="866" t="e">
        <f t="shared" si="87"/>
        <v>#REF!</v>
      </c>
      <c r="I232" s="1088" t="e">
        <f t="shared" si="86"/>
        <v>#REF!</v>
      </c>
    </row>
    <row r="233" spans="1:10" s="696" customFormat="1" ht="24.95" hidden="1" customHeight="1" x14ac:dyDescent="0.2">
      <c r="A233" s="875" t="s">
        <v>2365</v>
      </c>
      <c r="B233" s="824" t="s">
        <v>2366</v>
      </c>
      <c r="C233" s="855" t="s">
        <v>2367</v>
      </c>
      <c r="D233" s="855">
        <f t="shared" ref="D233:D236" si="88">D232+7</f>
        <v>44980</v>
      </c>
      <c r="E233" s="855"/>
      <c r="F233" s="855">
        <f t="shared" si="84"/>
        <v>44981</v>
      </c>
      <c r="G233" s="761"/>
      <c r="H233" s="866" t="e">
        <f t="shared" si="87"/>
        <v>#REF!</v>
      </c>
      <c r="I233" s="1088" t="e">
        <f t="shared" si="86"/>
        <v>#REF!</v>
      </c>
    </row>
    <row r="234" spans="1:10" s="14" customFormat="1" ht="24.95" hidden="1" customHeight="1" x14ac:dyDescent="0.2">
      <c r="A234" s="809" t="s">
        <v>2368</v>
      </c>
      <c r="B234" s="824" t="s">
        <v>2199</v>
      </c>
      <c r="C234" s="805" t="s">
        <v>2369</v>
      </c>
      <c r="D234" s="805">
        <f t="shared" si="88"/>
        <v>44987</v>
      </c>
      <c r="E234" s="805"/>
      <c r="F234" s="805">
        <f t="shared" si="84"/>
        <v>44988</v>
      </c>
      <c r="G234" s="761"/>
      <c r="H234" s="866" t="e">
        <f t="shared" si="87"/>
        <v>#REF!</v>
      </c>
      <c r="I234" s="1087" t="e">
        <f t="shared" si="86"/>
        <v>#REF!</v>
      </c>
    </row>
    <row r="235" spans="1:10" s="14" customFormat="1" ht="24.95" hidden="1" customHeight="1" x14ac:dyDescent="0.2">
      <c r="A235" s="809" t="s">
        <v>2370</v>
      </c>
      <c r="B235" s="824" t="s">
        <v>1371</v>
      </c>
      <c r="C235" s="805" t="s">
        <v>2371</v>
      </c>
      <c r="D235" s="805">
        <f t="shared" si="88"/>
        <v>44994</v>
      </c>
      <c r="E235" s="805"/>
      <c r="F235" s="805">
        <f t="shared" si="84"/>
        <v>44995</v>
      </c>
      <c r="G235" s="761"/>
      <c r="H235" s="866" t="e">
        <f t="shared" si="87"/>
        <v>#REF!</v>
      </c>
      <c r="I235" s="1087" t="e">
        <f t="shared" si="86"/>
        <v>#REF!</v>
      </c>
    </row>
    <row r="236" spans="1:10" s="14" customFormat="1" ht="20.25" hidden="1" customHeight="1" x14ac:dyDescent="0.2">
      <c r="A236" s="809"/>
      <c r="B236" s="824" t="s">
        <v>2372</v>
      </c>
      <c r="C236" s="805" t="s">
        <v>2373</v>
      </c>
      <c r="D236" s="805">
        <f t="shared" si="88"/>
        <v>45001</v>
      </c>
      <c r="E236" s="805"/>
      <c r="F236" s="805">
        <f t="shared" si="84"/>
        <v>45002</v>
      </c>
      <c r="G236" s="761"/>
      <c r="H236" s="866" t="e">
        <f t="shared" si="87"/>
        <v>#REF!</v>
      </c>
      <c r="I236" s="1087" t="e">
        <f t="shared" si="86"/>
        <v>#REF!</v>
      </c>
    </row>
    <row r="237" spans="1:10" s="14" customFormat="1" ht="23.25" hidden="1" customHeight="1" x14ac:dyDescent="0.2">
      <c r="A237" s="809" t="s">
        <v>2374</v>
      </c>
      <c r="B237" s="824" t="s">
        <v>1826</v>
      </c>
      <c r="C237" s="805" t="s">
        <v>2375</v>
      </c>
      <c r="D237" s="805">
        <v>45008</v>
      </c>
      <c r="E237" s="805"/>
      <c r="F237" s="806">
        <f t="shared" si="84"/>
        <v>45009</v>
      </c>
      <c r="G237" s="761"/>
      <c r="H237" s="866" t="e">
        <f t="shared" si="87"/>
        <v>#REF!</v>
      </c>
      <c r="I237" s="1087" t="e">
        <f t="shared" si="86"/>
        <v>#REF!</v>
      </c>
    </row>
    <row r="238" spans="1:10" s="14" customFormat="1" ht="42.6" hidden="1" customHeight="1" x14ac:dyDescent="0.2">
      <c r="A238" s="809" t="s">
        <v>2376</v>
      </c>
      <c r="B238" s="824" t="s">
        <v>1376</v>
      </c>
      <c r="C238" s="805" t="s">
        <v>2377</v>
      </c>
      <c r="D238" s="805">
        <f t="shared" ref="D238" si="89">D237+7</f>
        <v>45015</v>
      </c>
      <c r="E238" s="805"/>
      <c r="F238" s="805">
        <f t="shared" si="84"/>
        <v>45016</v>
      </c>
      <c r="G238" s="761"/>
      <c r="H238" s="866" t="e">
        <f t="shared" si="87"/>
        <v>#REF!</v>
      </c>
      <c r="I238" s="1087" t="e">
        <f t="shared" si="86"/>
        <v>#REF!</v>
      </c>
    </row>
    <row r="239" spans="1:10" s="14" customFormat="1" ht="27" hidden="1" customHeight="1" x14ac:dyDescent="0.2">
      <c r="A239" s="809"/>
      <c r="B239" s="824" t="s">
        <v>2366</v>
      </c>
      <c r="C239" s="805" t="s">
        <v>2378</v>
      </c>
      <c r="D239" s="805">
        <v>45027</v>
      </c>
      <c r="E239" s="805"/>
      <c r="F239" s="805">
        <f t="shared" si="84"/>
        <v>45028</v>
      </c>
      <c r="G239" s="761"/>
      <c r="H239" s="866" t="e">
        <f t="shared" si="87"/>
        <v>#REF!</v>
      </c>
      <c r="I239" s="1087" t="e">
        <f t="shared" si="86"/>
        <v>#REF!</v>
      </c>
    </row>
    <row r="240" spans="1:10" s="14" customFormat="1" ht="27" hidden="1" customHeight="1" x14ac:dyDescent="0.2">
      <c r="A240" s="809"/>
      <c r="B240" s="824" t="s">
        <v>1521</v>
      </c>
      <c r="C240" s="805" t="s">
        <v>2379</v>
      </c>
      <c r="D240" s="805">
        <v>45034</v>
      </c>
      <c r="E240" s="805"/>
      <c r="F240" s="805">
        <f t="shared" si="84"/>
        <v>45035</v>
      </c>
      <c r="G240" s="761"/>
      <c r="H240" s="866" t="e">
        <f t="shared" si="87"/>
        <v>#REF!</v>
      </c>
      <c r="I240" s="1087" t="e">
        <f t="shared" si="86"/>
        <v>#REF!</v>
      </c>
    </row>
    <row r="241" spans="1:9" s="14" customFormat="1" ht="27" hidden="1" customHeight="1" x14ac:dyDescent="0.2">
      <c r="A241" s="809"/>
      <c r="B241" s="824" t="s">
        <v>1371</v>
      </c>
      <c r="C241" s="805" t="s">
        <v>2380</v>
      </c>
      <c r="D241" s="805">
        <v>45039</v>
      </c>
      <c r="E241" s="805"/>
      <c r="F241" s="805">
        <f t="shared" si="84"/>
        <v>45040</v>
      </c>
      <c r="G241" s="761"/>
      <c r="H241" s="866" t="e">
        <f t="shared" si="87"/>
        <v>#REF!</v>
      </c>
      <c r="I241" s="1087" t="e">
        <f t="shared" si="86"/>
        <v>#REF!</v>
      </c>
    </row>
    <row r="242" spans="1:9" s="14" customFormat="1" ht="27" hidden="1" customHeight="1" x14ac:dyDescent="0.2">
      <c r="A242" s="809" t="s">
        <v>2381</v>
      </c>
      <c r="B242" s="833" t="s">
        <v>642</v>
      </c>
      <c r="C242" s="805" t="s">
        <v>2382</v>
      </c>
      <c r="D242" s="805">
        <v>45043</v>
      </c>
      <c r="E242" s="805"/>
      <c r="F242" s="805">
        <f t="shared" si="84"/>
        <v>45044</v>
      </c>
      <c r="G242" s="761"/>
      <c r="H242" s="866" t="e">
        <f t="shared" si="87"/>
        <v>#REF!</v>
      </c>
      <c r="I242" s="1087" t="e">
        <f t="shared" si="86"/>
        <v>#REF!</v>
      </c>
    </row>
    <row r="243" spans="1:9" s="14" customFormat="1" ht="27" hidden="1" customHeight="1" x14ac:dyDescent="0.2">
      <c r="A243" s="809" t="s">
        <v>2383</v>
      </c>
      <c r="B243" s="824" t="s">
        <v>1826</v>
      </c>
      <c r="C243" s="805" t="s">
        <v>2384</v>
      </c>
      <c r="D243" s="805">
        <v>45059</v>
      </c>
      <c r="E243" s="805"/>
      <c r="F243" s="805">
        <f t="shared" si="84"/>
        <v>45060</v>
      </c>
      <c r="G243" s="761"/>
      <c r="H243" s="866" t="e">
        <f t="shared" si="87"/>
        <v>#REF!</v>
      </c>
      <c r="I243" s="1087" t="e">
        <f t="shared" si="86"/>
        <v>#REF!</v>
      </c>
    </row>
    <row r="244" spans="1:9" s="14" customFormat="1" ht="27" hidden="1" customHeight="1" x14ac:dyDescent="0.2">
      <c r="A244" s="809" t="s">
        <v>2376</v>
      </c>
      <c r="B244" s="824" t="s">
        <v>1376</v>
      </c>
      <c r="C244" s="805" t="s">
        <v>2385</v>
      </c>
      <c r="D244" s="805">
        <v>45065</v>
      </c>
      <c r="E244" s="805"/>
      <c r="F244" s="805">
        <f t="shared" si="84"/>
        <v>45066</v>
      </c>
      <c r="G244" s="761"/>
      <c r="H244" s="866" t="e">
        <f t="shared" si="87"/>
        <v>#REF!</v>
      </c>
      <c r="I244" s="1087" t="e">
        <f t="shared" si="86"/>
        <v>#REF!</v>
      </c>
    </row>
    <row r="245" spans="1:9" s="14" customFormat="1" ht="27" hidden="1" customHeight="1" x14ac:dyDescent="0.2">
      <c r="A245" s="809"/>
      <c r="B245" s="824" t="s">
        <v>2366</v>
      </c>
      <c r="C245" s="805" t="s">
        <v>2386</v>
      </c>
      <c r="D245" s="805">
        <v>45066</v>
      </c>
      <c r="E245" s="805"/>
      <c r="F245" s="805">
        <f t="shared" si="84"/>
        <v>45067</v>
      </c>
      <c r="G245" s="761"/>
      <c r="H245" s="866" t="e">
        <f t="shared" si="87"/>
        <v>#REF!</v>
      </c>
      <c r="I245" s="1087" t="e">
        <f t="shared" si="86"/>
        <v>#REF!</v>
      </c>
    </row>
    <row r="246" spans="1:9" s="14" customFormat="1" ht="27" hidden="1" customHeight="1" x14ac:dyDescent="0.2">
      <c r="A246" s="809"/>
      <c r="B246" s="824" t="s">
        <v>1521</v>
      </c>
      <c r="C246" s="805" t="s">
        <v>2387</v>
      </c>
      <c r="D246" s="805">
        <v>45075</v>
      </c>
      <c r="E246" s="805"/>
      <c r="F246" s="805">
        <f t="shared" si="84"/>
        <v>45076</v>
      </c>
      <c r="H246" s="866" t="e">
        <f t="shared" ref="H246:H261" si="90">H245+7</f>
        <v>#REF!</v>
      </c>
      <c r="I246" s="1087" t="e">
        <f t="shared" si="86"/>
        <v>#REF!</v>
      </c>
    </row>
    <row r="247" spans="1:9" s="14" customFormat="1" ht="27" hidden="1" customHeight="1" x14ac:dyDescent="0.2">
      <c r="A247" s="809"/>
      <c r="B247" s="824" t="s">
        <v>1371</v>
      </c>
      <c r="C247" s="805" t="s">
        <v>2388</v>
      </c>
      <c r="D247" s="805">
        <v>45081</v>
      </c>
      <c r="E247" s="805"/>
      <c r="F247" s="805">
        <f t="shared" si="84"/>
        <v>45082</v>
      </c>
      <c r="H247" s="866" t="e">
        <f t="shared" si="90"/>
        <v>#REF!</v>
      </c>
      <c r="I247" s="1087" t="e">
        <f t="shared" si="86"/>
        <v>#REF!</v>
      </c>
    </row>
    <row r="248" spans="1:9" s="14" customFormat="1" ht="27" hidden="1" customHeight="1" x14ac:dyDescent="0.2">
      <c r="A248" s="809" t="s">
        <v>2389</v>
      </c>
      <c r="B248" s="824" t="s">
        <v>649</v>
      </c>
      <c r="C248" s="805" t="s">
        <v>2390</v>
      </c>
      <c r="D248" s="805">
        <v>45089</v>
      </c>
      <c r="E248" s="805"/>
      <c r="F248" s="805">
        <f t="shared" si="84"/>
        <v>45090</v>
      </c>
      <c r="H248" s="866" t="e">
        <f t="shared" si="90"/>
        <v>#REF!</v>
      </c>
      <c r="I248" s="1087" t="e">
        <f t="shared" si="86"/>
        <v>#REF!</v>
      </c>
    </row>
    <row r="249" spans="1:9" s="14" customFormat="1" ht="27" hidden="1" customHeight="1" x14ac:dyDescent="0.2">
      <c r="A249" s="809"/>
      <c r="B249" s="824" t="s">
        <v>1826</v>
      </c>
      <c r="C249" s="805" t="s">
        <v>2391</v>
      </c>
      <c r="D249" s="805">
        <v>45097</v>
      </c>
      <c r="E249" s="805"/>
      <c r="F249" s="805">
        <f t="shared" si="84"/>
        <v>45098</v>
      </c>
      <c r="H249" s="866" t="e">
        <f t="shared" si="90"/>
        <v>#REF!</v>
      </c>
      <c r="I249" s="1087" t="e">
        <f t="shared" si="86"/>
        <v>#REF!</v>
      </c>
    </row>
    <row r="250" spans="1:9" s="14" customFormat="1" ht="27" hidden="1" customHeight="1" x14ac:dyDescent="0.2">
      <c r="A250" s="809"/>
      <c r="B250" s="824" t="s">
        <v>1376</v>
      </c>
      <c r="C250" s="805" t="s">
        <v>2392</v>
      </c>
      <c r="D250" s="806">
        <f t="shared" ref="D250" si="91">D249+7</f>
        <v>45104</v>
      </c>
      <c r="E250" s="806"/>
      <c r="F250" s="806">
        <f t="shared" si="84"/>
        <v>45105</v>
      </c>
      <c r="H250" s="866" t="e">
        <f t="shared" si="90"/>
        <v>#REF!</v>
      </c>
      <c r="I250" s="1087" t="e">
        <f t="shared" si="86"/>
        <v>#REF!</v>
      </c>
    </row>
    <row r="251" spans="1:9" s="14" customFormat="1" ht="19.5" hidden="1" customHeight="1" x14ac:dyDescent="0.2">
      <c r="A251" s="809"/>
      <c r="B251" s="853"/>
      <c r="C251" s="804"/>
      <c r="D251" s="804"/>
      <c r="E251" s="804"/>
      <c r="F251" s="804"/>
      <c r="H251" s="866" t="e">
        <f t="shared" si="90"/>
        <v>#REF!</v>
      </c>
      <c r="I251" s="1087"/>
    </row>
    <row r="252" spans="1:9" s="14" customFormat="1" ht="27" hidden="1" customHeight="1" x14ac:dyDescent="0.2">
      <c r="A252" s="809" t="s">
        <v>2393</v>
      </c>
      <c r="B252" s="824" t="s">
        <v>2394</v>
      </c>
      <c r="C252" s="621" t="s">
        <v>2395</v>
      </c>
      <c r="D252" s="805">
        <v>45191</v>
      </c>
      <c r="E252" s="805"/>
      <c r="F252" s="805">
        <f t="shared" ref="F252:F278" si="92">D252+2</f>
        <v>45193</v>
      </c>
      <c r="H252" s="866" t="e">
        <f>#REF!+7</f>
        <v>#REF!</v>
      </c>
      <c r="I252" s="1087"/>
    </row>
    <row r="253" spans="1:9" s="14" customFormat="1" ht="27" hidden="1" customHeight="1" x14ac:dyDescent="0.2">
      <c r="A253" s="809" t="s">
        <v>2396</v>
      </c>
      <c r="B253" s="824" t="s">
        <v>1606</v>
      </c>
      <c r="C253" s="621" t="s">
        <v>2397</v>
      </c>
      <c r="D253" s="805">
        <f t="shared" ref="D253:D270" si="93">D252+7</f>
        <v>45198</v>
      </c>
      <c r="E253" s="805"/>
      <c r="F253" s="805">
        <f t="shared" si="92"/>
        <v>45200</v>
      </c>
      <c r="H253" s="866" t="e">
        <f t="shared" si="90"/>
        <v>#REF!</v>
      </c>
      <c r="I253" s="1087"/>
    </row>
    <row r="254" spans="1:9" s="14" customFormat="1" ht="27" hidden="1" customHeight="1" x14ac:dyDescent="0.2">
      <c r="A254" s="809" t="s">
        <v>2398</v>
      </c>
      <c r="B254" s="824" t="s">
        <v>1376</v>
      </c>
      <c r="C254" s="621" t="s">
        <v>2399</v>
      </c>
      <c r="D254" s="805">
        <f t="shared" si="93"/>
        <v>45205</v>
      </c>
      <c r="E254" s="805"/>
      <c r="F254" s="805">
        <f t="shared" si="92"/>
        <v>45207</v>
      </c>
      <c r="H254" s="866" t="e">
        <f t="shared" si="90"/>
        <v>#REF!</v>
      </c>
      <c r="I254" s="1087"/>
    </row>
    <row r="255" spans="1:9" s="14" customFormat="1" ht="27" hidden="1" customHeight="1" x14ac:dyDescent="0.2">
      <c r="A255" s="809" t="s">
        <v>2383</v>
      </c>
      <c r="B255" s="810" t="s">
        <v>2199</v>
      </c>
      <c r="C255" s="621" t="s">
        <v>2400</v>
      </c>
      <c r="D255" s="805">
        <v>45213</v>
      </c>
      <c r="E255" s="805"/>
      <c r="F255" s="805">
        <f t="shared" si="92"/>
        <v>45215</v>
      </c>
      <c r="H255" s="866" t="e">
        <f t="shared" si="90"/>
        <v>#REF!</v>
      </c>
      <c r="I255" s="1087"/>
    </row>
    <row r="256" spans="1:9" s="14" customFormat="1" ht="27" hidden="1" customHeight="1" x14ac:dyDescent="0.2">
      <c r="A256" s="809" t="s">
        <v>2401</v>
      </c>
      <c r="B256" s="810" t="s">
        <v>2402</v>
      </c>
      <c r="C256" s="621" t="s">
        <v>2403</v>
      </c>
      <c r="D256" s="805">
        <v>45219</v>
      </c>
      <c r="E256" s="805"/>
      <c r="F256" s="805">
        <f t="shared" si="92"/>
        <v>45221</v>
      </c>
      <c r="H256" s="866" t="e">
        <f t="shared" si="90"/>
        <v>#REF!</v>
      </c>
      <c r="I256" s="1087"/>
    </row>
    <row r="257" spans="1:9" s="14" customFormat="1" ht="27" hidden="1" customHeight="1" x14ac:dyDescent="0.2">
      <c r="A257" s="809"/>
      <c r="B257" s="824" t="s">
        <v>2394</v>
      </c>
      <c r="C257" s="621" t="s">
        <v>2404</v>
      </c>
      <c r="D257" s="805">
        <f t="shared" si="93"/>
        <v>45226</v>
      </c>
      <c r="E257" s="805"/>
      <c r="F257" s="805">
        <f t="shared" si="92"/>
        <v>45228</v>
      </c>
      <c r="H257" s="866" t="e">
        <f t="shared" si="90"/>
        <v>#REF!</v>
      </c>
      <c r="I257" s="1087"/>
    </row>
    <row r="258" spans="1:9" s="14" customFormat="1" ht="27" hidden="1" customHeight="1" x14ac:dyDescent="0.2">
      <c r="A258" s="809"/>
      <c r="B258" s="810" t="s">
        <v>1606</v>
      </c>
      <c r="C258" s="621" t="s">
        <v>2405</v>
      </c>
      <c r="D258" s="805">
        <f>D257+7</f>
        <v>45233</v>
      </c>
      <c r="E258" s="805"/>
      <c r="F258" s="805">
        <f t="shared" si="92"/>
        <v>45235</v>
      </c>
      <c r="H258" s="866" t="e">
        <f>H257+7</f>
        <v>#REF!</v>
      </c>
      <c r="I258" s="1087"/>
    </row>
    <row r="259" spans="1:9" s="14" customFormat="1" ht="27" hidden="1" customHeight="1" x14ac:dyDescent="0.2">
      <c r="A259" s="809" t="s">
        <v>2343</v>
      </c>
      <c r="B259" s="824" t="s">
        <v>1629</v>
      </c>
      <c r="C259" s="621" t="s">
        <v>2406</v>
      </c>
      <c r="D259" s="805">
        <f t="shared" si="93"/>
        <v>45240</v>
      </c>
      <c r="E259" s="805"/>
      <c r="F259" s="805">
        <f t="shared" si="92"/>
        <v>45242</v>
      </c>
      <c r="H259" s="866" t="e">
        <f t="shared" si="90"/>
        <v>#REF!</v>
      </c>
      <c r="I259" s="1087"/>
    </row>
    <row r="260" spans="1:9" s="14" customFormat="1" ht="27" hidden="1" customHeight="1" x14ac:dyDescent="0.2">
      <c r="A260" s="809" t="s">
        <v>2407</v>
      </c>
      <c r="B260" s="810" t="s">
        <v>1376</v>
      </c>
      <c r="C260" s="621" t="s">
        <v>2408</v>
      </c>
      <c r="D260" s="805">
        <f t="shared" si="93"/>
        <v>45247</v>
      </c>
      <c r="E260" s="805"/>
      <c r="F260" s="805">
        <f t="shared" si="92"/>
        <v>45249</v>
      </c>
      <c r="G260" s="805"/>
      <c r="H260" s="866" t="e">
        <f t="shared" si="90"/>
        <v>#REF!</v>
      </c>
      <c r="I260" s="1087"/>
    </row>
    <row r="261" spans="1:9" s="14" customFormat="1" ht="27" hidden="1" customHeight="1" x14ac:dyDescent="0.2">
      <c r="A261" s="809" t="s">
        <v>2409</v>
      </c>
      <c r="B261" s="810" t="s">
        <v>2402</v>
      </c>
      <c r="C261" s="621" t="s">
        <v>2410</v>
      </c>
      <c r="D261" s="805">
        <f t="shared" si="93"/>
        <v>45254</v>
      </c>
      <c r="E261" s="805"/>
      <c r="F261" s="805">
        <f t="shared" si="92"/>
        <v>45256</v>
      </c>
      <c r="G261" s="805"/>
      <c r="H261" s="866" t="e">
        <f t="shared" si="90"/>
        <v>#REF!</v>
      </c>
      <c r="I261" s="1087"/>
    </row>
    <row r="262" spans="1:9" s="14" customFormat="1" ht="27" hidden="1" customHeight="1" x14ac:dyDescent="0.2">
      <c r="A262" s="809"/>
      <c r="B262" s="824" t="s">
        <v>2394</v>
      </c>
      <c r="C262" s="621" t="s">
        <v>2411</v>
      </c>
      <c r="D262" s="805">
        <f t="shared" si="93"/>
        <v>45261</v>
      </c>
      <c r="E262" s="805"/>
      <c r="F262" s="805">
        <f t="shared" si="92"/>
        <v>45263</v>
      </c>
      <c r="G262" s="805"/>
      <c r="H262" s="866" t="e">
        <f t="shared" ref="H262:H270" si="94">H261+7</f>
        <v>#REF!</v>
      </c>
      <c r="I262" s="1087"/>
    </row>
    <row r="263" spans="1:9" s="14" customFormat="1" ht="27" hidden="1" customHeight="1" x14ac:dyDescent="0.2">
      <c r="A263" s="809" t="s">
        <v>2398</v>
      </c>
      <c r="B263" s="810" t="s">
        <v>2199</v>
      </c>
      <c r="C263" s="621" t="s">
        <v>2412</v>
      </c>
      <c r="D263" s="805">
        <v>45271</v>
      </c>
      <c r="E263" s="805"/>
      <c r="F263" s="805">
        <f t="shared" si="92"/>
        <v>45273</v>
      </c>
      <c r="G263" s="805"/>
      <c r="H263" s="866" t="e">
        <f t="shared" si="94"/>
        <v>#REF!</v>
      </c>
      <c r="I263" s="1087"/>
    </row>
    <row r="264" spans="1:9" s="14" customFormat="1" ht="27" hidden="1" customHeight="1" x14ac:dyDescent="0.2">
      <c r="A264" s="809"/>
      <c r="B264" s="810" t="s">
        <v>1629</v>
      </c>
      <c r="C264" s="621" t="s">
        <v>2413</v>
      </c>
      <c r="D264" s="805">
        <v>45276</v>
      </c>
      <c r="E264" s="805"/>
      <c r="F264" s="805">
        <f t="shared" si="92"/>
        <v>45278</v>
      </c>
      <c r="G264" s="805"/>
      <c r="H264" s="866" t="e">
        <f t="shared" si="94"/>
        <v>#REF!</v>
      </c>
      <c r="I264" s="1087"/>
    </row>
    <row r="265" spans="1:9" s="14" customFormat="1" ht="27" hidden="1" customHeight="1" x14ac:dyDescent="0.2">
      <c r="A265" s="809" t="s">
        <v>2383</v>
      </c>
      <c r="B265" s="810" t="s">
        <v>1606</v>
      </c>
      <c r="C265" s="621" t="s">
        <v>2414</v>
      </c>
      <c r="D265" s="805">
        <v>45284</v>
      </c>
      <c r="E265" s="805"/>
      <c r="F265" s="805">
        <f t="shared" si="92"/>
        <v>45286</v>
      </c>
      <c r="G265" s="805"/>
      <c r="H265" s="866" t="e">
        <f t="shared" si="94"/>
        <v>#REF!</v>
      </c>
      <c r="I265" s="1087"/>
    </row>
    <row r="266" spans="1:9" s="14" customFormat="1" ht="27" hidden="1" customHeight="1" x14ac:dyDescent="0.2">
      <c r="A266" s="809" t="s">
        <v>2415</v>
      </c>
      <c r="B266" s="810" t="s">
        <v>1376</v>
      </c>
      <c r="C266" s="621" t="s">
        <v>2416</v>
      </c>
      <c r="D266" s="805">
        <v>45289</v>
      </c>
      <c r="E266" s="805"/>
      <c r="F266" s="805">
        <f t="shared" si="92"/>
        <v>45291</v>
      </c>
      <c r="G266" s="805"/>
      <c r="H266" s="866" t="e">
        <f t="shared" si="94"/>
        <v>#REF!</v>
      </c>
      <c r="I266" s="1087"/>
    </row>
    <row r="267" spans="1:9" s="14" customFormat="1" ht="27" hidden="1" customHeight="1" x14ac:dyDescent="0.2">
      <c r="A267" s="809" t="s">
        <v>2338</v>
      </c>
      <c r="B267" s="849" t="s">
        <v>1830</v>
      </c>
      <c r="C267" s="621" t="s">
        <v>2417</v>
      </c>
      <c r="D267" s="805">
        <v>44933</v>
      </c>
      <c r="E267" s="805"/>
      <c r="F267" s="805">
        <f t="shared" si="92"/>
        <v>44935</v>
      </c>
      <c r="G267" s="805"/>
      <c r="H267" s="866" t="e">
        <f t="shared" si="94"/>
        <v>#REF!</v>
      </c>
      <c r="I267" s="1087"/>
    </row>
    <row r="268" spans="1:9" s="14" customFormat="1" ht="27" hidden="1" customHeight="1" x14ac:dyDescent="0.2">
      <c r="A268" s="809"/>
      <c r="B268" s="824" t="s">
        <v>2199</v>
      </c>
      <c r="C268" s="621" t="s">
        <v>2418</v>
      </c>
      <c r="D268" s="805">
        <v>44938</v>
      </c>
      <c r="E268" s="805"/>
      <c r="F268" s="805">
        <f t="shared" si="92"/>
        <v>44940</v>
      </c>
      <c r="G268" s="805"/>
      <c r="H268" s="866" t="e">
        <f t="shared" si="94"/>
        <v>#REF!</v>
      </c>
      <c r="I268" s="1087"/>
    </row>
    <row r="269" spans="1:9" s="14" customFormat="1" ht="27" hidden="1" customHeight="1" x14ac:dyDescent="0.2">
      <c r="A269" s="809"/>
      <c r="B269" s="824" t="s">
        <v>1629</v>
      </c>
      <c r="C269" s="621" t="s">
        <v>2419</v>
      </c>
      <c r="D269" s="805">
        <f>D268+7</f>
        <v>44945</v>
      </c>
      <c r="E269" s="805"/>
      <c r="F269" s="805">
        <f t="shared" si="92"/>
        <v>44947</v>
      </c>
      <c r="G269" s="805"/>
      <c r="H269" s="866" t="e">
        <f t="shared" si="94"/>
        <v>#REF!</v>
      </c>
      <c r="I269" s="1087"/>
    </row>
    <row r="270" spans="1:9" s="14" customFormat="1" ht="27" hidden="1" customHeight="1" x14ac:dyDescent="0.2">
      <c r="A270" s="809"/>
      <c r="B270" s="810" t="s">
        <v>1606</v>
      </c>
      <c r="C270" s="621" t="s">
        <v>2420</v>
      </c>
      <c r="D270" s="805">
        <f t="shared" si="93"/>
        <v>44952</v>
      </c>
      <c r="E270" s="805"/>
      <c r="F270" s="805">
        <f t="shared" si="92"/>
        <v>44954</v>
      </c>
      <c r="G270" s="805"/>
      <c r="H270" s="866" t="e">
        <f t="shared" si="94"/>
        <v>#REF!</v>
      </c>
      <c r="I270" s="1087"/>
    </row>
    <row r="271" spans="1:9" s="14" customFormat="1" ht="27" hidden="1" customHeight="1" x14ac:dyDescent="0.2">
      <c r="A271" s="809"/>
      <c r="B271" s="824" t="s">
        <v>1376</v>
      </c>
      <c r="C271" s="621" t="s">
        <v>2421</v>
      </c>
      <c r="D271" s="805">
        <v>45329</v>
      </c>
      <c r="E271" s="805"/>
      <c r="F271" s="805">
        <f t="shared" si="92"/>
        <v>45331</v>
      </c>
      <c r="G271" s="805"/>
      <c r="H271" s="866">
        <v>45325</v>
      </c>
      <c r="I271" s="1087"/>
    </row>
    <row r="272" spans="1:9" s="14" customFormat="1" ht="27" hidden="1" customHeight="1" x14ac:dyDescent="0.2">
      <c r="A272" s="809"/>
      <c r="B272" s="824" t="s">
        <v>1830</v>
      </c>
      <c r="C272" s="621" t="s">
        <v>2422</v>
      </c>
      <c r="D272" s="805">
        <v>45336</v>
      </c>
      <c r="E272" s="805"/>
      <c r="F272" s="805">
        <f t="shared" si="92"/>
        <v>45338</v>
      </c>
      <c r="G272" s="805"/>
      <c r="H272" s="866">
        <v>45332</v>
      </c>
      <c r="I272" s="1087"/>
    </row>
    <row r="273" spans="1:9" s="14" customFormat="1" ht="27" hidden="1" customHeight="1" x14ac:dyDescent="0.2">
      <c r="A273" s="809"/>
      <c r="B273" s="824" t="s">
        <v>2199</v>
      </c>
      <c r="C273" s="621" t="s">
        <v>2423</v>
      </c>
      <c r="D273" s="805">
        <v>45342</v>
      </c>
      <c r="E273" s="805"/>
      <c r="F273" s="805">
        <f t="shared" si="92"/>
        <v>45344</v>
      </c>
      <c r="G273" s="805"/>
      <c r="H273" s="866">
        <v>45339</v>
      </c>
      <c r="I273" s="1087"/>
    </row>
    <row r="274" spans="1:9" s="14" customFormat="1" ht="27" hidden="1" customHeight="1" x14ac:dyDescent="0.2">
      <c r="A274" s="809"/>
      <c r="B274" s="824" t="s">
        <v>1629</v>
      </c>
      <c r="C274" s="621" t="s">
        <v>2424</v>
      </c>
      <c r="D274" s="805">
        <v>45348</v>
      </c>
      <c r="E274" s="805"/>
      <c r="F274" s="805">
        <f t="shared" si="92"/>
        <v>45350</v>
      </c>
      <c r="G274" s="805"/>
      <c r="H274" s="866">
        <v>45346</v>
      </c>
      <c r="I274" s="1087"/>
    </row>
    <row r="275" spans="1:9" s="14" customFormat="1" ht="27" hidden="1" customHeight="1" x14ac:dyDescent="0.2">
      <c r="A275" s="809"/>
      <c r="B275" s="810" t="s">
        <v>1606</v>
      </c>
      <c r="C275" s="621" t="s">
        <v>2425</v>
      </c>
      <c r="D275" s="805">
        <v>45359</v>
      </c>
      <c r="E275" s="805"/>
      <c r="F275" s="805">
        <f t="shared" si="92"/>
        <v>45361</v>
      </c>
      <c r="G275" s="805"/>
      <c r="H275" s="866">
        <v>45353</v>
      </c>
      <c r="I275" s="1087"/>
    </row>
    <row r="276" spans="1:9" s="14" customFormat="1" ht="27" hidden="1" customHeight="1" x14ac:dyDescent="0.2">
      <c r="A276" s="809" t="s">
        <v>2343</v>
      </c>
      <c r="B276" s="824" t="s">
        <v>1765</v>
      </c>
      <c r="C276" s="621" t="s">
        <v>2426</v>
      </c>
      <c r="D276" s="805">
        <v>45359</v>
      </c>
      <c r="E276" s="805"/>
      <c r="F276" s="805">
        <f t="shared" si="92"/>
        <v>45361</v>
      </c>
      <c r="G276" s="805"/>
      <c r="H276" s="866">
        <f>H275+7</f>
        <v>45360</v>
      </c>
      <c r="I276" s="1087"/>
    </row>
    <row r="277" spans="1:9" s="14" customFormat="1" ht="27" hidden="1" customHeight="1" x14ac:dyDescent="0.2">
      <c r="A277" s="809"/>
      <c r="B277" s="824" t="s">
        <v>1830</v>
      </c>
      <c r="C277" s="621" t="s">
        <v>2427</v>
      </c>
      <c r="D277" s="805">
        <v>45370</v>
      </c>
      <c r="E277" s="805"/>
      <c r="F277" s="805">
        <f t="shared" si="92"/>
        <v>45372</v>
      </c>
      <c r="G277" s="805"/>
      <c r="H277" s="866">
        <f t="shared" ref="H277:H299" si="95">H276+7</f>
        <v>45367</v>
      </c>
      <c r="I277" s="1087"/>
    </row>
    <row r="278" spans="1:9" s="14" customFormat="1" ht="27" hidden="1" customHeight="1" x14ac:dyDescent="0.2">
      <c r="A278" s="809"/>
      <c r="B278" s="908" t="s">
        <v>2199</v>
      </c>
      <c r="C278" s="907" t="s">
        <v>2428</v>
      </c>
      <c r="D278" s="805">
        <v>45378</v>
      </c>
      <c r="E278" s="805"/>
      <c r="F278" s="805">
        <f t="shared" si="92"/>
        <v>45380</v>
      </c>
      <c r="G278" s="805"/>
      <c r="H278" s="866">
        <f t="shared" si="95"/>
        <v>45374</v>
      </c>
      <c r="I278" s="1087"/>
    </row>
    <row r="279" spans="1:9" s="14" customFormat="1" ht="27" hidden="1" customHeight="1" x14ac:dyDescent="0.2">
      <c r="A279" s="809"/>
      <c r="B279" s="968" t="s">
        <v>1629</v>
      </c>
      <c r="C279" s="961" t="s">
        <v>2195</v>
      </c>
      <c r="D279" s="959">
        <v>45389</v>
      </c>
      <c r="E279" s="959"/>
      <c r="F279" s="884" t="s">
        <v>385</v>
      </c>
      <c r="G279" s="884"/>
      <c r="H279" s="761">
        <f t="shared" si="95"/>
        <v>45381</v>
      </c>
      <c r="I279" s="1087"/>
    </row>
    <row r="280" spans="1:9" s="14" customFormat="1" ht="27" hidden="1" customHeight="1" x14ac:dyDescent="0.2">
      <c r="A280" s="845" t="s">
        <v>1606</v>
      </c>
      <c r="B280" s="922" t="s">
        <v>409</v>
      </c>
      <c r="C280" s="945" t="s">
        <v>2196</v>
      </c>
      <c r="D280" s="857">
        <v>45394</v>
      </c>
      <c r="E280" s="857"/>
      <c r="F280" s="857">
        <f>D280+2</f>
        <v>45396</v>
      </c>
      <c r="G280" s="857"/>
      <c r="H280" s="761">
        <f t="shared" si="95"/>
        <v>45388</v>
      </c>
      <c r="I280" s="1087"/>
    </row>
    <row r="281" spans="1:9" s="14" customFormat="1" ht="27" hidden="1" customHeight="1" x14ac:dyDescent="0.2">
      <c r="A281" s="845" t="s">
        <v>1765</v>
      </c>
      <c r="B281" s="968" t="s">
        <v>1606</v>
      </c>
      <c r="C281" s="961" t="s">
        <v>2197</v>
      </c>
      <c r="D281" s="959">
        <v>45400</v>
      </c>
      <c r="E281" s="959"/>
      <c r="F281" s="805">
        <f>D281+2</f>
        <v>45402</v>
      </c>
      <c r="G281" s="805"/>
      <c r="H281" s="761">
        <f t="shared" si="95"/>
        <v>45395</v>
      </c>
      <c r="I281" s="1087"/>
    </row>
    <row r="282" spans="1:9" s="14" customFormat="1" ht="27" hidden="1" customHeight="1" x14ac:dyDescent="0.2">
      <c r="A282" s="878" t="s">
        <v>1830</v>
      </c>
      <c r="B282" s="968" t="s">
        <v>1765</v>
      </c>
      <c r="C282" s="961" t="s">
        <v>2198</v>
      </c>
      <c r="D282" s="959">
        <v>45405</v>
      </c>
      <c r="E282" s="959"/>
      <c r="F282" s="805">
        <f>D282+2</f>
        <v>45407</v>
      </c>
      <c r="G282" s="805"/>
      <c r="H282" s="761">
        <f t="shared" si="95"/>
        <v>45402</v>
      </c>
      <c r="I282" s="1087"/>
    </row>
    <row r="283" spans="1:9" s="14" customFormat="1" ht="27" hidden="1" customHeight="1" x14ac:dyDescent="0.2">
      <c r="A283" s="878" t="s">
        <v>2199</v>
      </c>
      <c r="B283" s="968" t="s">
        <v>1830</v>
      </c>
      <c r="C283" s="961" t="s">
        <v>2200</v>
      </c>
      <c r="D283" s="959">
        <v>45413</v>
      </c>
      <c r="E283" s="959"/>
      <c r="F283" s="805">
        <f>D283+2</f>
        <v>45415</v>
      </c>
      <c r="G283" s="805"/>
      <c r="H283" s="761">
        <f t="shared" si="95"/>
        <v>45409</v>
      </c>
      <c r="I283" s="1087"/>
    </row>
    <row r="284" spans="1:9" s="14" customFormat="1" ht="20.100000000000001" hidden="1" customHeight="1" x14ac:dyDescent="0.2">
      <c r="A284" s="878" t="s">
        <v>1629</v>
      </c>
      <c r="B284" s="968" t="s">
        <v>2199</v>
      </c>
      <c r="C284" s="961" t="s">
        <v>2201</v>
      </c>
      <c r="D284" s="959">
        <v>45421</v>
      </c>
      <c r="E284" s="959"/>
      <c r="F284" s="805">
        <f>D284+2</f>
        <v>45423</v>
      </c>
      <c r="G284" s="805"/>
      <c r="H284" s="761">
        <f t="shared" si="95"/>
        <v>45416</v>
      </c>
      <c r="I284" s="1087"/>
    </row>
    <row r="285" spans="1:9" s="14" customFormat="1" ht="20.100000000000001" hidden="1" customHeight="1" x14ac:dyDescent="0.2">
      <c r="A285" s="878" t="s">
        <v>2202</v>
      </c>
      <c r="B285" s="961" t="s">
        <v>1629</v>
      </c>
      <c r="C285" s="961" t="s">
        <v>2203</v>
      </c>
      <c r="D285" s="959">
        <v>45434</v>
      </c>
      <c r="E285" s="959"/>
      <c r="F285" s="884" t="s">
        <v>385</v>
      </c>
      <c r="G285" s="884"/>
      <c r="H285" s="761">
        <f t="shared" si="95"/>
        <v>45423</v>
      </c>
      <c r="I285" s="1087"/>
    </row>
    <row r="286" spans="1:9" s="14" customFormat="1" ht="20.100000000000001" hidden="1" customHeight="1" x14ac:dyDescent="0.2">
      <c r="A286" s="845" t="s">
        <v>2204</v>
      </c>
      <c r="B286" s="961" t="s">
        <v>2205</v>
      </c>
      <c r="C286" s="961" t="s">
        <v>2206</v>
      </c>
      <c r="D286" s="959">
        <v>45443</v>
      </c>
      <c r="E286" s="959"/>
      <c r="F286" s="884" t="s">
        <v>385</v>
      </c>
      <c r="G286" s="884"/>
      <c r="H286" s="761">
        <f t="shared" si="95"/>
        <v>45430</v>
      </c>
      <c r="I286" s="1087"/>
    </row>
    <row r="287" spans="1:9" s="14" customFormat="1" ht="20.100000000000001" hidden="1" customHeight="1" x14ac:dyDescent="0.2">
      <c r="A287" s="845" t="s">
        <v>2207</v>
      </c>
      <c r="B287" s="961" t="s">
        <v>1765</v>
      </c>
      <c r="C287" s="961" t="s">
        <v>2208</v>
      </c>
      <c r="D287" s="959">
        <v>45453</v>
      </c>
      <c r="E287" s="959"/>
      <c r="F287" s="884" t="s">
        <v>385</v>
      </c>
      <c r="G287" s="884"/>
      <c r="H287" s="761">
        <f t="shared" si="95"/>
        <v>45437</v>
      </c>
      <c r="I287" s="1087"/>
    </row>
    <row r="288" spans="1:9" s="14" customFormat="1" ht="20.100000000000001" hidden="1" customHeight="1" x14ac:dyDescent="0.2">
      <c r="A288" s="878" t="s">
        <v>1830</v>
      </c>
      <c r="B288" s="884" t="s">
        <v>409</v>
      </c>
      <c r="C288" s="961" t="s">
        <v>2209</v>
      </c>
      <c r="D288" s="857">
        <v>45443</v>
      </c>
      <c r="E288" s="857"/>
      <c r="F288" s="857">
        <f>D288+2</f>
        <v>45445</v>
      </c>
      <c r="G288" s="857"/>
      <c r="H288" s="761">
        <f t="shared" si="95"/>
        <v>45444</v>
      </c>
      <c r="I288" s="1087"/>
    </row>
    <row r="289" spans="1:11" s="14" customFormat="1" ht="20.100000000000001" hidden="1" customHeight="1" x14ac:dyDescent="0.2">
      <c r="A289" s="878" t="s">
        <v>2210</v>
      </c>
      <c r="B289" s="961" t="s">
        <v>1830</v>
      </c>
      <c r="C289" s="961" t="s">
        <v>2211</v>
      </c>
      <c r="D289" s="959">
        <v>45458</v>
      </c>
      <c r="E289" s="959"/>
      <c r="F289" s="884" t="s">
        <v>385</v>
      </c>
      <c r="G289" s="884"/>
      <c r="H289" s="761">
        <f t="shared" si="95"/>
        <v>45451</v>
      </c>
      <c r="I289" s="1087"/>
    </row>
    <row r="290" spans="1:11" s="14" customFormat="1" ht="20.100000000000001" hidden="1" customHeight="1" x14ac:dyDescent="0.2">
      <c r="A290" s="878" t="s">
        <v>2212</v>
      </c>
      <c r="B290" s="961" t="s">
        <v>2135</v>
      </c>
      <c r="C290" s="961" t="s">
        <v>2213</v>
      </c>
      <c r="D290" s="959">
        <v>45468</v>
      </c>
      <c r="E290" s="959"/>
      <c r="F290" s="884" t="s">
        <v>385</v>
      </c>
      <c r="G290" s="884"/>
      <c r="H290" s="761">
        <f t="shared" si="95"/>
        <v>45458</v>
      </c>
      <c r="I290" s="1087"/>
    </row>
    <row r="291" spans="1:11" s="14" customFormat="1" ht="20.100000000000001" hidden="1" customHeight="1" x14ac:dyDescent="0.2">
      <c r="A291" s="845" t="s">
        <v>2202</v>
      </c>
      <c r="B291" s="961" t="s">
        <v>1629</v>
      </c>
      <c r="C291" s="961" t="s">
        <v>2214</v>
      </c>
      <c r="D291" s="959">
        <v>45476</v>
      </c>
      <c r="E291" s="959"/>
      <c r="F291" s="884" t="s">
        <v>385</v>
      </c>
      <c r="G291" s="884"/>
      <c r="H291" s="761">
        <f t="shared" si="95"/>
        <v>45465</v>
      </c>
      <c r="I291" s="1087"/>
    </row>
    <row r="292" spans="1:11" s="14" customFormat="1" ht="20.100000000000001" hidden="1" customHeight="1" x14ac:dyDescent="0.2">
      <c r="A292" s="878" t="s">
        <v>2215</v>
      </c>
      <c r="B292" s="961" t="s">
        <v>2205</v>
      </c>
      <c r="C292" s="961" t="s">
        <v>2216</v>
      </c>
      <c r="D292" s="884" t="s">
        <v>385</v>
      </c>
      <c r="E292" s="884"/>
      <c r="F292" s="802" t="s">
        <v>385</v>
      </c>
      <c r="G292" s="802"/>
      <c r="H292" s="761">
        <f t="shared" si="95"/>
        <v>45472</v>
      </c>
      <c r="I292" s="1087"/>
    </row>
    <row r="293" spans="1:11" s="14" customFormat="1" ht="20.100000000000001" hidden="1" customHeight="1" x14ac:dyDescent="0.2">
      <c r="A293" s="878" t="s">
        <v>2217</v>
      </c>
      <c r="B293" s="961" t="s">
        <v>1765</v>
      </c>
      <c r="C293" s="961" t="s">
        <v>2218</v>
      </c>
      <c r="D293" s="884" t="s">
        <v>385</v>
      </c>
      <c r="E293" s="884"/>
      <c r="F293" s="802" t="s">
        <v>385</v>
      </c>
      <c r="G293" s="802"/>
      <c r="H293" s="761">
        <f t="shared" si="95"/>
        <v>45479</v>
      </c>
      <c r="I293" s="1087"/>
    </row>
    <row r="294" spans="1:11" s="14" customFormat="1" ht="20.100000000000001" hidden="1" customHeight="1" x14ac:dyDescent="0.2">
      <c r="A294" s="845" t="s">
        <v>2219</v>
      </c>
      <c r="B294" s="961" t="s">
        <v>1830</v>
      </c>
      <c r="C294" s="961" t="s">
        <v>2220</v>
      </c>
      <c r="D294" s="959">
        <v>45500</v>
      </c>
      <c r="E294" s="959"/>
      <c r="F294" s="884" t="s">
        <v>385</v>
      </c>
      <c r="G294" s="884"/>
      <c r="H294" s="761">
        <f t="shared" si="95"/>
        <v>45486</v>
      </c>
      <c r="I294" s="1087"/>
    </row>
    <row r="295" spans="1:11" s="14" customFormat="1" ht="20.100000000000001" hidden="1" customHeight="1" x14ac:dyDescent="0.2">
      <c r="A295" s="845" t="s">
        <v>2219</v>
      </c>
      <c r="B295" s="961" t="s">
        <v>2135</v>
      </c>
      <c r="C295" s="961" t="s">
        <v>2221</v>
      </c>
      <c r="D295" s="884" t="s">
        <v>385</v>
      </c>
      <c r="E295" s="884"/>
      <c r="F295" s="802" t="s">
        <v>385</v>
      </c>
      <c r="G295" s="802"/>
      <c r="H295" s="761">
        <f t="shared" si="95"/>
        <v>45493</v>
      </c>
      <c r="I295" s="1087"/>
    </row>
    <row r="296" spans="1:11" s="14" customFormat="1" ht="20.100000000000001" hidden="1" customHeight="1" x14ac:dyDescent="0.2">
      <c r="A296" s="845" t="s">
        <v>2219</v>
      </c>
      <c r="B296" s="961" t="s">
        <v>1629</v>
      </c>
      <c r="C296" s="961" t="s">
        <v>2222</v>
      </c>
      <c r="D296" s="959">
        <v>45514</v>
      </c>
      <c r="E296" s="959"/>
      <c r="F296" s="884" t="s">
        <v>385</v>
      </c>
      <c r="G296" s="884"/>
      <c r="H296" s="761">
        <f t="shared" si="95"/>
        <v>45500</v>
      </c>
      <c r="I296" s="1087"/>
    </row>
    <row r="297" spans="1:11" s="14" customFormat="1" ht="20.100000000000001" hidden="1" customHeight="1" x14ac:dyDescent="0.2">
      <c r="A297" s="845" t="s">
        <v>2219</v>
      </c>
      <c r="B297" s="961" t="s">
        <v>2205</v>
      </c>
      <c r="C297" s="961" t="s">
        <v>2223</v>
      </c>
      <c r="D297" s="959">
        <v>45523</v>
      </c>
      <c r="E297" s="959"/>
      <c r="F297" s="884" t="s">
        <v>385</v>
      </c>
      <c r="G297" s="884"/>
      <c r="H297" s="761">
        <f t="shared" si="95"/>
        <v>45507</v>
      </c>
      <c r="I297" s="1087"/>
    </row>
    <row r="298" spans="1:11" s="14" customFormat="1" ht="20.100000000000001" hidden="1" customHeight="1" x14ac:dyDescent="0.2">
      <c r="A298" s="845" t="s">
        <v>2219</v>
      </c>
      <c r="B298" s="961" t="s">
        <v>1765</v>
      </c>
      <c r="C298" s="961" t="s">
        <v>2224</v>
      </c>
      <c r="D298" s="959">
        <v>45523</v>
      </c>
      <c r="E298" s="959"/>
      <c r="F298" s="884" t="s">
        <v>385</v>
      </c>
      <c r="G298" s="884"/>
      <c r="H298" s="761">
        <f t="shared" si="95"/>
        <v>45514</v>
      </c>
      <c r="I298" s="1087"/>
    </row>
    <row r="299" spans="1:11" s="14" customFormat="1" ht="20.100000000000001" hidden="1" customHeight="1" x14ac:dyDescent="0.2">
      <c r="A299" s="878" t="s">
        <v>1830</v>
      </c>
      <c r="B299" s="961" t="s">
        <v>1822</v>
      </c>
      <c r="C299" s="961" t="s">
        <v>2225</v>
      </c>
      <c r="D299" s="884" t="s">
        <v>385</v>
      </c>
      <c r="E299" s="884"/>
      <c r="F299" s="857" t="e">
        <f>D299+2</f>
        <v>#VALUE!</v>
      </c>
      <c r="G299" s="857"/>
      <c r="H299" s="761">
        <f t="shared" si="95"/>
        <v>45521</v>
      </c>
      <c r="I299" s="1087"/>
    </row>
    <row r="300" spans="1:11" s="14" customFormat="1" ht="20.100000000000001" hidden="1" customHeight="1" x14ac:dyDescent="0.2">
      <c r="A300" s="878"/>
      <c r="B300" s="1038" t="s">
        <v>409</v>
      </c>
      <c r="C300" s="961" t="s">
        <v>2429</v>
      </c>
      <c r="D300" s="857">
        <v>45541</v>
      </c>
      <c r="E300" s="857"/>
      <c r="F300" s="857">
        <f t="shared" ref="F300:F306" si="96">D300+8</f>
        <v>45549</v>
      </c>
      <c r="G300" s="857"/>
      <c r="H300" s="761">
        <v>45537</v>
      </c>
      <c r="I300" s="1087"/>
      <c r="J300" s="410"/>
      <c r="K300" s="155"/>
    </row>
    <row r="301" spans="1:11" s="14" customFormat="1" ht="20.100000000000001" hidden="1" customHeight="1" x14ac:dyDescent="0.2">
      <c r="A301" s="878"/>
      <c r="B301" s="961" t="s">
        <v>1765</v>
      </c>
      <c r="C301" s="961" t="s">
        <v>2430</v>
      </c>
      <c r="D301" s="959">
        <v>45545</v>
      </c>
      <c r="E301" s="959">
        <f>D301+2</f>
        <v>45547</v>
      </c>
      <c r="F301" s="805">
        <f t="shared" si="96"/>
        <v>45553</v>
      </c>
      <c r="G301" s="805"/>
      <c r="H301" s="761">
        <f>H300+7</f>
        <v>45544</v>
      </c>
      <c r="I301" s="1087"/>
      <c r="J301" s="410"/>
      <c r="K301" s="155"/>
    </row>
    <row r="302" spans="1:11" s="14" customFormat="1" ht="20.100000000000001" hidden="1" customHeight="1" x14ac:dyDescent="0.2">
      <c r="A302" s="878"/>
      <c r="B302" s="1038" t="s">
        <v>409</v>
      </c>
      <c r="C302" s="961" t="s">
        <v>2431</v>
      </c>
      <c r="D302" s="857">
        <v>45551</v>
      </c>
      <c r="E302" s="857">
        <f>D302+3</f>
        <v>45554</v>
      </c>
      <c r="F302" s="857">
        <f t="shared" si="96"/>
        <v>45559</v>
      </c>
      <c r="G302" s="857"/>
      <c r="H302" s="761">
        <f t="shared" ref="H302:H305" si="97">H301+7</f>
        <v>45551</v>
      </c>
      <c r="I302" s="1087"/>
      <c r="J302" s="410"/>
      <c r="K302" s="155"/>
    </row>
    <row r="303" spans="1:11" s="14" customFormat="1" ht="20.100000000000001" hidden="1" customHeight="1" x14ac:dyDescent="0.2">
      <c r="A303" s="845"/>
      <c r="B303" s="961" t="s">
        <v>1629</v>
      </c>
      <c r="C303" s="961" t="s">
        <v>2432</v>
      </c>
      <c r="D303" s="961">
        <v>45559</v>
      </c>
      <c r="E303" s="959">
        <f>D303+3</f>
        <v>45562</v>
      </c>
      <c r="F303" s="805">
        <f t="shared" si="96"/>
        <v>45567</v>
      </c>
      <c r="G303" s="805"/>
      <c r="H303" s="761">
        <f t="shared" si="97"/>
        <v>45558</v>
      </c>
      <c r="I303" s="332">
        <f t="shared" ref="I303:I319" si="98">WEEKNUM(H303)</f>
        <v>39</v>
      </c>
      <c r="J303" s="410"/>
      <c r="K303" s="155"/>
    </row>
    <row r="304" spans="1:11" s="14" customFormat="1" ht="20.100000000000001" hidden="1" customHeight="1" x14ac:dyDescent="0.2">
      <c r="A304" s="878" t="s">
        <v>2314</v>
      </c>
      <c r="B304" s="1038" t="s">
        <v>409</v>
      </c>
      <c r="C304" s="961" t="s">
        <v>2433</v>
      </c>
      <c r="D304" s="803">
        <v>45565</v>
      </c>
      <c r="E304" s="857">
        <f>D304+3</f>
        <v>45568</v>
      </c>
      <c r="F304" s="857">
        <f t="shared" si="96"/>
        <v>45573</v>
      </c>
      <c r="G304" s="857"/>
      <c r="H304" s="761">
        <f t="shared" si="97"/>
        <v>45565</v>
      </c>
      <c r="I304" s="332">
        <f t="shared" si="98"/>
        <v>40</v>
      </c>
      <c r="J304" s="410"/>
      <c r="K304" s="155"/>
    </row>
    <row r="305" spans="1:11" s="14" customFormat="1" ht="20.100000000000001" hidden="1" customHeight="1" x14ac:dyDescent="0.2">
      <c r="A305" s="878"/>
      <c r="B305" s="961" t="s">
        <v>2205</v>
      </c>
      <c r="C305" s="961" t="s">
        <v>2434</v>
      </c>
      <c r="D305" s="884" t="s">
        <v>385</v>
      </c>
      <c r="E305" s="857" t="e">
        <f>D305+3</f>
        <v>#VALUE!</v>
      </c>
      <c r="F305" s="857" t="e">
        <f t="shared" si="96"/>
        <v>#VALUE!</v>
      </c>
      <c r="G305" s="857"/>
      <c r="H305" s="761">
        <f t="shared" si="97"/>
        <v>45572</v>
      </c>
      <c r="I305" s="332">
        <f t="shared" si="98"/>
        <v>41</v>
      </c>
      <c r="J305" s="410"/>
      <c r="K305" s="155"/>
    </row>
    <row r="306" spans="1:11" s="14" customFormat="1" ht="20.100000000000001" hidden="1" customHeight="1" x14ac:dyDescent="0.2">
      <c r="A306" s="878"/>
      <c r="B306" s="961" t="s">
        <v>2435</v>
      </c>
      <c r="C306" s="961" t="s">
        <v>2436</v>
      </c>
      <c r="D306" s="959">
        <v>45579</v>
      </c>
      <c r="E306" s="959">
        <f>D306+3</f>
        <v>45582</v>
      </c>
      <c r="F306" s="805">
        <f t="shared" si="96"/>
        <v>45587</v>
      </c>
      <c r="G306" s="805"/>
      <c r="H306" s="761">
        <f t="shared" ref="H306" si="99">H305+7</f>
        <v>45579</v>
      </c>
      <c r="I306" s="332">
        <f t="shared" si="98"/>
        <v>42</v>
      </c>
      <c r="J306" s="410"/>
      <c r="K306" s="155"/>
    </row>
    <row r="307" spans="1:11" s="14" customFormat="1" ht="20.100000000000001" hidden="1" customHeight="1" x14ac:dyDescent="0.2">
      <c r="A307" s="878" t="s">
        <v>1765</v>
      </c>
      <c r="B307" s="1038" t="s">
        <v>409</v>
      </c>
      <c r="C307" s="961" t="s">
        <v>2437</v>
      </c>
      <c r="D307" s="803"/>
      <c r="E307" s="803"/>
      <c r="F307" s="803"/>
      <c r="G307" s="803"/>
      <c r="H307" s="761">
        <f>H306+7</f>
        <v>45586</v>
      </c>
      <c r="I307" s="332">
        <f t="shared" si="98"/>
        <v>43</v>
      </c>
      <c r="J307" s="410"/>
      <c r="K307" s="155"/>
    </row>
    <row r="308" spans="1:11" s="14" customFormat="1" ht="20.100000000000001" hidden="1" customHeight="1" x14ac:dyDescent="0.2">
      <c r="A308" s="878"/>
      <c r="B308" s="961" t="s">
        <v>2438</v>
      </c>
      <c r="C308" s="961" t="s">
        <v>2439</v>
      </c>
      <c r="D308" s="959">
        <v>45593</v>
      </c>
      <c r="E308" s="805">
        <f t="shared" ref="E308:E310" si="100">D308+3</f>
        <v>45596</v>
      </c>
      <c r="F308" s="805">
        <f t="shared" ref="F308:F316" si="101">D308+8</f>
        <v>45601</v>
      </c>
      <c r="H308" s="761">
        <f t="shared" ref="H308:H318" si="102">H307+7</f>
        <v>45593</v>
      </c>
      <c r="I308" s="332">
        <f t="shared" si="98"/>
        <v>44</v>
      </c>
      <c r="J308" s="410"/>
      <c r="K308" s="155"/>
    </row>
    <row r="309" spans="1:11" s="14" customFormat="1" ht="20.100000000000001" hidden="1" customHeight="1" x14ac:dyDescent="0.2">
      <c r="A309" s="878" t="s">
        <v>2440</v>
      </c>
      <c r="B309" s="961" t="s">
        <v>644</v>
      </c>
      <c r="C309" s="961" t="s">
        <v>2441</v>
      </c>
      <c r="D309" s="959">
        <v>45601</v>
      </c>
      <c r="E309" s="805">
        <f t="shared" si="100"/>
        <v>45604</v>
      </c>
      <c r="F309" s="805">
        <f t="shared" si="101"/>
        <v>45609</v>
      </c>
      <c r="G309" s="804"/>
      <c r="H309" s="761">
        <f t="shared" si="102"/>
        <v>45600</v>
      </c>
      <c r="I309" s="332">
        <f t="shared" si="98"/>
        <v>45</v>
      </c>
      <c r="J309" s="410"/>
      <c r="K309" s="155"/>
    </row>
    <row r="310" spans="1:11" s="14" customFormat="1" ht="20.100000000000001" hidden="1" customHeight="1" x14ac:dyDescent="0.2">
      <c r="A310" s="878" t="s">
        <v>1629</v>
      </c>
      <c r="B310" s="961" t="s">
        <v>646</v>
      </c>
      <c r="C310" s="961" t="s">
        <v>2442</v>
      </c>
      <c r="D310" s="959">
        <v>45608</v>
      </c>
      <c r="E310" s="805">
        <f t="shared" si="100"/>
        <v>45611</v>
      </c>
      <c r="F310" s="805">
        <f t="shared" si="101"/>
        <v>45616</v>
      </c>
      <c r="G310" s="681"/>
      <c r="H310" s="761">
        <f t="shared" si="102"/>
        <v>45607</v>
      </c>
      <c r="I310" s="332">
        <f t="shared" si="98"/>
        <v>46</v>
      </c>
      <c r="J310" s="410"/>
      <c r="K310" s="155"/>
    </row>
    <row r="311" spans="1:11" s="14" customFormat="1" ht="20.100000000000001" hidden="1" customHeight="1" x14ac:dyDescent="0.2">
      <c r="A311" s="878" t="s">
        <v>2443</v>
      </c>
      <c r="B311" s="961" t="s">
        <v>2325</v>
      </c>
      <c r="C311" s="961" t="s">
        <v>2444</v>
      </c>
      <c r="D311" s="961">
        <v>45617</v>
      </c>
      <c r="E311" s="805">
        <f>D311+2</f>
        <v>45619</v>
      </c>
      <c r="F311" s="884" t="s">
        <v>385</v>
      </c>
      <c r="G311" s="11"/>
      <c r="H311" s="761">
        <f>H310+7</f>
        <v>45614</v>
      </c>
      <c r="I311" s="332">
        <f t="shared" si="98"/>
        <v>47</v>
      </c>
      <c r="J311" s="410"/>
      <c r="K311" s="155"/>
    </row>
    <row r="312" spans="1:11" s="14" customFormat="1" ht="20.100000000000001" hidden="1" customHeight="1" x14ac:dyDescent="0.2">
      <c r="A312" s="878"/>
      <c r="B312" s="961" t="s">
        <v>2135</v>
      </c>
      <c r="C312" s="961" t="s">
        <v>2445</v>
      </c>
      <c r="D312" s="959">
        <v>45621</v>
      </c>
      <c r="E312" s="805">
        <f t="shared" ref="E312:E316" si="103">D312+2</f>
        <v>45623</v>
      </c>
      <c r="F312" s="884" t="s">
        <v>385</v>
      </c>
      <c r="G312" s="11"/>
      <c r="H312" s="761">
        <f t="shared" si="102"/>
        <v>45621</v>
      </c>
      <c r="I312" s="332">
        <f t="shared" si="98"/>
        <v>48</v>
      </c>
      <c r="J312" s="410"/>
      <c r="K312" s="155"/>
    </row>
    <row r="313" spans="1:11" s="14" customFormat="1" ht="20.100000000000001" hidden="1" customHeight="1" x14ac:dyDescent="0.2">
      <c r="A313" s="878"/>
      <c r="B313" s="1038" t="s">
        <v>409</v>
      </c>
      <c r="C313" s="961" t="s">
        <v>2446</v>
      </c>
      <c r="D313" s="857">
        <v>45627</v>
      </c>
      <c r="E313" s="857">
        <f t="shared" si="103"/>
        <v>45629</v>
      </c>
      <c r="F313" s="857">
        <f t="shared" si="101"/>
        <v>45635</v>
      </c>
      <c r="G313" s="11"/>
      <c r="H313" s="761">
        <f>H312+7</f>
        <v>45628</v>
      </c>
      <c r="I313" s="332">
        <f t="shared" si="98"/>
        <v>49</v>
      </c>
      <c r="J313" s="410"/>
      <c r="K313" s="155"/>
    </row>
    <row r="314" spans="1:11" s="14" customFormat="1" ht="20.100000000000001" hidden="1" customHeight="1" x14ac:dyDescent="0.2">
      <c r="A314" s="878" t="s">
        <v>2438</v>
      </c>
      <c r="B314" s="961" t="s">
        <v>2094</v>
      </c>
      <c r="C314" s="961" t="s">
        <v>2447</v>
      </c>
      <c r="D314" s="884" t="s">
        <v>385</v>
      </c>
      <c r="E314" s="857"/>
      <c r="F314" s="857"/>
      <c r="G314" s="11"/>
      <c r="H314" s="761">
        <f t="shared" si="102"/>
        <v>45635</v>
      </c>
      <c r="I314" s="332">
        <f t="shared" si="98"/>
        <v>50</v>
      </c>
      <c r="J314" s="410"/>
      <c r="K314" s="155"/>
    </row>
    <row r="315" spans="1:11" s="14" customFormat="1" ht="20.100000000000001" hidden="1" customHeight="1" x14ac:dyDescent="0.2">
      <c r="A315" s="878" t="s">
        <v>644</v>
      </c>
      <c r="B315" s="1038" t="s">
        <v>409</v>
      </c>
      <c r="C315" s="961" t="s">
        <v>2448</v>
      </c>
      <c r="D315" s="857">
        <v>45642</v>
      </c>
      <c r="E315" s="857">
        <f t="shared" si="103"/>
        <v>45644</v>
      </c>
      <c r="F315" s="857">
        <f t="shared" si="101"/>
        <v>45650</v>
      </c>
      <c r="G315" s="804"/>
      <c r="H315" s="761">
        <f t="shared" si="102"/>
        <v>45642</v>
      </c>
      <c r="I315" s="332">
        <f t="shared" si="98"/>
        <v>51</v>
      </c>
      <c r="J315" s="410"/>
      <c r="K315" s="155"/>
    </row>
    <row r="316" spans="1:11" s="14" customFormat="1" ht="20.100000000000001" hidden="1" customHeight="1" x14ac:dyDescent="0.2">
      <c r="A316" s="878" t="s">
        <v>646</v>
      </c>
      <c r="B316" s="961" t="s">
        <v>644</v>
      </c>
      <c r="C316" s="961" t="s">
        <v>2449</v>
      </c>
      <c r="D316" s="959">
        <v>45651</v>
      </c>
      <c r="E316" s="805">
        <f t="shared" si="103"/>
        <v>45653</v>
      </c>
      <c r="F316" s="805">
        <f t="shared" si="101"/>
        <v>45659</v>
      </c>
      <c r="G316" s="681"/>
      <c r="H316" s="761">
        <f t="shared" si="102"/>
        <v>45649</v>
      </c>
      <c r="I316" s="332">
        <f t="shared" si="98"/>
        <v>52</v>
      </c>
      <c r="J316" s="410"/>
      <c r="K316" s="155"/>
    </row>
    <row r="317" spans="1:11" s="14" customFormat="1" ht="20.100000000000001" hidden="1" customHeight="1" x14ac:dyDescent="0.2">
      <c r="A317" s="878" t="s">
        <v>2318</v>
      </c>
      <c r="B317" s="961" t="s">
        <v>2247</v>
      </c>
      <c r="C317" s="961" t="s">
        <v>2450</v>
      </c>
      <c r="D317" s="884" t="s">
        <v>385</v>
      </c>
      <c r="E317" s="805">
        <v>45292</v>
      </c>
      <c r="F317" s="805">
        <v>45298</v>
      </c>
      <c r="G317" s="11"/>
      <c r="H317" s="761">
        <f>H316+7</f>
        <v>45656</v>
      </c>
      <c r="I317" s="332">
        <f t="shared" si="98"/>
        <v>53</v>
      </c>
      <c r="J317" s="410"/>
      <c r="K317" s="155"/>
    </row>
    <row r="318" spans="1:11" s="14" customFormat="1" ht="20.100000000000001" hidden="1" customHeight="1" x14ac:dyDescent="0.2">
      <c r="A318" s="878"/>
      <c r="B318" s="961" t="s">
        <v>2135</v>
      </c>
      <c r="C318" s="961" t="s">
        <v>2451</v>
      </c>
      <c r="D318" s="884" t="s">
        <v>385</v>
      </c>
      <c r="E318" s="805">
        <v>45299</v>
      </c>
      <c r="F318" s="805">
        <v>45305</v>
      </c>
      <c r="G318" s="11"/>
      <c r="H318" s="761">
        <f t="shared" si="102"/>
        <v>45663</v>
      </c>
      <c r="I318" s="332">
        <f t="shared" si="98"/>
        <v>2</v>
      </c>
      <c r="J318" s="410"/>
      <c r="K318" s="155"/>
    </row>
    <row r="319" spans="1:11" s="14" customFormat="1" ht="20.100000000000001" hidden="1" customHeight="1" x14ac:dyDescent="0.2">
      <c r="A319" s="878" t="s">
        <v>2094</v>
      </c>
      <c r="B319" s="961" t="s">
        <v>2094</v>
      </c>
      <c r="C319" s="961" t="s">
        <v>2452</v>
      </c>
      <c r="D319" s="884" t="s">
        <v>385</v>
      </c>
      <c r="E319" s="805">
        <v>45306</v>
      </c>
      <c r="F319" s="805">
        <v>45312</v>
      </c>
      <c r="G319" s="11"/>
      <c r="H319" s="761">
        <f>H318+7</f>
        <v>45670</v>
      </c>
      <c r="I319" s="332">
        <f t="shared" si="98"/>
        <v>3</v>
      </c>
      <c r="J319" s="410"/>
      <c r="K319" s="155"/>
    </row>
    <row r="320" spans="1:11" s="14" customFormat="1" ht="20.100000000000001" hidden="1" customHeight="1" x14ac:dyDescent="0.2">
      <c r="A320" s="809"/>
      <c r="B320" s="767"/>
      <c r="C320" s="767"/>
      <c r="D320" s="767"/>
      <c r="E320" s="804"/>
      <c r="F320" s="804"/>
      <c r="G320" s="804"/>
      <c r="H320" s="804"/>
      <c r="I320" s="193"/>
      <c r="J320" s="767"/>
    </row>
    <row r="321" spans="1:17" s="14" customFormat="1" ht="27" customHeight="1" x14ac:dyDescent="0.2">
      <c r="A321" s="809"/>
      <c r="B321" s="1137" t="s">
        <v>2276</v>
      </c>
      <c r="C321" s="1138"/>
      <c r="D321" s="1139" t="s">
        <v>349</v>
      </c>
      <c r="E321" s="947" t="s">
        <v>2453</v>
      </c>
      <c r="F321" s="947" t="s">
        <v>435</v>
      </c>
      <c r="G321" s="947" t="s">
        <v>2336</v>
      </c>
      <c r="I321" s="885"/>
    </row>
    <row r="322" spans="1:17" s="14" customFormat="1" ht="16.5" customHeight="1" x14ac:dyDescent="0.2">
      <c r="A322" s="809"/>
      <c r="B322" s="950" t="s">
        <v>351</v>
      </c>
      <c r="C322" s="950" t="s">
        <v>352</v>
      </c>
      <c r="D322" s="1140"/>
      <c r="E322" s="957" t="s">
        <v>200</v>
      </c>
      <c r="F322" s="957" t="s">
        <v>238</v>
      </c>
      <c r="G322" s="957" t="s">
        <v>210</v>
      </c>
      <c r="I322" s="1063" t="s">
        <v>353</v>
      </c>
      <c r="J322" s="991" t="s">
        <v>354</v>
      </c>
    </row>
    <row r="323" spans="1:17" s="14" customFormat="1" ht="20.100000000000001" hidden="1" customHeight="1" x14ac:dyDescent="0.2">
      <c r="A323" s="809"/>
      <c r="B323" s="961" t="s">
        <v>2135</v>
      </c>
      <c r="C323" s="961" t="s">
        <v>2454</v>
      </c>
      <c r="D323" s="961">
        <v>45731</v>
      </c>
      <c r="E323" s="805">
        <f>D323+6</f>
        <v>45737</v>
      </c>
      <c r="F323" s="805">
        <f>E323+3</f>
        <v>45740</v>
      </c>
      <c r="G323" s="805">
        <f>F323+12</f>
        <v>45752</v>
      </c>
      <c r="I323" s="761">
        <v>45729</v>
      </c>
      <c r="J323" s="332">
        <f t="shared" ref="J323:J324" si="104">WEEKNUM(I323)</f>
        <v>11</v>
      </c>
    </row>
    <row r="324" spans="1:17" s="14" customFormat="1" ht="20.100000000000001" hidden="1" customHeight="1" x14ac:dyDescent="0.2">
      <c r="A324" s="809"/>
      <c r="B324" s="961" t="s">
        <v>646</v>
      </c>
      <c r="C324" s="961" t="s">
        <v>2455</v>
      </c>
      <c r="D324" s="961">
        <v>45740</v>
      </c>
      <c r="E324" s="805">
        <f t="shared" ref="E324:E330" si="105">D324+6</f>
        <v>45746</v>
      </c>
      <c r="F324" s="805">
        <f t="shared" ref="F324:F330" si="106">E324+3</f>
        <v>45749</v>
      </c>
      <c r="G324" s="805">
        <f t="shared" ref="G324:G330" si="107">F324+12</f>
        <v>45761</v>
      </c>
      <c r="I324" s="761">
        <f>I323+7</f>
        <v>45736</v>
      </c>
      <c r="J324" s="332">
        <f t="shared" si="104"/>
        <v>12</v>
      </c>
    </row>
    <row r="325" spans="1:17" s="14" customFormat="1" ht="20.100000000000001" customHeight="1" x14ac:dyDescent="0.2">
      <c r="A325" s="809"/>
      <c r="B325" s="961" t="s">
        <v>1765</v>
      </c>
      <c r="C325" s="961" t="s">
        <v>2456</v>
      </c>
      <c r="D325" s="961">
        <v>45745</v>
      </c>
      <c r="E325" s="805">
        <f t="shared" si="105"/>
        <v>45751</v>
      </c>
      <c r="F325" s="805">
        <f t="shared" si="106"/>
        <v>45754</v>
      </c>
      <c r="G325" s="805">
        <f t="shared" si="107"/>
        <v>45766</v>
      </c>
      <c r="I325" s="761">
        <f>I324+7</f>
        <v>45743</v>
      </c>
      <c r="J325" s="332">
        <f>WEEKNUM(I325)</f>
        <v>13</v>
      </c>
    </row>
    <row r="326" spans="1:17" s="14" customFormat="1" ht="20.100000000000001" customHeight="1" x14ac:dyDescent="0.2">
      <c r="A326" s="809" t="s">
        <v>644</v>
      </c>
      <c r="B326" s="961" t="s">
        <v>1527</v>
      </c>
      <c r="C326" s="961" t="s">
        <v>2457</v>
      </c>
      <c r="D326" s="961">
        <v>45748</v>
      </c>
      <c r="E326" s="805">
        <f>D326+6</f>
        <v>45754</v>
      </c>
      <c r="F326" s="805">
        <f>E326+3</f>
        <v>45757</v>
      </c>
      <c r="G326" s="805">
        <f>F326+12</f>
        <v>45769</v>
      </c>
      <c r="I326" s="761">
        <f>I325+7</f>
        <v>45750</v>
      </c>
      <c r="J326" s="332">
        <f t="shared" ref="J326:J327" si="108">WEEKNUM(I326)</f>
        <v>14</v>
      </c>
    </row>
    <row r="327" spans="1:17" s="14" customFormat="1" ht="20.100000000000001" customHeight="1" x14ac:dyDescent="0.2">
      <c r="A327" s="809"/>
      <c r="B327" s="961" t="s">
        <v>2247</v>
      </c>
      <c r="C327" s="961" t="s">
        <v>2458</v>
      </c>
      <c r="D327" s="961">
        <v>45755</v>
      </c>
      <c r="E327" s="805">
        <f t="shared" si="105"/>
        <v>45761</v>
      </c>
      <c r="F327" s="805">
        <f t="shared" si="106"/>
        <v>45764</v>
      </c>
      <c r="G327" s="805">
        <f t="shared" si="107"/>
        <v>45776</v>
      </c>
      <c r="I327" s="761">
        <f t="shared" ref="I327:I330" si="109">I326+7</f>
        <v>45757</v>
      </c>
      <c r="J327" s="332">
        <f t="shared" si="108"/>
        <v>15</v>
      </c>
    </row>
    <row r="328" spans="1:17" s="14" customFormat="1" ht="20.100000000000001" customHeight="1" x14ac:dyDescent="0.2">
      <c r="A328" s="809"/>
      <c r="B328" s="961" t="s">
        <v>1949</v>
      </c>
      <c r="C328" s="961" t="s">
        <v>2459</v>
      </c>
      <c r="D328" s="961">
        <v>45762</v>
      </c>
      <c r="E328" s="805">
        <f t="shared" si="105"/>
        <v>45768</v>
      </c>
      <c r="F328" s="805">
        <f t="shared" si="106"/>
        <v>45771</v>
      </c>
      <c r="G328" s="805">
        <f t="shared" si="107"/>
        <v>45783</v>
      </c>
      <c r="I328" s="761">
        <f t="shared" si="109"/>
        <v>45764</v>
      </c>
      <c r="J328" s="332">
        <f>WEEKNUM(I328)</f>
        <v>16</v>
      </c>
    </row>
    <row r="329" spans="1:17" s="14" customFormat="1" ht="20.100000000000001" customHeight="1" x14ac:dyDescent="0.2">
      <c r="A329" s="809" t="s">
        <v>2135</v>
      </c>
      <c r="B329" s="961" t="s">
        <v>2002</v>
      </c>
      <c r="C329" s="961" t="s">
        <v>2460</v>
      </c>
      <c r="D329" s="961">
        <v>45769</v>
      </c>
      <c r="E329" s="805">
        <f>D329+6</f>
        <v>45775</v>
      </c>
      <c r="F329" s="805">
        <f>E329+3</f>
        <v>45778</v>
      </c>
      <c r="G329" s="805">
        <f>F329+12</f>
        <v>45790</v>
      </c>
      <c r="I329" s="761">
        <f t="shared" si="109"/>
        <v>45771</v>
      </c>
      <c r="J329" s="332">
        <f t="shared" ref="J329:J330" si="110">WEEKNUM(I329)</f>
        <v>17</v>
      </c>
    </row>
    <row r="330" spans="1:17" s="14" customFormat="1" ht="20.100000000000001" customHeight="1" x14ac:dyDescent="0.2">
      <c r="A330" s="809"/>
      <c r="B330" s="961" t="s">
        <v>646</v>
      </c>
      <c r="C330" s="961" t="s">
        <v>2461</v>
      </c>
      <c r="D330" s="961">
        <v>45776</v>
      </c>
      <c r="E330" s="805">
        <f t="shared" si="105"/>
        <v>45782</v>
      </c>
      <c r="F330" s="805">
        <f t="shared" si="106"/>
        <v>45785</v>
      </c>
      <c r="G330" s="805">
        <f t="shared" si="107"/>
        <v>45797</v>
      </c>
      <c r="I330" s="761">
        <f t="shared" si="109"/>
        <v>45778</v>
      </c>
      <c r="J330" s="332">
        <f t="shared" si="110"/>
        <v>18</v>
      </c>
    </row>
    <row r="331" spans="1:17" s="14" customFormat="1" ht="20.100000000000001" customHeight="1" x14ac:dyDescent="0.2">
      <c r="A331" s="809"/>
      <c r="B331" s="961" t="s">
        <v>1765</v>
      </c>
      <c r="C331" s="961" t="s">
        <v>2462</v>
      </c>
      <c r="D331" s="961">
        <v>45783</v>
      </c>
      <c r="E331" s="805">
        <f t="shared" ref="E331" si="111">D331+6</f>
        <v>45789</v>
      </c>
      <c r="F331" s="805">
        <f t="shared" ref="F331" si="112">E331+3</f>
        <v>45792</v>
      </c>
      <c r="G331" s="805">
        <f t="shared" ref="G331" si="113">F331+12</f>
        <v>45804</v>
      </c>
      <c r="I331" s="761">
        <f>I330+7</f>
        <v>45785</v>
      </c>
      <c r="J331" s="332">
        <f>WEEKNUM(I331)</f>
        <v>19</v>
      </c>
    </row>
    <row r="332" spans="1:17" s="14" customFormat="1" ht="20.100000000000001" customHeight="1" x14ac:dyDescent="0.2">
      <c r="A332" s="809"/>
      <c r="B332" s="961" t="s">
        <v>1527</v>
      </c>
      <c r="C332" s="961" t="s">
        <v>2463</v>
      </c>
      <c r="D332" s="961">
        <v>45790</v>
      </c>
      <c r="E332" s="805">
        <f>D332+6</f>
        <v>45796</v>
      </c>
      <c r="F332" s="805">
        <f>E332+3</f>
        <v>45799</v>
      </c>
      <c r="G332" s="805">
        <f>F332+12</f>
        <v>45811</v>
      </c>
      <c r="I332" s="761">
        <f>I331+7</f>
        <v>45792</v>
      </c>
      <c r="J332" s="332">
        <f t="shared" ref="J332:J333" si="114">WEEKNUM(I332)</f>
        <v>20</v>
      </c>
    </row>
    <row r="333" spans="1:17" s="14" customFormat="1" ht="20.100000000000001" customHeight="1" x14ac:dyDescent="0.2">
      <c r="A333" s="809"/>
      <c r="B333" s="961" t="s">
        <v>2247</v>
      </c>
      <c r="C333" s="961" t="s">
        <v>2464</v>
      </c>
      <c r="D333" s="961">
        <v>45797</v>
      </c>
      <c r="E333" s="805">
        <f t="shared" ref="E333:E334" si="115">D333+6</f>
        <v>45803</v>
      </c>
      <c r="F333" s="805">
        <f t="shared" ref="F333:F334" si="116">E333+3</f>
        <v>45806</v>
      </c>
      <c r="G333" s="805">
        <f t="shared" ref="G333:G334" si="117">F333+12</f>
        <v>45818</v>
      </c>
      <c r="I333" s="761">
        <f t="shared" ref="I333:I334" si="118">I332+7</f>
        <v>45799</v>
      </c>
      <c r="J333" s="332">
        <f t="shared" si="114"/>
        <v>21</v>
      </c>
    </row>
    <row r="334" spans="1:17" s="14" customFormat="1" ht="20.100000000000001" customHeight="1" x14ac:dyDescent="0.2">
      <c r="A334" s="809"/>
      <c r="B334" s="961" t="s">
        <v>1949</v>
      </c>
      <c r="C334" s="961" t="s">
        <v>2465</v>
      </c>
      <c r="D334" s="961">
        <v>45804</v>
      </c>
      <c r="E334" s="805">
        <f t="shared" si="115"/>
        <v>45810</v>
      </c>
      <c r="F334" s="805">
        <f t="shared" si="116"/>
        <v>45813</v>
      </c>
      <c r="G334" s="805">
        <f t="shared" si="117"/>
        <v>45825</v>
      </c>
      <c r="I334" s="761">
        <f t="shared" si="118"/>
        <v>45806</v>
      </c>
      <c r="J334" s="332">
        <f>WEEKNUM(I334)</f>
        <v>22</v>
      </c>
    </row>
    <row r="335" spans="1:17" s="149" customFormat="1" ht="20.100000000000001" customHeight="1" x14ac:dyDescent="0.2">
      <c r="A335" s="1048"/>
      <c r="B335" s="147" t="s">
        <v>504</v>
      </c>
      <c r="C335" s="753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603"/>
      <c r="P335" s="146"/>
      <c r="Q335" s="146"/>
    </row>
    <row r="339" spans="1:15" ht="15" thickBot="1" x14ac:dyDescent="0.25"/>
    <row r="340" spans="1:15" s="147" customFormat="1" ht="18.75" customHeight="1" x14ac:dyDescent="0.2">
      <c r="B340" s="900"/>
      <c r="C340" s="901"/>
      <c r="D340" s="902"/>
      <c r="E340" s="903"/>
      <c r="F340" s="904"/>
      <c r="G340" s="905"/>
      <c r="H340" s="906"/>
    </row>
    <row r="341" spans="1:15" s="147" customFormat="1" ht="18.75" customHeight="1" x14ac:dyDescent="0.2">
      <c r="B341" s="781" t="s">
        <v>505</v>
      </c>
      <c r="C341" s="145"/>
      <c r="D341" s="147" t="s">
        <v>506</v>
      </c>
      <c r="G341" s="147" t="s">
        <v>507</v>
      </c>
      <c r="H341" s="782"/>
    </row>
    <row r="342" spans="1:15" s="147" customFormat="1" ht="18.75" customHeight="1" x14ac:dyDescent="0.2">
      <c r="B342" s="783" t="s">
        <v>508</v>
      </c>
      <c r="C342" s="1115" t="s">
        <v>509</v>
      </c>
      <c r="D342" s="133" t="s">
        <v>510</v>
      </c>
      <c r="F342" s="1115" t="s">
        <v>511</v>
      </c>
      <c r="G342" s="145" t="s">
        <v>512</v>
      </c>
      <c r="H342" s="1116" t="s">
        <v>513</v>
      </c>
    </row>
    <row r="343" spans="1:15" s="147" customFormat="1" ht="18.75" customHeight="1" x14ac:dyDescent="0.2">
      <c r="B343" s="783" t="s">
        <v>514</v>
      </c>
      <c r="C343" s="1115" t="s">
        <v>515</v>
      </c>
      <c r="D343" s="133" t="s">
        <v>516</v>
      </c>
      <c r="E343" s="148" t="s">
        <v>517</v>
      </c>
      <c r="F343" s="1117" t="s">
        <v>518</v>
      </c>
      <c r="G343" s="145" t="s">
        <v>519</v>
      </c>
      <c r="H343" s="1116" t="s">
        <v>520</v>
      </c>
    </row>
    <row r="344" spans="1:15" s="147" customFormat="1" ht="18.75" customHeight="1" x14ac:dyDescent="0.2">
      <c r="B344" s="786" t="s">
        <v>521</v>
      </c>
      <c r="C344" s="1118" t="s">
        <v>522</v>
      </c>
      <c r="D344" s="133" t="s">
        <v>523</v>
      </c>
      <c r="E344" s="148" t="s">
        <v>524</v>
      </c>
      <c r="F344" s="1117" t="s">
        <v>525</v>
      </c>
      <c r="G344" s="591" t="s">
        <v>526</v>
      </c>
      <c r="H344" s="1119" t="s">
        <v>527</v>
      </c>
    </row>
    <row r="345" spans="1:15" s="147" customFormat="1" ht="18.75" customHeight="1" x14ac:dyDescent="0.2">
      <c r="B345" s="786" t="s">
        <v>528</v>
      </c>
      <c r="C345" s="1118" t="s">
        <v>529</v>
      </c>
      <c r="D345" s="133" t="s">
        <v>530</v>
      </c>
      <c r="E345" s="148" t="s">
        <v>531</v>
      </c>
      <c r="F345" s="1117" t="s">
        <v>532</v>
      </c>
      <c r="G345" s="591" t="s">
        <v>533</v>
      </c>
      <c r="H345" s="1119" t="s">
        <v>534</v>
      </c>
      <c r="N345" s="149"/>
      <c r="O345" s="149"/>
    </row>
    <row r="346" spans="1:15" s="147" customFormat="1" ht="18.75" customHeight="1" x14ac:dyDescent="0.2">
      <c r="B346" s="786" t="s">
        <v>535</v>
      </c>
      <c r="C346" s="1118" t="s">
        <v>536</v>
      </c>
      <c r="D346" s="133" t="s">
        <v>537</v>
      </c>
      <c r="E346" s="148" t="s">
        <v>538</v>
      </c>
      <c r="F346" s="1117" t="s">
        <v>539</v>
      </c>
      <c r="G346" s="591" t="s">
        <v>540</v>
      </c>
      <c r="H346" s="1119" t="s">
        <v>541</v>
      </c>
      <c r="N346" s="149"/>
      <c r="O346" s="149"/>
    </row>
    <row r="347" spans="1:15" s="147" customFormat="1" ht="18.75" customHeight="1" x14ac:dyDescent="0.2">
      <c r="B347" s="786" t="s">
        <v>542</v>
      </c>
      <c r="C347" s="1118" t="s">
        <v>543</v>
      </c>
      <c r="D347" s="133" t="s">
        <v>544</v>
      </c>
      <c r="E347" s="148" t="s">
        <v>545</v>
      </c>
      <c r="F347" s="1117" t="s">
        <v>546</v>
      </c>
      <c r="G347" s="591" t="s">
        <v>547</v>
      </c>
      <c r="H347" s="1119" t="s">
        <v>548</v>
      </c>
      <c r="N347" s="149"/>
      <c r="O347" s="149"/>
    </row>
    <row r="348" spans="1:15" s="147" customFormat="1" ht="18.75" customHeight="1" x14ac:dyDescent="0.2">
      <c r="B348" s="786" t="s">
        <v>549</v>
      </c>
      <c r="C348" s="1118" t="s">
        <v>550</v>
      </c>
      <c r="D348" s="133" t="s">
        <v>551</v>
      </c>
      <c r="E348" s="148" t="s">
        <v>552</v>
      </c>
      <c r="F348" s="1115" t="s">
        <v>553</v>
      </c>
      <c r="G348" s="591" t="s">
        <v>554</v>
      </c>
      <c r="H348" s="790" t="s">
        <v>555</v>
      </c>
      <c r="N348" s="149"/>
      <c r="O348" s="149"/>
    </row>
    <row r="349" spans="1:15" s="149" customFormat="1" ht="18.75" customHeight="1" x14ac:dyDescent="0.2">
      <c r="A349" s="1045"/>
      <c r="B349" s="786" t="s">
        <v>556</v>
      </c>
      <c r="C349" s="1118" t="s">
        <v>557</v>
      </c>
      <c r="D349" s="133"/>
      <c r="E349" s="145"/>
      <c r="F349" s="591"/>
      <c r="G349" s="147"/>
      <c r="H349" s="791"/>
      <c r="I349" s="145"/>
      <c r="J349" s="145"/>
      <c r="K349" s="145"/>
    </row>
    <row r="350" spans="1:15" s="149" customFormat="1" ht="18.75" customHeight="1" thickBot="1" x14ac:dyDescent="0.25">
      <c r="A350" s="1045"/>
      <c r="B350" s="1120"/>
      <c r="C350" s="794"/>
      <c r="D350" s="794"/>
      <c r="E350" s="794"/>
      <c r="F350" s="794"/>
      <c r="G350" s="794"/>
      <c r="H350" s="1121"/>
      <c r="I350" s="145"/>
      <c r="J350" s="145"/>
      <c r="K350" s="145"/>
    </row>
    <row r="356" spans="1:21" s="266" customFormat="1" ht="60" hidden="1" x14ac:dyDescent="0.2">
      <c r="A356" s="877"/>
      <c r="B356" s="372"/>
      <c r="C356" s="1"/>
      <c r="D356" s="398" t="s">
        <v>1509</v>
      </c>
      <c r="E356" s="119" t="s">
        <v>2466</v>
      </c>
      <c r="F356" s="119" t="s">
        <v>2467</v>
      </c>
      <c r="G356" s="119" t="s">
        <v>2468</v>
      </c>
      <c r="H356" s="119" t="s">
        <v>2469</v>
      </c>
      <c r="I356" s="119" t="s">
        <v>2470</v>
      </c>
      <c r="J356" s="119" t="s">
        <v>2471</v>
      </c>
      <c r="K356" s="373" t="s">
        <v>2472</v>
      </c>
      <c r="L356" s="373" t="s">
        <v>2473</v>
      </c>
      <c r="M356" s="119" t="s">
        <v>2474</v>
      </c>
      <c r="N356" s="119" t="s">
        <v>2475</v>
      </c>
      <c r="O356" s="119" t="s">
        <v>2476</v>
      </c>
      <c r="P356" s="373" t="s">
        <v>2477</v>
      </c>
      <c r="Q356" s="119" t="s">
        <v>2478</v>
      </c>
      <c r="R356" s="119" t="s">
        <v>2479</v>
      </c>
      <c r="S356" s="119" t="s">
        <v>2480</v>
      </c>
      <c r="T356" s="119" t="s">
        <v>2481</v>
      </c>
      <c r="U356" s="119" t="s">
        <v>2482</v>
      </c>
    </row>
    <row r="357" spans="1:21" s="266" customFormat="1" ht="20.100000000000001" hidden="1" customHeight="1" x14ac:dyDescent="0.2">
      <c r="A357" s="877"/>
      <c r="B357" s="1"/>
      <c r="C357" s="1" t="s">
        <v>2483</v>
      </c>
      <c r="D357" s="405"/>
      <c r="E357" s="405" t="s">
        <v>144</v>
      </c>
      <c r="F357" s="405" t="s">
        <v>200</v>
      </c>
      <c r="G357" s="405" t="s">
        <v>170</v>
      </c>
      <c r="H357" s="398" t="s">
        <v>1726</v>
      </c>
      <c r="I357" s="398" t="s">
        <v>2484</v>
      </c>
      <c r="J357" s="374" t="s">
        <v>2485</v>
      </c>
      <c r="K357" s="373" t="s">
        <v>2485</v>
      </c>
      <c r="L357" s="373" t="s">
        <v>2486</v>
      </c>
      <c r="M357" s="405" t="s">
        <v>265</v>
      </c>
      <c r="N357" s="405" t="s">
        <v>2487</v>
      </c>
      <c r="O357" s="405" t="s">
        <v>2487</v>
      </c>
      <c r="P357" s="375" t="s">
        <v>2487</v>
      </c>
      <c r="Q357" s="375" t="s">
        <v>2488</v>
      </c>
      <c r="R357" s="375" t="s">
        <v>2489</v>
      </c>
      <c r="S357" s="375" t="s">
        <v>2490</v>
      </c>
      <c r="T357" s="375" t="s">
        <v>2491</v>
      </c>
      <c r="U357" s="375" t="s">
        <v>2492</v>
      </c>
    </row>
    <row r="358" spans="1:21" s="266" customFormat="1" ht="20.100000000000001" hidden="1" customHeight="1" x14ac:dyDescent="0.2">
      <c r="A358" s="877"/>
      <c r="B358" s="376" t="s">
        <v>351</v>
      </c>
      <c r="C358" s="376" t="s">
        <v>352</v>
      </c>
      <c r="D358" s="376" t="s">
        <v>1289</v>
      </c>
      <c r="E358" s="376" t="s">
        <v>1289</v>
      </c>
      <c r="F358" s="376" t="s">
        <v>1289</v>
      </c>
      <c r="G358" s="376" t="s">
        <v>1289</v>
      </c>
      <c r="H358" s="376" t="s">
        <v>1289</v>
      </c>
      <c r="I358" s="376" t="s">
        <v>1289</v>
      </c>
      <c r="J358" s="376" t="s">
        <v>1289</v>
      </c>
      <c r="K358" s="377" t="s">
        <v>1289</v>
      </c>
      <c r="L358" s="378" t="s">
        <v>1289</v>
      </c>
      <c r="M358" s="376" t="s">
        <v>1289</v>
      </c>
      <c r="N358" s="376" t="s">
        <v>1289</v>
      </c>
      <c r="O358" s="376" t="s">
        <v>1289</v>
      </c>
      <c r="P358" s="378" t="s">
        <v>1289</v>
      </c>
      <c r="Q358" s="378" t="s">
        <v>1289</v>
      </c>
      <c r="R358" s="378" t="s">
        <v>1289</v>
      </c>
      <c r="S358" s="378" t="s">
        <v>1289</v>
      </c>
      <c r="T358" s="378" t="s">
        <v>1289</v>
      </c>
      <c r="U358" s="378" t="s">
        <v>1289</v>
      </c>
    </row>
    <row r="359" spans="1:21" hidden="1" x14ac:dyDescent="0.2">
      <c r="B359" s="136" t="s">
        <v>2493</v>
      </c>
      <c r="C359" s="137" t="s">
        <v>2494</v>
      </c>
      <c r="D359" s="6">
        <v>44288</v>
      </c>
      <c r="E359" s="6">
        <f t="shared" ref="E359:E360" si="119">D359+4</f>
        <v>44292</v>
      </c>
      <c r="F359" s="6">
        <f t="shared" ref="F359:F360" si="120">D359+6</f>
        <v>44294</v>
      </c>
      <c r="G359" s="6">
        <f t="shared" ref="G359:G366" si="121">D359+11</f>
        <v>44299</v>
      </c>
      <c r="H359" s="379">
        <f t="shared" ref="H359:H360" si="122">G359+15</f>
        <v>44314</v>
      </c>
      <c r="I359" s="6">
        <f t="shared" ref="I359:I365" si="123">D359+24</f>
        <v>44312</v>
      </c>
      <c r="J359" s="6">
        <f t="shared" ref="J359:J365" si="124">D359+21</f>
        <v>44309</v>
      </c>
      <c r="K359" s="6">
        <f t="shared" ref="K359:K365" si="125">D359+21</f>
        <v>44309</v>
      </c>
      <c r="L359" s="6">
        <f t="shared" ref="L359:L365" si="126">D359+38</f>
        <v>44326</v>
      </c>
      <c r="M359" s="6">
        <f t="shared" ref="M359:M365" si="127">D359+5</f>
        <v>44293</v>
      </c>
      <c r="N359" s="6">
        <f t="shared" ref="N359:N365" si="128">D359+21</f>
        <v>44309</v>
      </c>
      <c r="O359" s="6">
        <f t="shared" ref="O359:O365" si="129">D359+21</f>
        <v>44309</v>
      </c>
      <c r="P359" s="6">
        <f t="shared" ref="P359:P365" si="130">D359+21</f>
        <v>44309</v>
      </c>
      <c r="Q359" s="6">
        <f t="shared" ref="Q359:Q365" si="131">D359+20</f>
        <v>44308</v>
      </c>
      <c r="R359" s="6">
        <f t="shared" ref="R359:R365" si="132">D359+25</f>
        <v>44313</v>
      </c>
      <c r="S359" s="6">
        <f t="shared" ref="S359:S365" si="133">D359+22</f>
        <v>44310</v>
      </c>
      <c r="T359" s="6">
        <f t="shared" ref="T359:T365" si="134">D359+19</f>
        <v>44307</v>
      </c>
      <c r="U359" s="6">
        <f t="shared" ref="U359:U365" si="135">D359+18</f>
        <v>44306</v>
      </c>
    </row>
    <row r="360" spans="1:21" hidden="1" x14ac:dyDescent="0.2">
      <c r="A360" s="876" t="s">
        <v>2495</v>
      </c>
      <c r="B360" s="381" t="s">
        <v>681</v>
      </c>
      <c r="C360" s="137" t="s">
        <v>2496</v>
      </c>
      <c r="D360" s="6">
        <f t="shared" ref="D360:D366" si="136">D359+7</f>
        <v>44295</v>
      </c>
      <c r="E360" s="6">
        <f t="shared" si="119"/>
        <v>44299</v>
      </c>
      <c r="F360" s="6">
        <f t="shared" si="120"/>
        <v>44301</v>
      </c>
      <c r="G360" s="6">
        <f t="shared" si="121"/>
        <v>44306</v>
      </c>
      <c r="H360" s="379">
        <f t="shared" si="122"/>
        <v>44321</v>
      </c>
      <c r="I360" s="6">
        <f t="shared" si="123"/>
        <v>44319</v>
      </c>
      <c r="J360" s="6">
        <f t="shared" si="124"/>
        <v>44316</v>
      </c>
      <c r="K360" s="6">
        <f t="shared" si="125"/>
        <v>44316</v>
      </c>
      <c r="L360" s="6">
        <f t="shared" si="126"/>
        <v>44333</v>
      </c>
      <c r="M360" s="6">
        <f t="shared" si="127"/>
        <v>44300</v>
      </c>
      <c r="N360" s="6">
        <f t="shared" si="128"/>
        <v>44316</v>
      </c>
      <c r="O360" s="6">
        <f t="shared" si="129"/>
        <v>44316</v>
      </c>
      <c r="P360" s="6">
        <f t="shared" si="130"/>
        <v>44316</v>
      </c>
      <c r="Q360" s="6">
        <f t="shared" si="131"/>
        <v>44315</v>
      </c>
      <c r="R360" s="6">
        <f t="shared" si="132"/>
        <v>44320</v>
      </c>
      <c r="S360" s="6">
        <f t="shared" si="133"/>
        <v>44317</v>
      </c>
      <c r="T360" s="6">
        <f t="shared" si="134"/>
        <v>44314</v>
      </c>
      <c r="U360" s="6">
        <f t="shared" si="135"/>
        <v>44313</v>
      </c>
    </row>
    <row r="361" spans="1:21" hidden="1" x14ac:dyDescent="0.2">
      <c r="A361" s="876" t="s">
        <v>2497</v>
      </c>
      <c r="B361" s="381" t="s">
        <v>681</v>
      </c>
      <c r="C361" s="137" t="s">
        <v>2498</v>
      </c>
      <c r="D361" s="6">
        <f t="shared" si="136"/>
        <v>44302</v>
      </c>
      <c r="E361" s="6">
        <f t="shared" ref="E361:E362" si="137">D361+4</f>
        <v>44306</v>
      </c>
      <c r="F361" s="6">
        <f t="shared" ref="F361:F362" si="138">D361+6</f>
        <v>44308</v>
      </c>
      <c r="G361" s="6">
        <f t="shared" si="121"/>
        <v>44313</v>
      </c>
      <c r="H361" s="379">
        <f t="shared" ref="H361:H362" si="139">G361+15</f>
        <v>44328</v>
      </c>
      <c r="I361" s="6">
        <f t="shared" si="123"/>
        <v>44326</v>
      </c>
      <c r="J361" s="6">
        <f t="shared" si="124"/>
        <v>44323</v>
      </c>
      <c r="K361" s="6">
        <f t="shared" si="125"/>
        <v>44323</v>
      </c>
      <c r="L361" s="6">
        <f t="shared" si="126"/>
        <v>44340</v>
      </c>
      <c r="M361" s="6">
        <f t="shared" si="127"/>
        <v>44307</v>
      </c>
      <c r="N361" s="6">
        <f t="shared" si="128"/>
        <v>44323</v>
      </c>
      <c r="O361" s="6">
        <f t="shared" si="129"/>
        <v>44323</v>
      </c>
      <c r="P361" s="6">
        <f t="shared" si="130"/>
        <v>44323</v>
      </c>
      <c r="Q361" s="6">
        <f t="shared" si="131"/>
        <v>44322</v>
      </c>
      <c r="R361" s="6">
        <f t="shared" si="132"/>
        <v>44327</v>
      </c>
      <c r="S361" s="6">
        <f t="shared" si="133"/>
        <v>44324</v>
      </c>
      <c r="T361" s="6">
        <f t="shared" si="134"/>
        <v>44321</v>
      </c>
      <c r="U361" s="6">
        <f t="shared" si="135"/>
        <v>44320</v>
      </c>
    </row>
    <row r="362" spans="1:21" hidden="1" x14ac:dyDescent="0.2">
      <c r="A362" s="876" t="s">
        <v>2499</v>
      </c>
      <c r="B362" s="381" t="s">
        <v>681</v>
      </c>
      <c r="C362" s="137" t="s">
        <v>2500</v>
      </c>
      <c r="D362" s="6">
        <f t="shared" si="136"/>
        <v>44309</v>
      </c>
      <c r="E362" s="6">
        <f t="shared" si="137"/>
        <v>44313</v>
      </c>
      <c r="F362" s="6">
        <f t="shared" si="138"/>
        <v>44315</v>
      </c>
      <c r="G362" s="6">
        <f t="shared" si="121"/>
        <v>44320</v>
      </c>
      <c r="H362" s="379">
        <f t="shared" si="139"/>
        <v>44335</v>
      </c>
      <c r="I362" s="6">
        <f t="shared" si="123"/>
        <v>44333</v>
      </c>
      <c r="J362" s="6">
        <f t="shared" si="124"/>
        <v>44330</v>
      </c>
      <c r="K362" s="6">
        <f t="shared" si="125"/>
        <v>44330</v>
      </c>
      <c r="L362" s="6">
        <f t="shared" si="126"/>
        <v>44347</v>
      </c>
      <c r="M362" s="6">
        <f t="shared" si="127"/>
        <v>44314</v>
      </c>
      <c r="N362" s="6">
        <f t="shared" si="128"/>
        <v>44330</v>
      </c>
      <c r="O362" s="6">
        <f t="shared" si="129"/>
        <v>44330</v>
      </c>
      <c r="P362" s="6">
        <f t="shared" si="130"/>
        <v>44330</v>
      </c>
      <c r="Q362" s="6">
        <f t="shared" si="131"/>
        <v>44329</v>
      </c>
      <c r="R362" s="6">
        <f t="shared" si="132"/>
        <v>44334</v>
      </c>
      <c r="S362" s="6">
        <f t="shared" si="133"/>
        <v>44331</v>
      </c>
      <c r="T362" s="6">
        <f t="shared" si="134"/>
        <v>44328</v>
      </c>
      <c r="U362" s="6">
        <f t="shared" si="135"/>
        <v>44327</v>
      </c>
    </row>
    <row r="363" spans="1:21" hidden="1" x14ac:dyDescent="0.2">
      <c r="A363" s="876"/>
      <c r="B363" s="381" t="s">
        <v>681</v>
      </c>
      <c r="C363" s="137" t="s">
        <v>2501</v>
      </c>
      <c r="D363" s="6">
        <f t="shared" si="136"/>
        <v>44316</v>
      </c>
      <c r="E363" s="6">
        <f t="shared" ref="E363" si="140">D363+4</f>
        <v>44320</v>
      </c>
      <c r="F363" s="6">
        <f t="shared" ref="F363" si="141">D363+6</f>
        <v>44322</v>
      </c>
      <c r="G363" s="6">
        <f t="shared" si="121"/>
        <v>44327</v>
      </c>
      <c r="H363" s="379">
        <f t="shared" ref="H363" si="142">G363+15</f>
        <v>44342</v>
      </c>
      <c r="I363" s="6">
        <f t="shared" si="123"/>
        <v>44340</v>
      </c>
      <c r="J363" s="6">
        <f t="shared" si="124"/>
        <v>44337</v>
      </c>
      <c r="K363" s="6">
        <f t="shared" si="125"/>
        <v>44337</v>
      </c>
      <c r="L363" s="6">
        <f t="shared" si="126"/>
        <v>44354</v>
      </c>
      <c r="M363" s="6">
        <f t="shared" si="127"/>
        <v>44321</v>
      </c>
      <c r="N363" s="6">
        <f t="shared" si="128"/>
        <v>44337</v>
      </c>
      <c r="O363" s="6">
        <f t="shared" si="129"/>
        <v>44337</v>
      </c>
      <c r="P363" s="6">
        <f t="shared" si="130"/>
        <v>44337</v>
      </c>
      <c r="Q363" s="6">
        <f t="shared" si="131"/>
        <v>44336</v>
      </c>
      <c r="R363" s="6">
        <f t="shared" si="132"/>
        <v>44341</v>
      </c>
      <c r="S363" s="6">
        <f t="shared" si="133"/>
        <v>44338</v>
      </c>
      <c r="T363" s="6">
        <f t="shared" si="134"/>
        <v>44335</v>
      </c>
      <c r="U363" s="6">
        <f t="shared" si="135"/>
        <v>44334</v>
      </c>
    </row>
    <row r="364" spans="1:21" hidden="1" x14ac:dyDescent="0.2">
      <c r="A364" s="876"/>
      <c r="B364" s="383" t="s">
        <v>681</v>
      </c>
      <c r="C364" s="362" t="s">
        <v>2502</v>
      </c>
      <c r="D364" s="6">
        <f>D363+7</f>
        <v>44323</v>
      </c>
      <c r="E364" s="363">
        <f>D364+4</f>
        <v>44327</v>
      </c>
      <c r="F364" s="363">
        <f t="shared" ref="F364:F365" si="143">D364+6</f>
        <v>44329</v>
      </c>
      <c r="G364" s="363">
        <f t="shared" si="121"/>
        <v>44334</v>
      </c>
      <c r="H364" s="380">
        <f t="shared" ref="H364:H365" si="144">G364+15</f>
        <v>44349</v>
      </c>
      <c r="I364" s="363">
        <f t="shared" si="123"/>
        <v>44347</v>
      </c>
      <c r="J364" s="363">
        <f t="shared" si="124"/>
        <v>44344</v>
      </c>
      <c r="K364" s="363">
        <f t="shared" si="125"/>
        <v>44344</v>
      </c>
      <c r="L364" s="363">
        <f t="shared" si="126"/>
        <v>44361</v>
      </c>
      <c r="M364" s="363">
        <f t="shared" si="127"/>
        <v>44328</v>
      </c>
      <c r="N364" s="363">
        <f t="shared" si="128"/>
        <v>44344</v>
      </c>
      <c r="O364" s="363">
        <f t="shared" si="129"/>
        <v>44344</v>
      </c>
      <c r="P364" s="363">
        <f t="shared" si="130"/>
        <v>44344</v>
      </c>
      <c r="Q364" s="363">
        <f t="shared" si="131"/>
        <v>44343</v>
      </c>
      <c r="R364" s="363">
        <f t="shared" si="132"/>
        <v>44348</v>
      </c>
      <c r="S364" s="363">
        <f t="shared" si="133"/>
        <v>44345</v>
      </c>
      <c r="T364" s="363">
        <f t="shared" si="134"/>
        <v>44342</v>
      </c>
      <c r="U364" s="363">
        <f t="shared" si="135"/>
        <v>44341</v>
      </c>
    </row>
    <row r="365" spans="1:21" hidden="1" x14ac:dyDescent="0.2">
      <c r="A365" s="876" t="s">
        <v>2503</v>
      </c>
      <c r="B365" s="383" t="s">
        <v>681</v>
      </c>
      <c r="C365" s="362" t="s">
        <v>2504</v>
      </c>
      <c r="D365" s="363">
        <f t="shared" si="136"/>
        <v>44330</v>
      </c>
      <c r="E365" s="363">
        <f t="shared" ref="E365" si="145">D365+4</f>
        <v>44334</v>
      </c>
      <c r="F365" s="363">
        <f t="shared" si="143"/>
        <v>44336</v>
      </c>
      <c r="G365" s="363">
        <f t="shared" si="121"/>
        <v>44341</v>
      </c>
      <c r="H365" s="380">
        <f t="shared" si="144"/>
        <v>44356</v>
      </c>
      <c r="I365" s="363">
        <f t="shared" si="123"/>
        <v>44354</v>
      </c>
      <c r="J365" s="363">
        <f t="shared" si="124"/>
        <v>44351</v>
      </c>
      <c r="K365" s="363">
        <f t="shared" si="125"/>
        <v>44351</v>
      </c>
      <c r="L365" s="363">
        <f t="shared" si="126"/>
        <v>44368</v>
      </c>
      <c r="M365" s="363">
        <f t="shared" si="127"/>
        <v>44335</v>
      </c>
      <c r="N365" s="363">
        <f t="shared" si="128"/>
        <v>44351</v>
      </c>
      <c r="O365" s="363">
        <f t="shared" si="129"/>
        <v>44351</v>
      </c>
      <c r="P365" s="363">
        <f t="shared" si="130"/>
        <v>44351</v>
      </c>
      <c r="Q365" s="363">
        <f t="shared" si="131"/>
        <v>44350</v>
      </c>
      <c r="R365" s="363">
        <f t="shared" si="132"/>
        <v>44355</v>
      </c>
      <c r="S365" s="363">
        <f t="shared" si="133"/>
        <v>44352</v>
      </c>
      <c r="T365" s="363">
        <f t="shared" si="134"/>
        <v>44349</v>
      </c>
      <c r="U365" s="363">
        <f t="shared" si="135"/>
        <v>44348</v>
      </c>
    </row>
    <row r="366" spans="1:21" hidden="1" x14ac:dyDescent="0.2">
      <c r="A366" s="876"/>
      <c r="B366" s="383" t="s">
        <v>681</v>
      </c>
      <c r="C366" s="362" t="s">
        <v>2505</v>
      </c>
      <c r="D366" s="363">
        <f t="shared" si="136"/>
        <v>44337</v>
      </c>
      <c r="E366" s="363">
        <f t="shared" ref="E366" si="146">D366+4</f>
        <v>44341</v>
      </c>
      <c r="F366" s="363">
        <f t="shared" ref="F366" si="147">D366+6</f>
        <v>44343</v>
      </c>
      <c r="G366" s="363">
        <f t="shared" si="121"/>
        <v>44348</v>
      </c>
      <c r="H366" s="380">
        <f t="shared" ref="H366" si="148">G366+15</f>
        <v>44363</v>
      </c>
      <c r="I366" s="363">
        <f t="shared" ref="I366" si="149">D366+24</f>
        <v>44361</v>
      </c>
      <c r="J366" s="363">
        <f t="shared" ref="J366" si="150">D366+21</f>
        <v>44358</v>
      </c>
      <c r="K366" s="363">
        <f t="shared" ref="K366" si="151">D366+21</f>
        <v>44358</v>
      </c>
      <c r="L366" s="363">
        <f t="shared" ref="L366" si="152">D366+38</f>
        <v>44375</v>
      </c>
      <c r="M366" s="363">
        <f t="shared" ref="M366" si="153">D366+5</f>
        <v>44342</v>
      </c>
      <c r="N366" s="363">
        <f t="shared" ref="N366" si="154">D366+21</f>
        <v>44358</v>
      </c>
      <c r="O366" s="363">
        <f t="shared" ref="O366" si="155">D366+21</f>
        <v>44358</v>
      </c>
      <c r="P366" s="363">
        <f t="shared" ref="P366" si="156">D366+21</f>
        <v>44358</v>
      </c>
      <c r="Q366" s="363">
        <f t="shared" ref="Q366" si="157">D366+20</f>
        <v>44357</v>
      </c>
      <c r="R366" s="363">
        <f t="shared" ref="R366" si="158">D366+25</f>
        <v>44362</v>
      </c>
      <c r="S366" s="363">
        <f t="shared" ref="S366" si="159">D366+22</f>
        <v>44359</v>
      </c>
      <c r="T366" s="363">
        <f t="shared" ref="T366" si="160">D366+19</f>
        <v>44356</v>
      </c>
      <c r="U366" s="363">
        <f t="shared" ref="U366" si="161">D366+18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321:C321"/>
    <mergeCell ref="D321:D322"/>
    <mergeCell ref="B226:C226"/>
    <mergeCell ref="D226:D227"/>
    <mergeCell ref="B2:F2"/>
    <mergeCell ref="B4:F4"/>
    <mergeCell ref="E124:F124"/>
    <mergeCell ref="D116:D117"/>
    <mergeCell ref="D7:D8"/>
    <mergeCell ref="B7:C7"/>
    <mergeCell ref="B116:C116"/>
    <mergeCell ref="B50:C50"/>
    <mergeCell ref="D50:D51"/>
    <mergeCell ref="B163:C163"/>
    <mergeCell ref="D163:D164"/>
    <mergeCell ref="E180:F180"/>
  </mergeCells>
  <phoneticPr fontId="81" type="noConversion"/>
  <hyperlinks>
    <hyperlink ref="G2" location="HOME!Print_Area" display="HOME" xr:uid="{E5292666-5DDE-429D-881E-16869C237E90}"/>
    <hyperlink ref="H342" r:id="rId14" xr:uid="{A9918240-FF52-458C-98D2-3FEA1B64457A}"/>
    <hyperlink ref="C342" r:id="rId15" xr:uid="{7F73EE65-0760-4250-BBC4-8548E0018335}"/>
    <hyperlink ref="H347" r:id="rId16" xr:uid="{A6DA06F7-D986-4AB2-99E4-219A12998DCD}"/>
    <hyperlink ref="H346" r:id="rId17" xr:uid="{61214AE2-9550-4D2A-866A-9428E655E0B0}"/>
    <hyperlink ref="C345" r:id="rId18" xr:uid="{318CCD63-290F-448D-A9C9-596D329ECE5A}"/>
    <hyperlink ref="C343" r:id="rId19" xr:uid="{428B3898-B43F-472B-A104-D62667764951}"/>
    <hyperlink ref="C349" r:id="rId20" xr:uid="{8091B852-DF18-40B1-9929-24C532E75787}"/>
    <hyperlink ref="H345" r:id="rId21" xr:uid="{782DA1BD-545E-4B07-8F10-CCC7927A916F}"/>
    <hyperlink ref="H348" r:id="rId22" xr:uid="{E76C5EB6-C223-4A05-BE98-1906D9744C47}"/>
    <hyperlink ref="F342" r:id="rId23" xr:uid="{D2FD43A1-B52A-4D63-9BD3-7EF85129D46A}"/>
    <hyperlink ref="F347" r:id="rId24" xr:uid="{2A3C619B-B82B-4161-BFDC-81F71C97316E}"/>
    <hyperlink ref="F343" r:id="rId25" xr:uid="{CD9A0311-3BC3-4AC0-B592-15301A74B2DD}"/>
    <hyperlink ref="F344" r:id="rId26" xr:uid="{8C40F793-2217-4C7B-9ACC-1D4A026F2387}"/>
    <hyperlink ref="F345" r:id="rId27" xr:uid="{38C43911-26F4-404A-9BD4-521CA12FE49B}"/>
    <hyperlink ref="F346" r:id="rId28" xr:uid="{79A2C0B3-E7B1-4216-9E8E-3457C4B93D08}"/>
    <hyperlink ref="H343" r:id="rId29" xr:uid="{F2652653-C91D-41A3-9461-8FC6EF6860E8}"/>
    <hyperlink ref="H344" r:id="rId30" xr:uid="{354A7703-91BE-4514-A8CF-6CA5D8E94CF2}"/>
    <hyperlink ref="F348" r:id="rId31" xr:uid="{3926513E-1149-4A51-9674-3795B38574A5}"/>
    <hyperlink ref="C344" r:id="rId32" xr:uid="{BB4A321B-7583-4C05-980A-1DD479E81E68}"/>
    <hyperlink ref="C346" r:id="rId33" xr:uid="{3696D77D-076F-48E5-B31C-78A23925661F}"/>
    <hyperlink ref="C347" r:id="rId34" xr:uid="{18B5C320-F2D9-4ADF-9585-A218B57084B9}"/>
    <hyperlink ref="C348" r:id="rId35" xr:uid="{488C496C-D842-45E9-B5A3-E6678669F70F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305:F305" evalError="1"/>
    <ignoredError sqref="E154:E15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1"/>
  <sheetViews>
    <sheetView topLeftCell="A2" zoomScale="85" zoomScaleNormal="85" zoomScaleSheetLayoutView="85" workbookViewId="0">
      <selection activeCell="A55" sqref="A55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5.28515625" style="714" customWidth="1"/>
    <col min="9" max="16384" width="39.85546875" style="605"/>
  </cols>
  <sheetData>
    <row r="1" spans="1:8" s="714" customFormat="1" ht="45.6" hidden="1" customHeight="1" thickBot="1" x14ac:dyDescent="0.25">
      <c r="A1" s="1128" t="s">
        <v>116</v>
      </c>
      <c r="B1" s="1129"/>
      <c r="C1" s="1129"/>
      <c r="D1" s="1129"/>
      <c r="E1" s="1129"/>
      <c r="F1" s="1129"/>
      <c r="G1" s="1129"/>
      <c r="H1" s="1130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4" t="s">
        <v>117</v>
      </c>
      <c r="B3" s="932"/>
      <c r="C3" s="932"/>
      <c r="D3" s="933"/>
      <c r="E3" s="713"/>
      <c r="F3" s="713"/>
      <c r="G3" s="713"/>
      <c r="H3" s="713"/>
    </row>
    <row r="4" spans="1:8" s="714" customFormat="1" ht="18" x14ac:dyDescent="0.25">
      <c r="A4" s="713"/>
      <c r="B4" s="1127"/>
      <c r="C4" s="1127"/>
      <c r="D4" s="1127"/>
      <c r="E4" s="1127"/>
      <c r="F4" s="1127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9" t="s">
        <v>118</v>
      </c>
      <c r="B6" s="989" t="s">
        <v>119</v>
      </c>
      <c r="C6" s="989" t="s">
        <v>120</v>
      </c>
      <c r="D6" s="989" t="s">
        <v>121</v>
      </c>
      <c r="E6" s="989" t="s">
        <v>122</v>
      </c>
      <c r="F6" s="1046"/>
      <c r="G6" s="713"/>
      <c r="H6" s="713"/>
    </row>
    <row r="7" spans="1:8" s="714" customFormat="1" ht="30" customHeight="1" x14ac:dyDescent="0.25">
      <c r="A7" s="954"/>
      <c r="B7" s="954"/>
      <c r="C7" s="954"/>
      <c r="D7" s="954"/>
      <c r="E7" s="954"/>
      <c r="F7" s="954"/>
      <c r="G7" s="713"/>
      <c r="H7" s="713"/>
    </row>
    <row r="8" spans="1:8" s="714" customFormat="1" ht="30" customHeight="1" x14ac:dyDescent="0.25">
      <c r="A8" s="989" t="s">
        <v>123</v>
      </c>
      <c r="B8" s="989" t="s">
        <v>124</v>
      </c>
      <c r="C8" s="989" t="s">
        <v>125</v>
      </c>
      <c r="D8" s="989" t="s">
        <v>126</v>
      </c>
      <c r="E8" s="989" t="s">
        <v>127</v>
      </c>
      <c r="F8" s="954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9" t="s">
        <v>96</v>
      </c>
      <c r="B10" s="989" t="s">
        <v>128</v>
      </c>
      <c r="C10" s="953" t="s">
        <v>129</v>
      </c>
      <c r="D10" s="953" t="s">
        <v>130</v>
      </c>
      <c r="E10" s="953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4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5" t="s">
        <v>133</v>
      </c>
      <c r="B18" s="1103" t="s">
        <v>134</v>
      </c>
      <c r="C18" s="935" t="s">
        <v>135</v>
      </c>
      <c r="D18" s="935" t="s">
        <v>136</v>
      </c>
      <c r="E18" s="935" t="s">
        <v>137</v>
      </c>
      <c r="F18" s="935" t="s">
        <v>138</v>
      </c>
      <c r="G18" s="935" t="s">
        <v>139</v>
      </c>
      <c r="H18" s="935" t="s">
        <v>140</v>
      </c>
    </row>
    <row r="19" spans="1:8" ht="39.950000000000003" hidden="1" customHeight="1" x14ac:dyDescent="0.2">
      <c r="A19" s="1104" t="s">
        <v>96</v>
      </c>
      <c r="B19" s="926" t="s">
        <v>141</v>
      </c>
      <c r="C19" s="927" t="s">
        <v>142</v>
      </c>
      <c r="D19" s="927" t="s">
        <v>143</v>
      </c>
      <c r="E19" s="927" t="s">
        <v>144</v>
      </c>
      <c r="F19" s="927" t="s">
        <v>145</v>
      </c>
      <c r="G19" s="926" t="s">
        <v>146</v>
      </c>
      <c r="H19" s="926" t="s">
        <v>147</v>
      </c>
    </row>
    <row r="20" spans="1:8" ht="39.950000000000003" hidden="1" customHeight="1" x14ac:dyDescent="0.2">
      <c r="A20" s="1104" t="s">
        <v>96</v>
      </c>
      <c r="B20" s="926" t="s">
        <v>141</v>
      </c>
      <c r="C20" s="927" t="s">
        <v>148</v>
      </c>
      <c r="D20" s="927" t="s">
        <v>143</v>
      </c>
      <c r="E20" s="927" t="s">
        <v>144</v>
      </c>
      <c r="F20" s="927" t="s">
        <v>145</v>
      </c>
      <c r="G20" s="926" t="s">
        <v>149</v>
      </c>
      <c r="H20" s="926" t="s">
        <v>147</v>
      </c>
    </row>
    <row r="21" spans="1:8" ht="39.950000000000003" hidden="1" customHeight="1" x14ac:dyDescent="0.2">
      <c r="A21" s="1104" t="s">
        <v>96</v>
      </c>
      <c r="B21" s="926" t="s">
        <v>150</v>
      </c>
      <c r="C21" s="927" t="s">
        <v>151</v>
      </c>
      <c r="D21" s="927" t="s">
        <v>143</v>
      </c>
      <c r="E21" s="927" t="s">
        <v>144</v>
      </c>
      <c r="F21" s="927" t="s">
        <v>145</v>
      </c>
      <c r="G21" s="926" t="s">
        <v>152</v>
      </c>
      <c r="H21" s="926" t="s">
        <v>147</v>
      </c>
    </row>
    <row r="22" spans="1:8" ht="39.950000000000003" hidden="1" customHeight="1" x14ac:dyDescent="0.2">
      <c r="A22" s="1104" t="s">
        <v>96</v>
      </c>
      <c r="B22" s="926" t="s">
        <v>150</v>
      </c>
      <c r="C22" s="927" t="s">
        <v>153</v>
      </c>
      <c r="D22" s="927" t="s">
        <v>143</v>
      </c>
      <c r="E22" s="927" t="s">
        <v>144</v>
      </c>
      <c r="F22" s="927" t="s">
        <v>145</v>
      </c>
      <c r="G22" s="926" t="s">
        <v>154</v>
      </c>
      <c r="H22" s="926" t="s">
        <v>147</v>
      </c>
    </row>
    <row r="23" spans="1:8" ht="39.950000000000003" hidden="1" customHeight="1" x14ac:dyDescent="0.2">
      <c r="A23" s="1104" t="s">
        <v>96</v>
      </c>
      <c r="B23" s="926" t="s">
        <v>150</v>
      </c>
      <c r="C23" s="927" t="s">
        <v>155</v>
      </c>
      <c r="D23" s="927" t="s">
        <v>143</v>
      </c>
      <c r="E23" s="927" t="s">
        <v>144</v>
      </c>
      <c r="F23" s="927" t="s">
        <v>145</v>
      </c>
      <c r="G23" s="926" t="s">
        <v>156</v>
      </c>
      <c r="H23" s="926" t="s">
        <v>147</v>
      </c>
    </row>
    <row r="24" spans="1:8" ht="39.950000000000003" hidden="1" customHeight="1" x14ac:dyDescent="0.2">
      <c r="A24" s="1104" t="s">
        <v>96</v>
      </c>
      <c r="B24" s="926" t="s">
        <v>150</v>
      </c>
      <c r="C24" s="927" t="s">
        <v>151</v>
      </c>
      <c r="D24" s="927" t="s">
        <v>143</v>
      </c>
      <c r="E24" s="927" t="s">
        <v>144</v>
      </c>
      <c r="F24" s="927" t="s">
        <v>145</v>
      </c>
      <c r="G24" s="926" t="s">
        <v>152</v>
      </c>
      <c r="H24" s="926" t="s">
        <v>147</v>
      </c>
    </row>
    <row r="25" spans="1:8" ht="39.950000000000003" hidden="1" customHeight="1" x14ac:dyDescent="0.2">
      <c r="A25" s="1104" t="s">
        <v>96</v>
      </c>
      <c r="B25" s="926" t="s">
        <v>150</v>
      </c>
      <c r="C25" s="927" t="s">
        <v>153</v>
      </c>
      <c r="D25" s="927" t="s">
        <v>143</v>
      </c>
      <c r="E25" s="927" t="s">
        <v>144</v>
      </c>
      <c r="F25" s="927" t="s">
        <v>145</v>
      </c>
      <c r="G25" s="926" t="s">
        <v>154</v>
      </c>
      <c r="H25" s="926" t="s">
        <v>147</v>
      </c>
    </row>
    <row r="26" spans="1:8" ht="39.950000000000003" hidden="1" customHeight="1" x14ac:dyDescent="0.2">
      <c r="A26" s="1104" t="s">
        <v>157</v>
      </c>
      <c r="B26" s="927" t="s">
        <v>158</v>
      </c>
      <c r="C26" s="927" t="s">
        <v>159</v>
      </c>
      <c r="D26" s="927"/>
      <c r="E26" s="927" t="s">
        <v>160</v>
      </c>
      <c r="F26" s="927" t="s">
        <v>161</v>
      </c>
      <c r="G26" s="926" t="s">
        <v>162</v>
      </c>
      <c r="H26" s="927"/>
    </row>
    <row r="27" spans="1:8" ht="39.950000000000003" hidden="1" customHeight="1" x14ac:dyDescent="0.2">
      <c r="A27" s="1104" t="s">
        <v>120</v>
      </c>
      <c r="B27" s="927" t="s">
        <v>163</v>
      </c>
      <c r="C27" s="909" t="s">
        <v>164</v>
      </c>
      <c r="D27" s="909"/>
      <c r="E27" s="909" t="s">
        <v>165</v>
      </c>
      <c r="F27" s="909" t="s">
        <v>166</v>
      </c>
      <c r="G27" s="910" t="s">
        <v>167</v>
      </c>
      <c r="H27" s="928"/>
    </row>
    <row r="28" spans="1:8" ht="39.950000000000003" hidden="1" customHeight="1" x14ac:dyDescent="0.2">
      <c r="A28" s="1104" t="s">
        <v>131</v>
      </c>
      <c r="B28" s="927" t="s">
        <v>168</v>
      </c>
      <c r="C28" s="927" t="s">
        <v>169</v>
      </c>
      <c r="D28" s="927"/>
      <c r="E28" s="927" t="s">
        <v>170</v>
      </c>
      <c r="F28" s="927" t="s">
        <v>171</v>
      </c>
      <c r="G28" s="926" t="s">
        <v>172</v>
      </c>
      <c r="H28" s="926"/>
    </row>
    <row r="29" spans="1:8" ht="39.950000000000003" hidden="1" customHeight="1" x14ac:dyDescent="0.2">
      <c r="A29" s="1104" t="s">
        <v>173</v>
      </c>
      <c r="B29" s="909" t="s">
        <v>168</v>
      </c>
      <c r="C29" s="909" t="s">
        <v>169</v>
      </c>
      <c r="D29" s="909"/>
      <c r="E29" s="909" t="s">
        <v>170</v>
      </c>
      <c r="F29" s="909" t="s">
        <v>171</v>
      </c>
      <c r="G29" s="926" t="s">
        <v>172</v>
      </c>
      <c r="H29" s="912"/>
    </row>
    <row r="30" spans="1:8" ht="39.950000000000003" hidden="1" customHeight="1" x14ac:dyDescent="0.2">
      <c r="A30" s="1104" t="s">
        <v>124</v>
      </c>
      <c r="B30" s="927" t="s">
        <v>168</v>
      </c>
      <c r="C30" s="927" t="s">
        <v>169</v>
      </c>
      <c r="D30" s="927"/>
      <c r="E30" s="927" t="s">
        <v>174</v>
      </c>
      <c r="F30" s="927" t="s">
        <v>171</v>
      </c>
      <c r="G30" s="926" t="s">
        <v>172</v>
      </c>
      <c r="H30" s="926"/>
    </row>
    <row r="31" spans="1:8" ht="39.950000000000003" hidden="1" customHeight="1" x14ac:dyDescent="0.2">
      <c r="A31" s="1104" t="s">
        <v>119</v>
      </c>
      <c r="B31" s="927" t="s">
        <v>175</v>
      </c>
      <c r="C31" s="909" t="s">
        <v>176</v>
      </c>
      <c r="D31" s="909"/>
      <c r="E31" s="909" t="s">
        <v>177</v>
      </c>
      <c r="F31" s="909" t="s">
        <v>178</v>
      </c>
      <c r="G31" s="910" t="s">
        <v>179</v>
      </c>
      <c r="H31" s="1101"/>
    </row>
    <row r="32" spans="1:8" ht="39.950000000000003" hidden="1" customHeight="1" x14ac:dyDescent="0.2">
      <c r="A32" s="1104" t="s">
        <v>180</v>
      </c>
      <c r="B32" s="927" t="s">
        <v>175</v>
      </c>
      <c r="C32" s="927" t="s">
        <v>176</v>
      </c>
      <c r="D32" s="927"/>
      <c r="E32" s="927" t="s">
        <v>181</v>
      </c>
      <c r="F32" s="927" t="s">
        <v>178</v>
      </c>
      <c r="G32" s="926" t="s">
        <v>179</v>
      </c>
      <c r="H32" s="927"/>
    </row>
    <row r="33" spans="1:8" ht="39.950000000000003" hidden="1" customHeight="1" x14ac:dyDescent="0.2">
      <c r="A33" s="1104" t="s">
        <v>124</v>
      </c>
      <c r="B33" s="927" t="s">
        <v>182</v>
      </c>
      <c r="C33" s="927" t="s">
        <v>183</v>
      </c>
      <c r="D33" s="927"/>
      <c r="E33" s="927" t="s">
        <v>184</v>
      </c>
      <c r="F33" s="927" t="s">
        <v>185</v>
      </c>
      <c r="G33" s="926" t="s">
        <v>186</v>
      </c>
      <c r="H33" s="927"/>
    </row>
    <row r="34" spans="1:8" ht="39.950000000000003" hidden="1" customHeight="1" x14ac:dyDescent="0.2">
      <c r="A34" s="1104" t="s">
        <v>157</v>
      </c>
      <c r="B34" s="909" t="s">
        <v>187</v>
      </c>
      <c r="C34" s="909" t="s">
        <v>188</v>
      </c>
      <c r="D34" s="909"/>
      <c r="E34" s="909" t="s">
        <v>189</v>
      </c>
      <c r="F34" s="909" t="s">
        <v>161</v>
      </c>
      <c r="G34" s="909" t="s">
        <v>190</v>
      </c>
      <c r="H34" s="928"/>
    </row>
    <row r="35" spans="1:8" ht="39.950000000000003" hidden="1" customHeight="1" x14ac:dyDescent="0.2">
      <c r="A35" s="1104" t="s">
        <v>122</v>
      </c>
      <c r="B35" s="927" t="s">
        <v>191</v>
      </c>
      <c r="C35" s="927" t="s">
        <v>192</v>
      </c>
      <c r="D35" s="927"/>
      <c r="E35" s="927" t="s">
        <v>184</v>
      </c>
      <c r="F35" s="927" t="s">
        <v>185</v>
      </c>
      <c r="G35" s="926" t="s">
        <v>193</v>
      </c>
      <c r="H35" s="928"/>
    </row>
    <row r="36" spans="1:8" ht="39.950000000000003" hidden="1" customHeight="1" x14ac:dyDescent="0.2">
      <c r="A36" s="1104" t="s">
        <v>121</v>
      </c>
      <c r="B36" s="927" t="s">
        <v>168</v>
      </c>
      <c r="C36" s="927" t="s">
        <v>169</v>
      </c>
      <c r="D36" s="927"/>
      <c r="E36" s="927" t="s">
        <v>194</v>
      </c>
      <c r="F36" s="927" t="s">
        <v>171</v>
      </c>
      <c r="G36" s="926" t="s">
        <v>172</v>
      </c>
      <c r="H36" s="927"/>
    </row>
    <row r="37" spans="1:8" ht="39.950000000000003" hidden="1" customHeight="1" x14ac:dyDescent="0.2">
      <c r="A37" s="1104" t="s">
        <v>121</v>
      </c>
      <c r="B37" s="927" t="s">
        <v>195</v>
      </c>
      <c r="C37" s="927" t="s">
        <v>196</v>
      </c>
      <c r="D37" s="927"/>
      <c r="E37" s="927" t="s">
        <v>160</v>
      </c>
      <c r="F37" s="927" t="s">
        <v>197</v>
      </c>
      <c r="G37" s="927" t="s">
        <v>198</v>
      </c>
      <c r="H37" s="927"/>
    </row>
    <row r="38" spans="1:8" ht="39.950000000000003" hidden="1" customHeight="1" x14ac:dyDescent="0.2">
      <c r="A38" s="1104" t="s">
        <v>199</v>
      </c>
      <c r="B38" s="927" t="s">
        <v>195</v>
      </c>
      <c r="C38" s="927" t="s">
        <v>196</v>
      </c>
      <c r="D38" s="927"/>
      <c r="E38" s="927" t="s">
        <v>200</v>
      </c>
      <c r="F38" s="927" t="s">
        <v>197</v>
      </c>
      <c r="G38" s="927" t="s">
        <v>201</v>
      </c>
      <c r="H38" s="927"/>
    </row>
    <row r="39" spans="1:8" ht="39.950000000000003" hidden="1" customHeight="1" x14ac:dyDescent="0.2">
      <c r="A39" s="1104" t="s">
        <v>157</v>
      </c>
      <c r="B39" s="909" t="s">
        <v>202</v>
      </c>
      <c r="C39" s="909" t="s">
        <v>203</v>
      </c>
      <c r="D39" s="909"/>
      <c r="E39" s="909" t="s">
        <v>204</v>
      </c>
      <c r="F39" s="909" t="s">
        <v>197</v>
      </c>
      <c r="G39" s="909" t="s">
        <v>205</v>
      </c>
      <c r="H39" s="926"/>
    </row>
    <row r="40" spans="1:8" ht="39.950000000000003" hidden="1" customHeight="1" x14ac:dyDescent="0.2">
      <c r="A40" s="1104" t="s">
        <v>122</v>
      </c>
      <c r="B40" s="927" t="s">
        <v>206</v>
      </c>
      <c r="C40" s="927" t="s">
        <v>207</v>
      </c>
      <c r="D40" s="927"/>
      <c r="E40" s="927" t="s">
        <v>208</v>
      </c>
      <c r="F40" s="927" t="s">
        <v>206</v>
      </c>
      <c r="G40" s="926" t="s">
        <v>209</v>
      </c>
      <c r="H40" s="927"/>
    </row>
    <row r="41" spans="1:8" ht="39.950000000000003" hidden="1" customHeight="1" x14ac:dyDescent="0.2">
      <c r="A41" s="1104" t="s">
        <v>157</v>
      </c>
      <c r="B41" s="909" t="s">
        <v>206</v>
      </c>
      <c r="C41" s="909" t="s">
        <v>207</v>
      </c>
      <c r="D41" s="909"/>
      <c r="E41" s="909" t="s">
        <v>210</v>
      </c>
      <c r="F41" s="909" t="s">
        <v>185</v>
      </c>
      <c r="G41" s="909" t="s">
        <v>211</v>
      </c>
      <c r="H41" s="926"/>
    </row>
    <row r="42" spans="1:8" ht="39.950000000000003" hidden="1" customHeight="1" x14ac:dyDescent="0.2">
      <c r="A42" s="1104" t="s">
        <v>126</v>
      </c>
      <c r="B42" s="927" t="s">
        <v>206</v>
      </c>
      <c r="C42" s="927" t="s">
        <v>207</v>
      </c>
      <c r="D42" s="927"/>
      <c r="E42" s="927" t="s">
        <v>212</v>
      </c>
      <c r="F42" s="927" t="s">
        <v>206</v>
      </c>
      <c r="G42" s="926" t="s">
        <v>209</v>
      </c>
      <c r="H42" s="927"/>
    </row>
    <row r="43" spans="1:8" ht="39.950000000000003" hidden="1" customHeight="1" x14ac:dyDescent="0.2">
      <c r="A43" s="1104" t="s">
        <v>125</v>
      </c>
      <c r="B43" s="927" t="s">
        <v>213</v>
      </c>
      <c r="C43" s="927" t="s">
        <v>214</v>
      </c>
      <c r="D43" s="927" t="s">
        <v>215</v>
      </c>
      <c r="E43" s="927" t="s">
        <v>177</v>
      </c>
      <c r="F43" s="927" t="s">
        <v>185</v>
      </c>
      <c r="G43" s="909" t="s">
        <v>216</v>
      </c>
      <c r="H43" s="929" t="s">
        <v>217</v>
      </c>
    </row>
    <row r="44" spans="1:8" ht="39.950000000000003" hidden="1" customHeight="1" x14ac:dyDescent="0.2">
      <c r="A44" s="1104" t="s">
        <v>124</v>
      </c>
      <c r="B44" s="927" t="s">
        <v>218</v>
      </c>
      <c r="C44" s="927" t="s">
        <v>219</v>
      </c>
      <c r="D44" s="927"/>
      <c r="E44" s="927" t="s">
        <v>220</v>
      </c>
      <c r="F44" s="927" t="s">
        <v>185</v>
      </c>
      <c r="G44" s="926" t="s">
        <v>221</v>
      </c>
      <c r="H44" s="927"/>
    </row>
    <row r="45" spans="1:8" ht="39.950000000000003" hidden="1" customHeight="1" x14ac:dyDescent="0.2">
      <c r="A45" s="1104" t="s">
        <v>124</v>
      </c>
      <c r="B45" s="927" t="s">
        <v>222</v>
      </c>
      <c r="C45" s="927" t="s">
        <v>223</v>
      </c>
      <c r="D45" s="927"/>
      <c r="E45" s="927" t="s">
        <v>224</v>
      </c>
      <c r="F45" s="927" t="s">
        <v>171</v>
      </c>
      <c r="G45" s="926" t="s">
        <v>225</v>
      </c>
      <c r="H45" s="926"/>
    </row>
    <row r="46" spans="1:8" ht="39.950000000000003" hidden="1" customHeight="1" x14ac:dyDescent="0.2">
      <c r="A46" s="1104" t="s">
        <v>157</v>
      </c>
      <c r="B46" s="927" t="s">
        <v>226</v>
      </c>
      <c r="C46" s="927" t="s">
        <v>227</v>
      </c>
      <c r="D46" s="927"/>
      <c r="E46" s="927" t="s">
        <v>144</v>
      </c>
      <c r="F46" s="927" t="s">
        <v>166</v>
      </c>
      <c r="G46" s="926" t="s">
        <v>228</v>
      </c>
      <c r="H46" s="927"/>
    </row>
    <row r="47" spans="1:8" ht="39.950000000000003" hidden="1" customHeight="1" x14ac:dyDescent="0.2">
      <c r="A47" s="1104" t="s">
        <v>124</v>
      </c>
      <c r="B47" s="927" t="s">
        <v>226</v>
      </c>
      <c r="C47" s="927" t="s">
        <v>227</v>
      </c>
      <c r="D47" s="927"/>
      <c r="E47" s="927" t="s">
        <v>181</v>
      </c>
      <c r="F47" s="927" t="s">
        <v>166</v>
      </c>
      <c r="G47" s="926" t="s">
        <v>229</v>
      </c>
      <c r="H47" s="927"/>
    </row>
    <row r="48" spans="1:8" ht="39.950000000000003" hidden="1" customHeight="1" x14ac:dyDescent="0.2">
      <c r="A48" s="1104" t="s">
        <v>126</v>
      </c>
      <c r="B48" s="927" t="s">
        <v>226</v>
      </c>
      <c r="C48" s="927" t="s">
        <v>227</v>
      </c>
      <c r="D48" s="927"/>
      <c r="E48" s="927" t="s">
        <v>181</v>
      </c>
      <c r="F48" s="927" t="s">
        <v>166</v>
      </c>
      <c r="G48" s="926" t="s">
        <v>228</v>
      </c>
      <c r="H48" s="909"/>
    </row>
    <row r="49" spans="1:8" ht="39.950000000000003" hidden="1" customHeight="1" x14ac:dyDescent="0.2">
      <c r="A49" s="1104" t="s">
        <v>173</v>
      </c>
      <c r="B49" s="927" t="s">
        <v>230</v>
      </c>
      <c r="C49" s="927" t="s">
        <v>231</v>
      </c>
      <c r="D49" s="927"/>
      <c r="E49" s="927" t="s">
        <v>200</v>
      </c>
      <c r="F49" s="927" t="s">
        <v>232</v>
      </c>
      <c r="G49" s="927" t="s">
        <v>233</v>
      </c>
      <c r="H49" s="912"/>
    </row>
    <row r="50" spans="1:8" ht="39.950000000000003" hidden="1" customHeight="1" x14ac:dyDescent="0.2">
      <c r="A50" s="1104" t="s">
        <v>96</v>
      </c>
      <c r="B50" s="909" t="s">
        <v>143</v>
      </c>
      <c r="C50" s="909" t="s">
        <v>234</v>
      </c>
      <c r="D50" s="909"/>
      <c r="E50" s="927" t="s">
        <v>165</v>
      </c>
      <c r="F50" s="909" t="s">
        <v>145</v>
      </c>
      <c r="G50" s="926" t="s">
        <v>235</v>
      </c>
      <c r="H50" s="926"/>
    </row>
    <row r="51" spans="1:8" ht="39.950000000000003" hidden="1" customHeight="1" x14ac:dyDescent="0.2">
      <c r="A51" s="1104" t="s">
        <v>125</v>
      </c>
      <c r="B51" s="927" t="s">
        <v>236</v>
      </c>
      <c r="C51" s="909" t="s">
        <v>237</v>
      </c>
      <c r="D51" s="909"/>
      <c r="E51" s="909" t="s">
        <v>238</v>
      </c>
      <c r="F51" s="909" t="s">
        <v>161</v>
      </c>
      <c r="G51" s="910" t="s">
        <v>239</v>
      </c>
      <c r="H51" s="909"/>
    </row>
    <row r="52" spans="1:8" ht="39.950000000000003" hidden="1" customHeight="1" x14ac:dyDescent="0.2">
      <c r="A52" s="1104" t="s">
        <v>173</v>
      </c>
      <c r="B52" s="909" t="s">
        <v>240</v>
      </c>
      <c r="C52" s="909" t="s">
        <v>241</v>
      </c>
      <c r="D52" s="909"/>
      <c r="E52" s="909" t="s">
        <v>242</v>
      </c>
      <c r="F52" s="909" t="s">
        <v>243</v>
      </c>
      <c r="G52" s="909" t="s">
        <v>244</v>
      </c>
      <c r="H52" s="912"/>
    </row>
    <row r="53" spans="1:8" ht="39.950000000000003" hidden="1" customHeight="1" x14ac:dyDescent="0.2">
      <c r="A53" s="1104" t="s">
        <v>124</v>
      </c>
      <c r="B53" s="927" t="s">
        <v>245</v>
      </c>
      <c r="C53" s="927" t="s">
        <v>246</v>
      </c>
      <c r="D53" s="927" t="s">
        <v>168</v>
      </c>
      <c r="E53" s="927" t="s">
        <v>247</v>
      </c>
      <c r="F53" s="927" t="s">
        <v>243</v>
      </c>
      <c r="G53" s="926" t="s">
        <v>172</v>
      </c>
      <c r="H53" s="926" t="s">
        <v>248</v>
      </c>
    </row>
    <row r="54" spans="1:8" ht="39.950000000000003" customHeight="1" x14ac:dyDescent="0.2">
      <c r="A54" s="1104" t="s">
        <v>126</v>
      </c>
      <c r="B54" s="909" t="s">
        <v>249</v>
      </c>
      <c r="C54" s="909" t="s">
        <v>250</v>
      </c>
      <c r="D54" s="909"/>
      <c r="E54" s="909" t="s">
        <v>224</v>
      </c>
      <c r="F54" s="909" t="s">
        <v>185</v>
      </c>
      <c r="G54" s="910" t="s">
        <v>251</v>
      </c>
      <c r="H54" s="912"/>
    </row>
    <row r="55" spans="1:8" ht="39.950000000000003" customHeight="1" x14ac:dyDescent="0.2">
      <c r="A55" s="1104" t="s">
        <v>119</v>
      </c>
      <c r="B55" s="927" t="s">
        <v>249</v>
      </c>
      <c r="C55" s="909" t="s">
        <v>252</v>
      </c>
      <c r="D55" s="909"/>
      <c r="E55" s="909" t="s">
        <v>189</v>
      </c>
      <c r="F55" s="909" t="s">
        <v>185</v>
      </c>
      <c r="G55" s="910" t="s">
        <v>251</v>
      </c>
      <c r="H55" s="1101"/>
    </row>
    <row r="56" spans="1:8" ht="39.950000000000003" hidden="1" customHeight="1" x14ac:dyDescent="0.2">
      <c r="A56" s="1104" t="s">
        <v>124</v>
      </c>
      <c r="B56" s="927" t="s">
        <v>253</v>
      </c>
      <c r="C56" s="927" t="s">
        <v>254</v>
      </c>
      <c r="D56" s="927" t="s">
        <v>168</v>
      </c>
      <c r="E56" s="927" t="s">
        <v>194</v>
      </c>
      <c r="F56" s="927" t="s">
        <v>243</v>
      </c>
      <c r="G56" s="926" t="s">
        <v>172</v>
      </c>
      <c r="H56" s="926" t="s">
        <v>248</v>
      </c>
    </row>
    <row r="57" spans="1:8" ht="39.950000000000003" hidden="1" customHeight="1" x14ac:dyDescent="0.2">
      <c r="A57" s="1104" t="s">
        <v>124</v>
      </c>
      <c r="B57" s="909" t="s">
        <v>255</v>
      </c>
      <c r="C57" s="909" t="s">
        <v>256</v>
      </c>
      <c r="D57" s="909"/>
      <c r="E57" s="909" t="s">
        <v>200</v>
      </c>
      <c r="F57" s="909" t="s">
        <v>166</v>
      </c>
      <c r="G57" s="909" t="s">
        <v>257</v>
      </c>
      <c r="H57" s="927"/>
    </row>
    <row r="58" spans="1:8" ht="39.950000000000003" hidden="1" customHeight="1" x14ac:dyDescent="0.2">
      <c r="A58" s="1104" t="s">
        <v>122</v>
      </c>
      <c r="B58" s="909" t="s">
        <v>258</v>
      </c>
      <c r="C58" s="909" t="s">
        <v>259</v>
      </c>
      <c r="D58" s="909"/>
      <c r="E58" s="909" t="s">
        <v>260</v>
      </c>
      <c r="F58" s="909" t="s">
        <v>261</v>
      </c>
      <c r="G58" s="909" t="s">
        <v>262</v>
      </c>
      <c r="H58" s="927"/>
    </row>
    <row r="59" spans="1:8" ht="39.950000000000003" hidden="1" customHeight="1" x14ac:dyDescent="0.2">
      <c r="A59" s="1104" t="s">
        <v>122</v>
      </c>
      <c r="B59" s="909" t="s">
        <v>263</v>
      </c>
      <c r="C59" s="909" t="s">
        <v>264</v>
      </c>
      <c r="D59" s="909"/>
      <c r="E59" s="909" t="s">
        <v>265</v>
      </c>
      <c r="F59" s="909" t="s">
        <v>261</v>
      </c>
      <c r="G59" s="910" t="s">
        <v>266</v>
      </c>
      <c r="H59" s="927"/>
    </row>
    <row r="60" spans="1:8" ht="39.950000000000003" hidden="1" customHeight="1" x14ac:dyDescent="0.2">
      <c r="A60" s="1104" t="s">
        <v>125</v>
      </c>
      <c r="B60" s="910" t="s">
        <v>267</v>
      </c>
      <c r="C60" s="909" t="s">
        <v>268</v>
      </c>
      <c r="D60" s="909"/>
      <c r="E60" s="909" t="s">
        <v>269</v>
      </c>
      <c r="F60" s="909" t="s">
        <v>261</v>
      </c>
      <c r="G60" s="909" t="s">
        <v>270</v>
      </c>
      <c r="H60" s="921"/>
    </row>
    <row r="61" spans="1:8" ht="39.950000000000003" hidden="1" customHeight="1" x14ac:dyDescent="0.2">
      <c r="A61" s="1104" t="s">
        <v>130</v>
      </c>
      <c r="B61" s="909" t="s">
        <v>271</v>
      </c>
      <c r="C61" s="909" t="s">
        <v>272</v>
      </c>
      <c r="D61" s="909"/>
      <c r="E61" s="909" t="s">
        <v>212</v>
      </c>
      <c r="F61" s="909" t="s">
        <v>185</v>
      </c>
      <c r="G61" s="909" t="s">
        <v>273</v>
      </c>
      <c r="H61" s="909"/>
    </row>
    <row r="62" spans="1:8" ht="39.950000000000003" hidden="1" customHeight="1" x14ac:dyDescent="0.2">
      <c r="A62" s="1104" t="s">
        <v>119</v>
      </c>
      <c r="B62" s="927" t="s">
        <v>271</v>
      </c>
      <c r="C62" s="909" t="s">
        <v>272</v>
      </c>
      <c r="D62" s="909"/>
      <c r="E62" s="909" t="s">
        <v>208</v>
      </c>
      <c r="F62" s="909" t="s">
        <v>185</v>
      </c>
      <c r="G62" s="1102" t="s">
        <v>273</v>
      </c>
      <c r="H62" s="928"/>
    </row>
    <row r="63" spans="1:8" ht="39.950000000000003" hidden="1" customHeight="1" x14ac:dyDescent="0.2">
      <c r="A63" s="1104" t="s">
        <v>121</v>
      </c>
      <c r="B63" s="909" t="s">
        <v>271</v>
      </c>
      <c r="C63" s="909" t="s">
        <v>272</v>
      </c>
      <c r="D63" s="909"/>
      <c r="E63" s="909" t="s">
        <v>210</v>
      </c>
      <c r="F63" s="909" t="s">
        <v>185</v>
      </c>
      <c r="G63" s="909" t="s">
        <v>273</v>
      </c>
      <c r="H63" s="927"/>
    </row>
    <row r="64" spans="1:8" ht="39.950000000000003" hidden="1" customHeight="1" x14ac:dyDescent="0.2">
      <c r="A64" s="1104" t="s">
        <v>124</v>
      </c>
      <c r="B64" s="927" t="s">
        <v>271</v>
      </c>
      <c r="C64" s="927" t="s">
        <v>272</v>
      </c>
      <c r="D64" s="927"/>
      <c r="E64" s="927" t="s">
        <v>274</v>
      </c>
      <c r="F64" s="927" t="s">
        <v>185</v>
      </c>
      <c r="G64" s="926" t="s">
        <v>273</v>
      </c>
      <c r="H64" s="926"/>
    </row>
    <row r="65" spans="1:8" ht="39.950000000000003" hidden="1" customHeight="1" x14ac:dyDescent="0.2">
      <c r="A65" s="1104" t="s">
        <v>126</v>
      </c>
      <c r="B65" s="909" t="s">
        <v>275</v>
      </c>
      <c r="C65" s="909" t="s">
        <v>276</v>
      </c>
      <c r="D65" s="909"/>
      <c r="E65" s="909" t="s">
        <v>265</v>
      </c>
      <c r="F65" s="909" t="s">
        <v>185</v>
      </c>
      <c r="G65" s="909" t="s">
        <v>277</v>
      </c>
      <c r="H65" s="926"/>
    </row>
    <row r="66" spans="1:8" ht="39.950000000000003" hidden="1" customHeight="1" x14ac:dyDescent="0.2">
      <c r="A66" s="1104" t="s">
        <v>124</v>
      </c>
      <c r="B66" s="927" t="s">
        <v>278</v>
      </c>
      <c r="C66" s="927" t="s">
        <v>279</v>
      </c>
      <c r="D66" s="927" t="s">
        <v>168</v>
      </c>
      <c r="E66" s="927" t="s">
        <v>247</v>
      </c>
      <c r="F66" s="927" t="s">
        <v>171</v>
      </c>
      <c r="G66" s="926" t="s">
        <v>172</v>
      </c>
      <c r="H66" s="926" t="s">
        <v>248</v>
      </c>
    </row>
    <row r="67" spans="1:8" ht="39.950000000000003" hidden="1" customHeight="1" x14ac:dyDescent="0.2">
      <c r="A67" s="1104" t="s">
        <v>121</v>
      </c>
      <c r="B67" s="909" t="s">
        <v>280</v>
      </c>
      <c r="C67" s="909" t="s">
        <v>281</v>
      </c>
      <c r="D67" s="909"/>
      <c r="E67" s="909" t="s">
        <v>144</v>
      </c>
      <c r="F67" s="909" t="s">
        <v>166</v>
      </c>
      <c r="G67" s="909" t="s">
        <v>282</v>
      </c>
      <c r="H67" s="926"/>
    </row>
    <row r="68" spans="1:8" ht="39.950000000000003" hidden="1" customHeight="1" x14ac:dyDescent="0.2">
      <c r="A68" s="1104" t="s">
        <v>283</v>
      </c>
      <c r="B68" s="909" t="s">
        <v>215</v>
      </c>
      <c r="C68" s="909" t="s">
        <v>214</v>
      </c>
      <c r="D68" s="909"/>
      <c r="E68" s="909" t="s">
        <v>170</v>
      </c>
      <c r="F68" s="909" t="s">
        <v>185</v>
      </c>
      <c r="G68" s="909" t="s">
        <v>216</v>
      </c>
      <c r="H68" s="927"/>
    </row>
    <row r="69" spans="1:8" ht="39.950000000000003" hidden="1" customHeight="1" x14ac:dyDescent="0.2">
      <c r="A69" s="1104" t="s">
        <v>125</v>
      </c>
      <c r="B69" s="927" t="s">
        <v>215</v>
      </c>
      <c r="C69" s="909" t="s">
        <v>214</v>
      </c>
      <c r="D69" s="909"/>
      <c r="E69" s="909" t="s">
        <v>210</v>
      </c>
      <c r="F69" s="909" t="s">
        <v>185</v>
      </c>
      <c r="G69" s="909" t="s">
        <v>216</v>
      </c>
      <c r="H69" s="928"/>
    </row>
    <row r="70" spans="1:8" ht="39.950000000000003" hidden="1" customHeight="1" x14ac:dyDescent="0.2">
      <c r="A70" s="1104" t="s">
        <v>131</v>
      </c>
      <c r="B70" s="909" t="s">
        <v>215</v>
      </c>
      <c r="C70" s="909" t="s">
        <v>214</v>
      </c>
      <c r="D70" s="909"/>
      <c r="E70" s="909" t="s">
        <v>189</v>
      </c>
      <c r="F70" s="909" t="s">
        <v>185</v>
      </c>
      <c r="G70" s="910" t="s">
        <v>284</v>
      </c>
      <c r="H70" s="926"/>
    </row>
    <row r="71" spans="1:8" ht="39.950000000000003" hidden="1" customHeight="1" x14ac:dyDescent="0.2">
      <c r="A71" s="1104" t="s">
        <v>119</v>
      </c>
      <c r="B71" s="927" t="s">
        <v>215</v>
      </c>
      <c r="C71" s="909" t="s">
        <v>214</v>
      </c>
      <c r="D71" s="909"/>
      <c r="E71" s="909" t="s">
        <v>285</v>
      </c>
      <c r="F71" s="909" t="s">
        <v>185</v>
      </c>
      <c r="G71" s="910" t="s">
        <v>216</v>
      </c>
      <c r="H71" s="1101"/>
    </row>
    <row r="72" spans="1:8" ht="39.950000000000003" hidden="1" customHeight="1" x14ac:dyDescent="0.2">
      <c r="A72" s="1104" t="s">
        <v>122</v>
      </c>
      <c r="B72" s="909" t="s">
        <v>286</v>
      </c>
      <c r="C72" s="909" t="s">
        <v>287</v>
      </c>
      <c r="D72" s="909"/>
      <c r="E72" s="909" t="s">
        <v>288</v>
      </c>
      <c r="F72" s="909" t="s">
        <v>185</v>
      </c>
      <c r="G72" s="910" t="s">
        <v>289</v>
      </c>
      <c r="H72" s="926"/>
    </row>
    <row r="73" spans="1:8" ht="39.950000000000003" hidden="1" customHeight="1" x14ac:dyDescent="0.2">
      <c r="A73" s="1104" t="s">
        <v>122</v>
      </c>
      <c r="B73" s="909" t="s">
        <v>290</v>
      </c>
      <c r="C73" s="909" t="s">
        <v>291</v>
      </c>
      <c r="D73" s="909"/>
      <c r="E73" s="909" t="s">
        <v>224</v>
      </c>
      <c r="F73" s="909" t="s">
        <v>185</v>
      </c>
      <c r="G73" s="909" t="s">
        <v>292</v>
      </c>
      <c r="H73" s="926"/>
    </row>
    <row r="74" spans="1:8" ht="39.950000000000003" hidden="1" customHeight="1" x14ac:dyDescent="0.2">
      <c r="A74" s="1104" t="s">
        <v>157</v>
      </c>
      <c r="B74" s="909" t="s">
        <v>290</v>
      </c>
      <c r="C74" s="909" t="s">
        <v>291</v>
      </c>
      <c r="D74" s="909"/>
      <c r="E74" s="909" t="s">
        <v>288</v>
      </c>
      <c r="F74" s="909" t="s">
        <v>185</v>
      </c>
      <c r="G74" s="909" t="s">
        <v>292</v>
      </c>
      <c r="H74" s="926"/>
    </row>
    <row r="75" spans="1:8" ht="39.950000000000003" hidden="1" customHeight="1" x14ac:dyDescent="0.2">
      <c r="A75" s="1104" t="s">
        <v>127</v>
      </c>
      <c r="B75" s="927" t="s">
        <v>290</v>
      </c>
      <c r="C75" s="927" t="s">
        <v>291</v>
      </c>
      <c r="D75" s="927"/>
      <c r="E75" s="927" t="s">
        <v>200</v>
      </c>
      <c r="F75" s="927" t="s">
        <v>185</v>
      </c>
      <c r="G75" s="926" t="s">
        <v>292</v>
      </c>
      <c r="H75" s="927"/>
    </row>
    <row r="76" spans="1:8" ht="39.950000000000003" hidden="1" customHeight="1" x14ac:dyDescent="0.2">
      <c r="A76" s="1104" t="s">
        <v>127</v>
      </c>
      <c r="B76" s="927" t="s">
        <v>290</v>
      </c>
      <c r="C76" s="927" t="s">
        <v>291</v>
      </c>
      <c r="D76" s="927"/>
      <c r="E76" s="927" t="s">
        <v>181</v>
      </c>
      <c r="F76" s="927" t="s">
        <v>185</v>
      </c>
      <c r="G76" s="926" t="s">
        <v>292</v>
      </c>
      <c r="H76" s="926"/>
    </row>
    <row r="77" spans="1:8" ht="39.950000000000003" hidden="1" customHeight="1" x14ac:dyDescent="0.2">
      <c r="A77" s="1104" t="s">
        <v>131</v>
      </c>
      <c r="B77" s="927" t="s">
        <v>290</v>
      </c>
      <c r="C77" s="927" t="s">
        <v>291</v>
      </c>
      <c r="D77" s="927"/>
      <c r="E77" s="927" t="s">
        <v>265</v>
      </c>
      <c r="F77" s="927" t="s">
        <v>185</v>
      </c>
      <c r="G77" s="926" t="s">
        <v>292</v>
      </c>
      <c r="H77" s="926"/>
    </row>
    <row r="78" spans="1:8" ht="39.950000000000003" hidden="1" customHeight="1" x14ac:dyDescent="0.2">
      <c r="A78" s="1104" t="s">
        <v>125</v>
      </c>
      <c r="B78" s="909" t="s">
        <v>293</v>
      </c>
      <c r="C78" s="909" t="s">
        <v>294</v>
      </c>
      <c r="D78" s="909"/>
      <c r="E78" s="909" t="s">
        <v>200</v>
      </c>
      <c r="F78" s="909" t="s">
        <v>161</v>
      </c>
      <c r="G78" s="909" t="s">
        <v>295</v>
      </c>
      <c r="H78" s="909"/>
    </row>
    <row r="79" spans="1:8" ht="39.950000000000003" hidden="1" customHeight="1" x14ac:dyDescent="0.2">
      <c r="A79" s="1104" t="s">
        <v>283</v>
      </c>
      <c r="B79" s="909" t="s">
        <v>296</v>
      </c>
      <c r="C79" s="909" t="s">
        <v>297</v>
      </c>
      <c r="D79" s="909"/>
      <c r="E79" s="909" t="s">
        <v>165</v>
      </c>
      <c r="F79" s="909" t="s">
        <v>166</v>
      </c>
      <c r="G79" s="909" t="s">
        <v>298</v>
      </c>
      <c r="H79" s="927"/>
    </row>
    <row r="80" spans="1:8" ht="39.950000000000003" hidden="1" customHeight="1" x14ac:dyDescent="0.2">
      <c r="A80" s="1104" t="s">
        <v>121</v>
      </c>
      <c r="B80" s="909" t="s">
        <v>296</v>
      </c>
      <c r="C80" s="909" t="s">
        <v>297</v>
      </c>
      <c r="D80" s="909"/>
      <c r="E80" s="909" t="s">
        <v>200</v>
      </c>
      <c r="F80" s="909" t="s">
        <v>166</v>
      </c>
      <c r="G80" s="909" t="s">
        <v>298</v>
      </c>
      <c r="H80" s="910"/>
    </row>
    <row r="81" spans="1:8" ht="39.950000000000003" hidden="1" customHeight="1" x14ac:dyDescent="0.2">
      <c r="A81" s="1104" t="s">
        <v>124</v>
      </c>
      <c r="B81" s="927" t="s">
        <v>299</v>
      </c>
      <c r="C81" s="909" t="s">
        <v>300</v>
      </c>
      <c r="D81" s="909"/>
      <c r="E81" s="909" t="s">
        <v>301</v>
      </c>
      <c r="F81" s="931" t="s">
        <v>261</v>
      </c>
      <c r="G81" s="910" t="s">
        <v>302</v>
      </c>
      <c r="H81" s="928"/>
    </row>
    <row r="82" spans="1:8" ht="39.950000000000003" hidden="1" customHeight="1" x14ac:dyDescent="0.2">
      <c r="A82" s="1104" t="s">
        <v>126</v>
      </c>
      <c r="B82" s="927" t="s">
        <v>299</v>
      </c>
      <c r="C82" s="909" t="s">
        <v>300</v>
      </c>
      <c r="D82" s="909"/>
      <c r="E82" s="909" t="s">
        <v>269</v>
      </c>
      <c r="F82" s="909" t="s">
        <v>261</v>
      </c>
      <c r="G82" s="910" t="s">
        <v>302</v>
      </c>
      <c r="H82" s="928"/>
    </row>
    <row r="83" spans="1:8" ht="39.950000000000003" hidden="1" customHeight="1" x14ac:dyDescent="0.2">
      <c r="A83" s="1104" t="s">
        <v>173</v>
      </c>
      <c r="B83" s="909" t="s">
        <v>303</v>
      </c>
      <c r="C83" s="909" t="s">
        <v>304</v>
      </c>
      <c r="D83" s="909" t="s">
        <v>230</v>
      </c>
      <c r="E83" s="909" t="s">
        <v>181</v>
      </c>
      <c r="F83" s="909" t="s">
        <v>232</v>
      </c>
      <c r="G83" s="910" t="s">
        <v>305</v>
      </c>
      <c r="H83" s="909" t="s">
        <v>306</v>
      </c>
    </row>
    <row r="84" spans="1:8" ht="39.950000000000003" hidden="1" customHeight="1" x14ac:dyDescent="0.2">
      <c r="A84" s="1104" t="s">
        <v>124</v>
      </c>
      <c r="B84" s="909" t="s">
        <v>307</v>
      </c>
      <c r="C84" s="909" t="s">
        <v>308</v>
      </c>
      <c r="D84" s="909"/>
      <c r="E84" s="909" t="s">
        <v>210</v>
      </c>
      <c r="F84" s="909" t="s">
        <v>185</v>
      </c>
      <c r="G84" s="910" t="s">
        <v>309</v>
      </c>
      <c r="H84" s="911"/>
    </row>
    <row r="85" spans="1:8" ht="39.950000000000003" hidden="1" customHeight="1" x14ac:dyDescent="0.2">
      <c r="A85" s="1104" t="s">
        <v>124</v>
      </c>
      <c r="B85" s="909" t="s">
        <v>310</v>
      </c>
      <c r="C85" s="909" t="s">
        <v>311</v>
      </c>
      <c r="D85" s="909"/>
      <c r="E85" s="909" t="s">
        <v>265</v>
      </c>
      <c r="F85" s="909" t="s">
        <v>197</v>
      </c>
      <c r="G85" s="910" t="s">
        <v>312</v>
      </c>
      <c r="H85" s="911"/>
    </row>
    <row r="86" spans="1:8" ht="39.950000000000003" hidden="1" customHeight="1" x14ac:dyDescent="0.2">
      <c r="A86" s="1104" t="s">
        <v>173</v>
      </c>
      <c r="B86" s="909" t="s">
        <v>313</v>
      </c>
      <c r="C86" s="909" t="s">
        <v>314</v>
      </c>
      <c r="D86" s="909"/>
      <c r="E86" s="909" t="s">
        <v>247</v>
      </c>
      <c r="F86" s="909" t="s">
        <v>243</v>
      </c>
      <c r="G86" s="909" t="s">
        <v>315</v>
      </c>
      <c r="H86" s="910"/>
    </row>
    <row r="87" spans="1:8" ht="39.950000000000003" hidden="1" customHeight="1" x14ac:dyDescent="0.2">
      <c r="A87" s="1104" t="s">
        <v>128</v>
      </c>
      <c r="B87" s="927" t="s">
        <v>316</v>
      </c>
      <c r="C87" s="909" t="s">
        <v>317</v>
      </c>
      <c r="D87" s="909" t="s">
        <v>168</v>
      </c>
      <c r="E87" s="909" t="s">
        <v>184</v>
      </c>
      <c r="F87" s="909" t="s">
        <v>318</v>
      </c>
      <c r="G87" s="909" t="s">
        <v>319</v>
      </c>
      <c r="H87" s="928"/>
    </row>
    <row r="88" spans="1:8" ht="39.950000000000003" hidden="1" customHeight="1" x14ac:dyDescent="0.2">
      <c r="A88" s="1104" t="s">
        <v>129</v>
      </c>
      <c r="B88" s="909" t="s">
        <v>320</v>
      </c>
      <c r="C88" s="909" t="s">
        <v>321</v>
      </c>
      <c r="D88" s="909"/>
      <c r="E88" s="909" t="s">
        <v>265</v>
      </c>
      <c r="F88" s="909" t="s">
        <v>185</v>
      </c>
      <c r="G88" s="910" t="s">
        <v>322</v>
      </c>
      <c r="H88" s="912"/>
    </row>
    <row r="89" spans="1:8" ht="39.950000000000003" hidden="1" customHeight="1" x14ac:dyDescent="0.2">
      <c r="A89" s="1104" t="s">
        <v>120</v>
      </c>
      <c r="B89" s="927" t="s">
        <v>323</v>
      </c>
      <c r="C89" s="909" t="s">
        <v>324</v>
      </c>
      <c r="D89" s="909"/>
      <c r="E89" s="909" t="s">
        <v>181</v>
      </c>
      <c r="F89" s="909" t="s">
        <v>325</v>
      </c>
      <c r="G89" s="910" t="s">
        <v>326</v>
      </c>
      <c r="H89" s="928"/>
    </row>
    <row r="90" spans="1:8" ht="39.950000000000003" hidden="1" customHeight="1" x14ac:dyDescent="0.2">
      <c r="A90" s="1104" t="s">
        <v>122</v>
      </c>
      <c r="B90" s="927" t="s">
        <v>327</v>
      </c>
      <c r="C90" s="927" t="s">
        <v>328</v>
      </c>
      <c r="D90" s="927"/>
      <c r="E90" s="927" t="s">
        <v>212</v>
      </c>
      <c r="F90" s="927" t="s">
        <v>185</v>
      </c>
      <c r="G90" s="909" t="s">
        <v>329</v>
      </c>
      <c r="H90" s="927"/>
    </row>
    <row r="91" spans="1:8" ht="39.950000000000003" hidden="1" customHeight="1" x14ac:dyDescent="0.2">
      <c r="A91" s="1104" t="s">
        <v>157</v>
      </c>
      <c r="B91" s="909" t="s">
        <v>327</v>
      </c>
      <c r="C91" s="909" t="s">
        <v>328</v>
      </c>
      <c r="D91" s="909"/>
      <c r="E91" s="909" t="s">
        <v>242</v>
      </c>
      <c r="F91" s="909" t="s">
        <v>185</v>
      </c>
      <c r="G91" s="909" t="s">
        <v>329</v>
      </c>
      <c r="H91" s="926"/>
    </row>
    <row r="92" spans="1:8" ht="39.950000000000003" hidden="1" customHeight="1" x14ac:dyDescent="0.2">
      <c r="A92" s="1104" t="s">
        <v>330</v>
      </c>
      <c r="B92" s="909" t="s">
        <v>327</v>
      </c>
      <c r="C92" s="909" t="s">
        <v>328</v>
      </c>
      <c r="D92" s="909"/>
      <c r="E92" s="909" t="s">
        <v>181</v>
      </c>
      <c r="F92" s="909" t="s">
        <v>185</v>
      </c>
      <c r="G92" s="910" t="s">
        <v>331</v>
      </c>
      <c r="H92" s="930"/>
    </row>
    <row r="93" spans="1:8" ht="39.950000000000003" hidden="1" customHeight="1" x14ac:dyDescent="0.2">
      <c r="A93" s="1104" t="s">
        <v>129</v>
      </c>
      <c r="B93" s="909" t="s">
        <v>327</v>
      </c>
      <c r="C93" s="909" t="s">
        <v>328</v>
      </c>
      <c r="D93" s="909"/>
      <c r="E93" s="909" t="s">
        <v>260</v>
      </c>
      <c r="F93" s="909" t="s">
        <v>185</v>
      </c>
      <c r="G93" s="910" t="s">
        <v>331</v>
      </c>
      <c r="H93" s="912"/>
    </row>
    <row r="94" spans="1:8" ht="39.950000000000003" hidden="1" customHeight="1" x14ac:dyDescent="0.2">
      <c r="A94" s="1104" t="s">
        <v>173</v>
      </c>
      <c r="B94" s="909" t="s">
        <v>332</v>
      </c>
      <c r="C94" s="909" t="s">
        <v>333</v>
      </c>
      <c r="D94" s="909"/>
      <c r="E94" s="909" t="s">
        <v>210</v>
      </c>
      <c r="F94" s="909" t="s">
        <v>243</v>
      </c>
      <c r="G94" s="909" t="s">
        <v>334</v>
      </c>
      <c r="H94" s="909"/>
    </row>
    <row r="95" spans="1:8" ht="39.950000000000003" hidden="1" customHeight="1" x14ac:dyDescent="0.2">
      <c r="A95" s="1104" t="s">
        <v>173</v>
      </c>
      <c r="B95" s="909" t="s">
        <v>335</v>
      </c>
      <c r="C95" s="909" t="s">
        <v>336</v>
      </c>
      <c r="D95" s="909"/>
      <c r="E95" s="909" t="s">
        <v>184</v>
      </c>
      <c r="F95" s="909" t="s">
        <v>243</v>
      </c>
      <c r="G95" s="909" t="s">
        <v>337</v>
      </c>
      <c r="H95" s="909"/>
    </row>
    <row r="96" spans="1:8" ht="39.950000000000003" hidden="1" customHeight="1" x14ac:dyDescent="0.2">
      <c r="A96" s="1104" t="s">
        <v>131</v>
      </c>
      <c r="B96" s="909" t="s">
        <v>338</v>
      </c>
      <c r="C96" s="909" t="s">
        <v>291</v>
      </c>
      <c r="D96" s="909"/>
      <c r="E96" s="909" t="s">
        <v>200</v>
      </c>
      <c r="F96" s="909" t="s">
        <v>185</v>
      </c>
      <c r="G96" s="926" t="s">
        <v>292</v>
      </c>
      <c r="H96" s="909" t="s">
        <v>339</v>
      </c>
    </row>
    <row r="97" spans="1:8" ht="39.950000000000003" hidden="1" customHeight="1" x14ac:dyDescent="0.2">
      <c r="A97" s="1104" t="s">
        <v>340</v>
      </c>
      <c r="B97" s="927" t="s">
        <v>163</v>
      </c>
      <c r="C97" s="909" t="s">
        <v>164</v>
      </c>
      <c r="D97" s="909"/>
      <c r="E97" s="909" t="s">
        <v>301</v>
      </c>
      <c r="F97" s="909" t="s">
        <v>166</v>
      </c>
      <c r="G97" s="910" t="s">
        <v>167</v>
      </c>
      <c r="H97" s="928"/>
    </row>
    <row r="98" spans="1:8" ht="39.950000000000003" hidden="1" customHeight="1" x14ac:dyDescent="0.2">
      <c r="A98" s="1104" t="s">
        <v>127</v>
      </c>
      <c r="B98" s="927" t="s">
        <v>341</v>
      </c>
      <c r="C98" s="927" t="s">
        <v>342</v>
      </c>
      <c r="D98" s="927"/>
      <c r="E98" s="927" t="s">
        <v>265</v>
      </c>
      <c r="F98" s="927" t="s">
        <v>185</v>
      </c>
      <c r="G98" s="926" t="s">
        <v>343</v>
      </c>
      <c r="H98" s="927"/>
    </row>
    <row r="99" spans="1:8" ht="39.950000000000003" hidden="1" customHeight="1" x14ac:dyDescent="0.2">
      <c r="A99" s="1104" t="s">
        <v>131</v>
      </c>
      <c r="B99" s="927" t="s">
        <v>344</v>
      </c>
      <c r="C99" s="927" t="s">
        <v>291</v>
      </c>
      <c r="D99" s="927"/>
      <c r="E99" s="927" t="s">
        <v>200</v>
      </c>
      <c r="F99" s="927" t="s">
        <v>185</v>
      </c>
      <c r="G99" s="926" t="s">
        <v>292</v>
      </c>
      <c r="H99" s="926" t="s">
        <v>345</v>
      </c>
    </row>
    <row r="101" spans="1:8" x14ac:dyDescent="0.2">
      <c r="A101" s="944"/>
    </row>
  </sheetData>
  <autoFilter ref="A18:H99" xr:uid="{BA772803-AF23-4AC5-8172-99BB41D315D9}">
    <filterColumn colId="1">
      <filters>
        <filter val="NINGBO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67" location="DOLPHIN!Print_Area" display="DOLPHIN" xr:uid="{74AFFC0F-9A4F-4ABF-89A2-99EFE2A56AE8}"/>
    <hyperlink ref="A80" location="DOLPHIN!Print_Area" display="DOLPHIN" xr:uid="{6927551A-7A85-4502-955F-5F85C30695C2}"/>
    <hyperlink ref="A37" location="DOLPHIN!Print_Area" display="DOLPHIN" xr:uid="{FE0713EF-C397-485B-AD8E-289053497113}"/>
    <hyperlink ref="A63" location="DOLPHIN!Print_Area" display="DOLPHIN" xr:uid="{F3EB8B6E-157E-4216-85C1-71649942E60A}"/>
    <hyperlink ref="A59" location="ORCHID!Print_Area" display="ORCHID" xr:uid="{58B33E2E-A7AE-4A00-8419-016D3D80D613}"/>
    <hyperlink ref="A58" location="ORCHID!Print_Area" display="ORCHID" xr:uid="{1E447AE6-ADA3-43A1-8522-A56C05AAD7DD}"/>
    <hyperlink ref="A38" location="ORCHID!Print_Area" display="ORCHID" xr:uid="{A661211F-CBB1-4055-AE88-63AC8F925A32}"/>
    <hyperlink ref="A90" location="ORCHID!Print_Area" display="ORCHID" xr:uid="{8C7DAEB6-1853-43B1-8882-4281E56039F5}"/>
    <hyperlink ref="A40" location="ORCHID!Print_Area" display="ORCHID" xr:uid="{4E14FF4E-EF9A-4F57-864D-0A973F33169D}"/>
    <hyperlink ref="A72" location="ORCHID!Print_Area" display="ORCHID" xr:uid="{0C1F3B17-CAD8-4B61-A1DE-5952CC6B254C}"/>
    <hyperlink ref="A35" location="ORCHID!Print_Area" display="ORCHID" xr:uid="{DD66B60B-B7C8-4E9D-8E6C-127ACABEC6FD}"/>
    <hyperlink ref="A49" location="' ORIGAMI'!A1" display="NEW ORIGAMI" xr:uid="{4091B499-8032-4801-9746-8DDF28F41993}"/>
    <hyperlink ref="A52" location="' ORIGAMI'!A1" display="NEW ORIGAMI" xr:uid="{DE60B825-E740-4336-B2B7-EBFCE16A75FF}"/>
    <hyperlink ref="A86" location="' ORIGAMI'!A1" display="NEW ORIGAMI" xr:uid="{34466E62-4A48-4FCC-890F-DF87F7609BF4}"/>
    <hyperlink ref="A94" location="' ORIGAMI'!A1" display="NEW ORIGAMI" xr:uid="{A96E16B0-96EF-4789-B405-0C0C15CB9578}"/>
    <hyperlink ref="A95" location="' ORIGAMI'!A1" display="NEW ORIGAMI" xr:uid="{7932AF31-3D27-4FB1-B229-DE1FF7562009}"/>
    <hyperlink ref="A47" location="PERTIWI!Print_Area" display="PERTIWI" xr:uid="{A619B0EF-F51F-4486-90CC-2872A1A81129}"/>
    <hyperlink ref="A57" location="PERTIWI!Print_Area" display="PERTIWI" xr:uid="{6834ED17-D3D9-4D5B-B024-63D3507028D7}"/>
    <hyperlink ref="A30" location="PERTIWI!Print_Area" display="PERTIWI" xr:uid="{57926299-1D2C-4243-9367-1F7914DA5E4A}"/>
    <hyperlink ref="A33" location="PERTIWI!Print_Area" display="PERTIWI" xr:uid="{FB6CBA44-A6E0-4898-8D04-BF2121A0CC6A}"/>
    <hyperlink ref="A85" location="PERTIWI!Print_Area" display="PERTIWI" xr:uid="{42432E82-C5A3-4861-A47E-BF053D324F5B}"/>
    <hyperlink ref="A45" location="PERTIWI!Print_Area" display="PERTIWI" xr:uid="{3F0372C0-7C37-4220-8ABD-FA6D9BFC95CE}"/>
    <hyperlink ref="A64" location="PERTIWI!Print_Area" display="PERTIWI" xr:uid="{315F5AF3-9992-4D4F-8BCD-0AEBC078B199}"/>
    <hyperlink ref="A60" location="SEAGULL!A1" display="SEAGULL" xr:uid="{997B4EEA-F380-49F7-AEAE-2B80E3836E46}"/>
    <hyperlink ref="A69" location="SEAGULL!A1" display="SEAGULL" xr:uid="{33B99C71-741B-412E-B18D-F7928AF0D33E}"/>
    <hyperlink ref="A79" location="SEAHORSE!A1" display="SEAHORSE" xr:uid="{BA5596BE-A25E-4A71-968C-F12C2153D81E}"/>
    <hyperlink ref="A48" location="SEAHORSE!A1" display="SEAHORSE" xr:uid="{0B79851F-AE40-4D5A-A034-A824D661A7F4}"/>
    <hyperlink ref="A82" location="SEAHORSE!A1" display="SEAHORSE" xr:uid="{5FA2A586-3262-44EF-8DDC-19661977CB3B}"/>
    <hyperlink ref="A65" location="SEAHORSE!A1" display="SEAHORSE" xr:uid="{2E6B6C26-8B3F-4522-BB58-762A949A8F19}"/>
    <hyperlink ref="A42" location="SEAHORSE!A1" display="SEAHORSE" xr:uid="{87E9CF78-F97D-4A29-8ABE-05507E2C50CF}"/>
    <hyperlink ref="A68" location="SEAHORSE!A1" display="SEAHORSE" xr:uid="{ADB42C41-A351-496B-BC1B-9443858F3CCA}"/>
    <hyperlink ref="A54" location="SEAHORSE!A1" display="SEAHORSE" xr:uid="{16760568-0A89-46F3-9C1E-825A81DD4C2D}"/>
    <hyperlink ref="A32" location="SHAPLA!A1" display="SHAPLA" xr:uid="{943EFEDF-964D-433B-9BAB-6CA7C385F5F2}"/>
    <hyperlink ref="A75" location="SHAPLA!A1" display="SHAPLA" xr:uid="{C86B09FE-EB91-42A5-A821-EA6ABB362C27}"/>
    <hyperlink ref="A50" location="'THAI EXPRESS'!A1" display="THAI EXPRESS" xr:uid="{077FDF2D-BBAF-47E7-9553-EFD0F669954D}"/>
    <hyperlink ref="A88" location="EMERALD!A1" display="EMERALD" xr:uid="{3115035E-8AF2-4BA2-9984-C240BA493445}"/>
    <hyperlink ref="A93" location="EMERALD!A1" display="EMERALD" xr:uid="{7963F658-22D6-4647-942D-32D4BCDD7141}"/>
    <hyperlink ref="A92" location="'JADE EAST'!A1" display="JADE EAST**" xr:uid="{3B3B64A4-14D2-4625-86A3-8C74F9ACDBD8}"/>
    <hyperlink ref="A61" location="'JADE EAST'!A1" display="JADE EAST**" xr:uid="{BD83F988-11EE-4CCF-8C34-7676FA00DBB6}"/>
    <hyperlink ref="A77" location="'TIGER EAST'!A1" display="TIGER EAST" xr:uid="{68B172F2-1485-43DF-9D0F-513B5F9C9C19}"/>
    <hyperlink ref="A28" location="'TIGER EAST'!A1" display="TIGER EAST" xr:uid="{4256AFA5-96F6-407D-A4BD-7FD7C8F6C9E2}"/>
    <hyperlink ref="A70" location="'TIGER EAST'!A1" display="TIGER EAST" xr:uid="{BDC1E0C6-DB37-4391-92AC-BF8AC4F46D5C}"/>
    <hyperlink ref="A56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3" location="PERTIWI!Print_Area" display="PERTIWI" xr:uid="{BA216C70-E2CD-4CCD-B77E-141BF09DFD2F}"/>
    <hyperlink ref="A83" location="' ORIGAMI'!A1" display="NEW ORIGAMI" xr:uid="{3819763E-8F9C-4830-AE30-B781C67E8D41}"/>
    <hyperlink ref="A96" location="'TIGER EAST'!A1" display="TIGER EAST" xr:uid="{5AC4F94F-E55B-48BC-BBBA-4A7A16EB2BDE}"/>
    <hyperlink ref="A26" location="'BAYAN KO'!A1" display="NEW ORIGAMI" xr:uid="{49501CDF-6956-45C9-8AE4-0AECE4581FB6}"/>
    <hyperlink ref="A34" location="'BAYAN KO'!A1" display="NEW ORIGAMI" xr:uid="{96433EA8-E9BB-4C78-8C5A-7D201345DB43}"/>
    <hyperlink ref="A39" location="'BAYAN KO'!A1" display="NEW ORIGAMI" xr:uid="{08E71542-E120-46AF-A20F-AF044197D78A}"/>
    <hyperlink ref="A41" location="'BAYAN KO'!A1" display="NEW ORIGAMI" xr:uid="{9C0C466F-43EC-41FD-B1FC-0FA628EEDB9D}"/>
    <hyperlink ref="A74" location="'BAYAN KO'!A1" display="NEW ORIGAMI" xr:uid="{E98FFF46-B846-4D8E-B612-F60A62323BA9}"/>
    <hyperlink ref="A91" location="'BAYAN KO'!A1" display="NEW ORIGAMI" xr:uid="{B7F60EE4-8406-496D-B6B3-D276F2CB1FC0}"/>
    <hyperlink ref="A46" location="'BAYAN KO'!A1" display="NEW ORIGAMI" xr:uid="{28ADDB83-472F-4A58-810A-BFA6AB9ECCC7}"/>
    <hyperlink ref="A31" location="BENGAL!A1" display="BAYAN KO" xr:uid="{9FFEBF44-A0C8-4852-8AF9-725DC9EAED1B}"/>
    <hyperlink ref="A55" location="BENGAL!A1" display="BAYAN KO" xr:uid="{54861495-9CEA-4967-A43C-FF013F41CB54}"/>
    <hyperlink ref="A62" location="BENGAL!A1" display="BAYAN KO" xr:uid="{81732089-B8B4-457A-A064-A6A2A684E7DE}"/>
    <hyperlink ref="A71" location="BENGAL!A1" display="BAYAN KO" xr:uid="{E98A6868-2BD0-4C67-8803-95B0224C96CB}"/>
    <hyperlink ref="A27" location="BURMA!A1" display="BENGAL" xr:uid="{7B731AC8-93CF-4869-89B2-88AD9658EB3E}"/>
    <hyperlink ref="A89" location="BURMA!A1" display="BENGAL" xr:uid="{0916C518-32AB-4991-B1BB-4BB24350905F}"/>
    <hyperlink ref="A87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66" location="PERTIWI!Print_Area" display="PERTIWI" xr:uid="{46D6ECCD-D0FB-4D6F-80EF-2778E779DC92}"/>
    <hyperlink ref="A78" location="SEAGULL!A1" display="SEAGULL" xr:uid="{6F22E157-ED44-474B-9872-7642A3334037}"/>
    <hyperlink ref="A81" location="PERTIWI!Print_Area" display="PERTIWI" xr:uid="{B84E137A-4844-439D-A1B8-E1DB30F1C531}"/>
    <hyperlink ref="A44" location="PERTIWI!Print_Area" display="PERTIWI" xr:uid="{9DB6DA8F-DAFE-4862-A01D-73C854189AF7}"/>
    <hyperlink ref="A97" location="MALACCA!Print_Area" display="BURMA" xr:uid="{A94279A9-7D5B-4CC7-A985-C9A9B277FF1A}"/>
    <hyperlink ref="A73" location="ORCHID!Print_Area" display="BAYAN KO" xr:uid="{C2BE183F-52CA-418D-9840-3207BCE9CF78}"/>
    <hyperlink ref="A98" location="SHAPLA!A1" display="SHAPLA" xr:uid="{A5884665-B800-4C01-93DB-4A16A2F45607}"/>
    <hyperlink ref="A29" location="' ORIGAMI'!A1" display="NEW ORIGAMI" xr:uid="{4579B77B-7DD3-44D2-BF80-93F6B295369E}"/>
    <hyperlink ref="A36" location="DOLPHIN!Print_Area" display="DOLPHIN" xr:uid="{AEE5A9F5-CD9D-4CA2-BD34-9EBE76DD5907}"/>
    <hyperlink ref="A99" location="'TIGER EAST'!A1" display="TIGER EAST" xr:uid="{DF93C1CA-D862-4D79-AE8F-F7CEE2C29328}"/>
    <hyperlink ref="A76" location="SHAPLA!A1" display="SHAPLA" xr:uid="{BC1170DD-794B-4679-B36E-043BD267F630}"/>
    <hyperlink ref="A84" location="PERTIWI!Print_Area" display="PERTIWI" xr:uid="{CC65C831-BE4D-48E1-8ACD-3E0EC16B60E5}"/>
    <hyperlink ref="A51" location="SEAGULL!A1" display="SEAGULL" xr:uid="{C1F2AF4A-9582-41D9-8807-BA63EC51EF1F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1281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346</v>
      </c>
    </row>
    <row r="4" spans="1:13" s="146" customFormat="1" ht="18" customHeight="1" x14ac:dyDescent="0.2">
      <c r="A4" s="348"/>
      <c r="B4" s="466" t="s">
        <v>2506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1725</v>
      </c>
      <c r="C6" s="151" t="s">
        <v>2507</v>
      </c>
      <c r="D6" s="332" t="s">
        <v>1509</v>
      </c>
      <c r="E6" s="163" t="s">
        <v>2277</v>
      </c>
      <c r="F6" s="332" t="s">
        <v>280</v>
      </c>
      <c r="G6" s="441" t="s">
        <v>2508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351</v>
      </c>
      <c r="C7" s="152" t="s">
        <v>352</v>
      </c>
      <c r="D7" s="332"/>
      <c r="E7" s="332" t="s">
        <v>301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2509</v>
      </c>
      <c r="C8" s="356" t="s">
        <v>2510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2509</v>
      </c>
      <c r="C9" s="356" t="s">
        <v>2511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2512</v>
      </c>
      <c r="C10" s="356" t="s">
        <v>2513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2509</v>
      </c>
      <c r="C11" s="356" t="s">
        <v>2514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2515</v>
      </c>
      <c r="C12" s="356" t="s">
        <v>2516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409</v>
      </c>
      <c r="C13" s="432" t="s">
        <v>2517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2515</v>
      </c>
      <c r="C14" s="356" t="s">
        <v>2518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2515</v>
      </c>
      <c r="C15" s="356" t="s">
        <v>2519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2515</v>
      </c>
      <c r="C16" s="356" t="s">
        <v>2520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409</v>
      </c>
      <c r="C17" s="356" t="s">
        <v>2521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1293</v>
      </c>
      <c r="B18" s="359" t="s">
        <v>2522</v>
      </c>
      <c r="C18" s="356" t="s">
        <v>2523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1293</v>
      </c>
      <c r="B19" s="359" t="s">
        <v>2522</v>
      </c>
      <c r="C19" s="356" t="s">
        <v>2524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1293</v>
      </c>
      <c r="B20" s="359" t="s">
        <v>2522</v>
      </c>
      <c r="C20" s="356" t="s">
        <v>2525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1293</v>
      </c>
      <c r="B21" s="359" t="s">
        <v>2522</v>
      </c>
      <c r="C21" s="356" t="s">
        <v>2526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2522</v>
      </c>
      <c r="C22" s="356" t="s">
        <v>2527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2522</v>
      </c>
      <c r="C23" s="356" t="s">
        <v>2528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2522</v>
      </c>
      <c r="C24" s="356" t="s">
        <v>2529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2522</v>
      </c>
      <c r="C25" s="356" t="s">
        <v>2530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2522</v>
      </c>
      <c r="C26" s="356" t="s">
        <v>2531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2522</v>
      </c>
      <c r="C27" s="356" t="s">
        <v>2532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2522</v>
      </c>
      <c r="C28" s="356" t="s">
        <v>2533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2522</v>
      </c>
      <c r="C29" s="356" t="s">
        <v>2534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2535</v>
      </c>
      <c r="C30" s="356" t="s">
        <v>2536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2535</v>
      </c>
      <c r="C31" s="356" t="s">
        <v>2537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2535</v>
      </c>
      <c r="C32" s="356" t="s">
        <v>2538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2535</v>
      </c>
      <c r="C33" s="356" t="s">
        <v>2539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2535</v>
      </c>
      <c r="C34" s="356" t="s">
        <v>2540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2535</v>
      </c>
      <c r="C35" s="356" t="s">
        <v>2541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2535</v>
      </c>
      <c r="C36" s="356" t="s">
        <v>2542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2543</v>
      </c>
      <c r="B37" s="359" t="s">
        <v>802</v>
      </c>
      <c r="C37" s="356" t="s">
        <v>2544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802</v>
      </c>
      <c r="C38" s="356" t="s">
        <v>2545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802</v>
      </c>
      <c r="C39" s="356" t="s">
        <v>2546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802</v>
      </c>
      <c r="C40" s="356" t="s">
        <v>2547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802</v>
      </c>
      <c r="C41" s="356" t="s">
        <v>2548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802</v>
      </c>
      <c r="C42" s="356" t="s">
        <v>2549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802</v>
      </c>
      <c r="C43" s="356" t="s">
        <v>2550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802</v>
      </c>
      <c r="C44" s="356" t="s">
        <v>2551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802</v>
      </c>
      <c r="C45" s="356" t="s">
        <v>2552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802</v>
      </c>
      <c r="C46" s="356" t="s">
        <v>2553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802</v>
      </c>
      <c r="C47" s="356" t="s">
        <v>2554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802</v>
      </c>
      <c r="C48" s="356" t="s">
        <v>2555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2556</v>
      </c>
      <c r="B49" s="359" t="s">
        <v>642</v>
      </c>
      <c r="C49" s="356" t="s">
        <v>2557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2558</v>
      </c>
      <c r="B50" s="153" t="s">
        <v>642</v>
      </c>
      <c r="C50" s="320" t="s">
        <v>2559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2560</v>
      </c>
      <c r="B51" s="580" t="s">
        <v>2561</v>
      </c>
      <c r="C51" s="320" t="s">
        <v>2562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2560</v>
      </c>
      <c r="B52" s="153" t="s">
        <v>560</v>
      </c>
      <c r="C52" s="320" t="s">
        <v>2563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2564</v>
      </c>
      <c r="B53" s="153" t="s">
        <v>359</v>
      </c>
      <c r="C53" s="320" t="s">
        <v>2565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2564</v>
      </c>
      <c r="B54" s="153" t="s">
        <v>359</v>
      </c>
      <c r="C54" s="320" t="s">
        <v>2566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2564</v>
      </c>
      <c r="B55" s="153" t="s">
        <v>359</v>
      </c>
      <c r="C55" s="320" t="s">
        <v>2567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2564</v>
      </c>
      <c r="B56" s="153" t="s">
        <v>359</v>
      </c>
      <c r="C56" s="320" t="s">
        <v>2568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2564</v>
      </c>
      <c r="B57" s="153" t="s">
        <v>359</v>
      </c>
      <c r="C57" s="320" t="s">
        <v>2569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2564</v>
      </c>
      <c r="B58" s="153" t="s">
        <v>359</v>
      </c>
      <c r="C58" s="320" t="s">
        <v>2570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2564</v>
      </c>
      <c r="B59" s="153" t="s">
        <v>359</v>
      </c>
      <c r="C59" s="320" t="s">
        <v>2571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2564</v>
      </c>
      <c r="B60" s="153" t="s">
        <v>359</v>
      </c>
      <c r="C60" s="320" t="s">
        <v>2572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359</v>
      </c>
      <c r="C61" s="320" t="s">
        <v>2573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359</v>
      </c>
      <c r="C62" s="320" t="s">
        <v>2574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359</v>
      </c>
      <c r="C63" s="320" t="s">
        <v>2575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359</v>
      </c>
      <c r="C64" s="320" t="s">
        <v>2576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359</v>
      </c>
      <c r="C65" s="320" t="s">
        <v>2577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359</v>
      </c>
      <c r="C66" s="320" t="s">
        <v>2578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2579</v>
      </c>
      <c r="B67" s="430" t="s">
        <v>1575</v>
      </c>
      <c r="C67" s="356" t="s">
        <v>2580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2579</v>
      </c>
      <c r="B68" s="153" t="s">
        <v>639</v>
      </c>
      <c r="C68" s="320" t="s">
        <v>2581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2579</v>
      </c>
      <c r="B69" s="153" t="s">
        <v>639</v>
      </c>
      <c r="C69" s="320" t="s">
        <v>2582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2579</v>
      </c>
      <c r="B70" s="153" t="s">
        <v>639</v>
      </c>
      <c r="C70" s="320" t="s">
        <v>2583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2579</v>
      </c>
      <c r="B71" s="153" t="s">
        <v>639</v>
      </c>
      <c r="C71" s="320" t="s">
        <v>2584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2579</v>
      </c>
      <c r="B72" s="153" t="s">
        <v>639</v>
      </c>
      <c r="C72" s="320" t="s">
        <v>2585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2586</v>
      </c>
      <c r="B73" s="153" t="s">
        <v>2587</v>
      </c>
      <c r="C73" s="320" t="s">
        <v>2588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2586</v>
      </c>
      <c r="B74" s="153" t="s">
        <v>2587</v>
      </c>
      <c r="C74" s="320" t="s">
        <v>2589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2586</v>
      </c>
      <c r="B75" s="153" t="s">
        <v>2587</v>
      </c>
      <c r="C75" s="320" t="s">
        <v>2590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2579</v>
      </c>
      <c r="B76" s="153" t="s">
        <v>639</v>
      </c>
      <c r="C76" s="320" t="s">
        <v>2591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2579</v>
      </c>
      <c r="B77" s="153" t="s">
        <v>639</v>
      </c>
      <c r="C77" s="320" t="s">
        <v>2592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639</v>
      </c>
      <c r="C78" s="320" t="s">
        <v>2593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2594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1718</v>
      </c>
      <c r="C82" s="151" t="s">
        <v>1399</v>
      </c>
      <c r="D82" s="332" t="s">
        <v>1509</v>
      </c>
      <c r="E82" s="163" t="s">
        <v>2277</v>
      </c>
      <c r="F82" s="332" t="s">
        <v>2595</v>
      </c>
      <c r="G82" s="332" t="s">
        <v>255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351</v>
      </c>
      <c r="C83" s="152" t="s">
        <v>352</v>
      </c>
      <c r="D83" s="332" t="s">
        <v>1289</v>
      </c>
      <c r="E83" s="332" t="s">
        <v>2596</v>
      </c>
      <c r="F83" s="332" t="s">
        <v>165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2597</v>
      </c>
      <c r="B84" s="445" t="s">
        <v>2598</v>
      </c>
      <c r="C84" s="322" t="s">
        <v>2599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1536</v>
      </c>
      <c r="C85" s="322" t="s">
        <v>2600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2601</v>
      </c>
      <c r="C86" s="322" t="s">
        <v>2602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1291</v>
      </c>
      <c r="C87" s="322" t="s">
        <v>2602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1536</v>
      </c>
      <c r="C88" s="322" t="s">
        <v>2603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2604</v>
      </c>
      <c r="C89" s="322" t="s">
        <v>2605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1536</v>
      </c>
      <c r="C90" s="322" t="s">
        <v>2606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2604</v>
      </c>
      <c r="C91" s="322" t="s">
        <v>2607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2608</v>
      </c>
      <c r="C92" s="322" t="s">
        <v>2609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2604</v>
      </c>
      <c r="C93" s="322" t="s">
        <v>2610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2608</v>
      </c>
      <c r="C94" s="322" t="s">
        <v>2611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2604</v>
      </c>
      <c r="C95" s="322" t="s">
        <v>2612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2608</v>
      </c>
      <c r="C96" s="322" t="s">
        <v>2613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2604</v>
      </c>
      <c r="C97" s="322" t="s">
        <v>2614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2608</v>
      </c>
      <c r="C98" s="322" t="s">
        <v>2615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2597</v>
      </c>
      <c r="B99" s="445" t="s">
        <v>1324</v>
      </c>
      <c r="C99" s="322" t="s">
        <v>2616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2604</v>
      </c>
      <c r="C100" s="322" t="s">
        <v>2616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2608</v>
      </c>
      <c r="C101" s="322" t="s">
        <v>2617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2597</v>
      </c>
      <c r="B102" s="445" t="s">
        <v>1291</v>
      </c>
      <c r="C102" s="322" t="s">
        <v>2618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2608</v>
      </c>
      <c r="C103" s="322" t="s">
        <v>2619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2597</v>
      </c>
      <c r="B104" s="445" t="s">
        <v>1291</v>
      </c>
      <c r="C104" s="322" t="s">
        <v>2620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2608</v>
      </c>
      <c r="C105" s="322" t="s">
        <v>2621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1291</v>
      </c>
      <c r="C106" s="322" t="s">
        <v>2622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2604</v>
      </c>
      <c r="C107" s="322" t="s">
        <v>2622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2608</v>
      </c>
      <c r="C108" s="322" t="s">
        <v>2623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2604</v>
      </c>
      <c r="C109" s="322" t="s">
        <v>2623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2522</v>
      </c>
      <c r="C111" s="322" t="s">
        <v>2624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2608</v>
      </c>
      <c r="C112" s="322" t="s">
        <v>2625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2626</v>
      </c>
      <c r="B113" s="445" t="s">
        <v>1324</v>
      </c>
      <c r="C113" s="322" t="s">
        <v>2627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2608</v>
      </c>
      <c r="C114" s="322" t="s">
        <v>2627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2608</v>
      </c>
      <c r="C115" s="322" t="s">
        <v>2628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2629</v>
      </c>
      <c r="B116" s="445" t="s">
        <v>2608</v>
      </c>
      <c r="C116" s="322" t="s">
        <v>2630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2608</v>
      </c>
      <c r="C117" s="322" t="s">
        <v>2631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2608</v>
      </c>
      <c r="C118" s="322" t="s">
        <v>2632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2402</v>
      </c>
      <c r="C119" s="322" t="s">
        <v>2632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2608</v>
      </c>
      <c r="C120" s="322" t="s">
        <v>2633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2608</v>
      </c>
      <c r="C121" s="322" t="s">
        <v>2634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2608</v>
      </c>
      <c r="C122" s="322" t="s">
        <v>2635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2608</v>
      </c>
      <c r="C123" s="322" t="s">
        <v>2636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2637</v>
      </c>
      <c r="B124" s="445" t="s">
        <v>2325</v>
      </c>
      <c r="C124" s="322" t="s">
        <v>2638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2608</v>
      </c>
      <c r="C125" s="322" t="s">
        <v>2639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2640</v>
      </c>
      <c r="B126" s="153" t="s">
        <v>2608</v>
      </c>
      <c r="C126" s="320" t="s">
        <v>2641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2608</v>
      </c>
      <c r="C127" s="320" t="s">
        <v>2642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2643</v>
      </c>
      <c r="C128" s="328" t="s">
        <v>2642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2644</v>
      </c>
      <c r="C129" s="328" t="s">
        <v>2642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2645</v>
      </c>
      <c r="C130" s="320" t="s">
        <v>2646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2647</v>
      </c>
      <c r="B131" s="592" t="s">
        <v>1572</v>
      </c>
      <c r="C131" s="320" t="s">
        <v>2648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2608</v>
      </c>
      <c r="C132" s="320" t="s">
        <v>2649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2647</v>
      </c>
      <c r="B133" s="216" t="s">
        <v>574</v>
      </c>
      <c r="C133" s="320" t="s">
        <v>2650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2608</v>
      </c>
      <c r="C134" s="320" t="s">
        <v>2651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2608</v>
      </c>
      <c r="C135" s="320" t="s">
        <v>2652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2647</v>
      </c>
      <c r="B136" s="153" t="s">
        <v>422</v>
      </c>
      <c r="C136" s="320" t="s">
        <v>2653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409</v>
      </c>
      <c r="C137" s="320" t="s">
        <v>2654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2655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2656</v>
      </c>
      <c r="C140" s="169" t="s">
        <v>2657</v>
      </c>
      <c r="D140" s="332" t="s">
        <v>1509</v>
      </c>
      <c r="E140" s="163" t="s">
        <v>2277</v>
      </c>
      <c r="F140" s="163" t="s">
        <v>258</v>
      </c>
      <c r="G140" s="599" t="s">
        <v>2658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351</v>
      </c>
      <c r="C141" s="152" t="s">
        <v>352</v>
      </c>
      <c r="D141" s="332" t="s">
        <v>1289</v>
      </c>
      <c r="E141" s="332" t="s">
        <v>2596</v>
      </c>
      <c r="F141" s="332" t="s">
        <v>165</v>
      </c>
      <c r="G141" s="600" t="s">
        <v>265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1536</v>
      </c>
      <c r="C142" s="320" t="s">
        <v>2599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2604</v>
      </c>
      <c r="C143" s="320" t="s">
        <v>2600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1536</v>
      </c>
      <c r="C144" s="320" t="s">
        <v>2602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2601</v>
      </c>
      <c r="C145" s="320" t="s">
        <v>2603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1536</v>
      </c>
      <c r="C146" s="320" t="s">
        <v>2605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2604</v>
      </c>
      <c r="C147" s="320" t="s">
        <v>2606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1536</v>
      </c>
      <c r="C148" s="320" t="s">
        <v>2607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2604</v>
      </c>
      <c r="C149" s="320" t="s">
        <v>2609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2647</v>
      </c>
      <c r="B150" s="153" t="s">
        <v>2659</v>
      </c>
      <c r="C150" s="320" t="s">
        <v>2610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2604</v>
      </c>
      <c r="C151" s="320" t="s">
        <v>2611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1536</v>
      </c>
      <c r="C152" s="320" t="s">
        <v>2612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2660</v>
      </c>
      <c r="C153" s="320" t="s">
        <v>2612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2597</v>
      </c>
      <c r="B154" s="153" t="s">
        <v>2660</v>
      </c>
      <c r="C154" s="320" t="s">
        <v>2613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2660</v>
      </c>
      <c r="C155" s="320" t="s">
        <v>2614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2661</v>
      </c>
      <c r="B156" s="153" t="s">
        <v>2659</v>
      </c>
      <c r="C156" s="320" t="s">
        <v>2614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2662</v>
      </c>
      <c r="B157" s="153" t="s">
        <v>2659</v>
      </c>
      <c r="C157" s="320" t="s">
        <v>2615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2604</v>
      </c>
      <c r="C158" s="320" t="s">
        <v>2615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1536</v>
      </c>
      <c r="C159" s="320" t="s">
        <v>2616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2604</v>
      </c>
      <c r="C160" s="320" t="s">
        <v>2617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1536</v>
      </c>
      <c r="C161" s="320" t="s">
        <v>2618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2597</v>
      </c>
      <c r="B162" s="153" t="s">
        <v>1291</v>
      </c>
      <c r="C162" s="320" t="s">
        <v>2619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1536</v>
      </c>
      <c r="C163" s="320" t="s">
        <v>2620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1291</v>
      </c>
      <c r="C164" s="320" t="s">
        <v>2621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1536</v>
      </c>
      <c r="C165" s="320" t="s">
        <v>2622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1300</v>
      </c>
      <c r="B166" s="550" t="s">
        <v>409</v>
      </c>
      <c r="C166" s="320" t="s">
        <v>2623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1536</v>
      </c>
      <c r="C167" s="320" t="s">
        <v>2624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1300</v>
      </c>
      <c r="B168" s="153" t="s">
        <v>2663</v>
      </c>
      <c r="C168" s="320" t="s">
        <v>2625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2647</v>
      </c>
      <c r="B169" s="153" t="s">
        <v>2535</v>
      </c>
      <c r="C169" s="320" t="s">
        <v>2664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2608</v>
      </c>
      <c r="C170" s="320" t="s">
        <v>2665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2608</v>
      </c>
      <c r="C171" s="320" t="s">
        <v>2666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2608</v>
      </c>
      <c r="C172" s="320" t="s">
        <v>2667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2608</v>
      </c>
      <c r="C173" s="320" t="s">
        <v>2668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2608</v>
      </c>
      <c r="C174" s="320" t="s">
        <v>2669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2608</v>
      </c>
      <c r="C175" s="320" t="s">
        <v>2670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2647</v>
      </c>
      <c r="B176" s="553" t="s">
        <v>560</v>
      </c>
      <c r="C176" s="320" t="s">
        <v>2671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2647</v>
      </c>
      <c r="B177" s="553" t="s">
        <v>560</v>
      </c>
      <c r="C177" s="320" t="s">
        <v>2672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504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2673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2674</v>
      </c>
      <c r="C184" s="151" t="s">
        <v>1283</v>
      </c>
      <c r="D184" s="332" t="s">
        <v>1509</v>
      </c>
      <c r="E184" s="163" t="s">
        <v>2277</v>
      </c>
      <c r="F184" s="332" t="s">
        <v>296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351</v>
      </c>
      <c r="C185" s="152" t="s">
        <v>352</v>
      </c>
      <c r="D185" s="332"/>
      <c r="E185" s="332" t="s">
        <v>2596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1606</v>
      </c>
      <c r="C186" s="320" t="s">
        <v>2675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1606</v>
      </c>
      <c r="C187" s="320" t="s">
        <v>2676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1606</v>
      </c>
      <c r="C188" s="320" t="s">
        <v>2677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1606</v>
      </c>
      <c r="C189" s="320" t="s">
        <v>2678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409</v>
      </c>
      <c r="C190" s="320" t="s">
        <v>2679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2680</v>
      </c>
      <c r="C191" s="320" t="s">
        <v>2681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1606</v>
      </c>
      <c r="C192" s="320" t="s">
        <v>2682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409</v>
      </c>
      <c r="C193" s="482" t="s">
        <v>2683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1606</v>
      </c>
      <c r="C194" s="320" t="s">
        <v>2684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1606</v>
      </c>
      <c r="C195" s="320" t="s">
        <v>2685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1606</v>
      </c>
      <c r="C196" s="320" t="s">
        <v>2686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1606</v>
      </c>
      <c r="C197" s="320" t="s">
        <v>2687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1606</v>
      </c>
      <c r="C198" s="320" t="s">
        <v>2688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2398</v>
      </c>
      <c r="B199" s="535" t="s">
        <v>2689</v>
      </c>
      <c r="C199" s="320" t="s">
        <v>2690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1606</v>
      </c>
      <c r="C200" s="320" t="s">
        <v>2691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1606</v>
      </c>
      <c r="C201" s="320" t="s">
        <v>2692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1606</v>
      </c>
      <c r="C202" s="320" t="s">
        <v>2693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1606</v>
      </c>
      <c r="C203" s="320" t="s">
        <v>2694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1606</v>
      </c>
      <c r="C204" s="320" t="s">
        <v>2695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1606</v>
      </c>
      <c r="C205" s="320" t="s">
        <v>2696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1606</v>
      </c>
      <c r="C206" s="320" t="s">
        <v>2697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1606</v>
      </c>
      <c r="C207" s="320" t="s">
        <v>2698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1324</v>
      </c>
      <c r="C208" s="320" t="s">
        <v>2699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1606</v>
      </c>
      <c r="C209" s="320" t="s">
        <v>2700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1606</v>
      </c>
      <c r="C210" s="320" t="s">
        <v>2701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1944</v>
      </c>
      <c r="C211" s="320" t="s">
        <v>2702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1606</v>
      </c>
      <c r="C212" s="320" t="s">
        <v>2703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1606</v>
      </c>
      <c r="C213" s="320" t="s">
        <v>2704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1606</v>
      </c>
      <c r="C214" s="320" t="s">
        <v>2705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2398</v>
      </c>
      <c r="B215" s="320" t="s">
        <v>422</v>
      </c>
      <c r="C215" s="320" t="s">
        <v>2706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422</v>
      </c>
      <c r="C216" s="320" t="s">
        <v>2707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422</v>
      </c>
      <c r="C217" s="320" t="s">
        <v>2708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422</v>
      </c>
      <c r="C218" s="320" t="s">
        <v>2709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422</v>
      </c>
      <c r="C219" s="320" t="s">
        <v>2710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422</v>
      </c>
      <c r="C220" s="320" t="s">
        <v>2711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422</v>
      </c>
      <c r="C221" s="320" t="s">
        <v>2712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422</v>
      </c>
      <c r="C222" s="320" t="s">
        <v>2713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422</v>
      </c>
      <c r="C223" s="320" t="s">
        <v>2714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422</v>
      </c>
      <c r="C224" s="320" t="s">
        <v>2715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1883</v>
      </c>
      <c r="B225" s="320" t="s">
        <v>560</v>
      </c>
      <c r="C225" s="320" t="s">
        <v>2716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1883</v>
      </c>
      <c r="B226" s="320" t="s">
        <v>560</v>
      </c>
      <c r="C226" s="320" t="s">
        <v>2717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1883</v>
      </c>
      <c r="B227" s="320" t="s">
        <v>560</v>
      </c>
      <c r="C227" s="320" t="s">
        <v>2718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2719</v>
      </c>
      <c r="B228" s="320" t="s">
        <v>560</v>
      </c>
      <c r="C228" s="320" t="s">
        <v>2720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2719</v>
      </c>
      <c r="B229" s="320" t="s">
        <v>560</v>
      </c>
      <c r="C229" s="320" t="s">
        <v>2721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2719</v>
      </c>
      <c r="B230" s="320" t="s">
        <v>560</v>
      </c>
      <c r="C230" s="320" t="s">
        <v>2722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2719</v>
      </c>
      <c r="B231" s="320" t="s">
        <v>560</v>
      </c>
      <c r="C231" s="320" t="s">
        <v>2723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2719</v>
      </c>
      <c r="B232" s="320" t="s">
        <v>357</v>
      </c>
      <c r="C232" s="320" t="s">
        <v>2724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2719</v>
      </c>
      <c r="B233" s="320" t="s">
        <v>357</v>
      </c>
      <c r="C233" s="320" t="s">
        <v>2725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2719</v>
      </c>
      <c r="B234" s="320" t="s">
        <v>357</v>
      </c>
      <c r="C234" s="320" t="s">
        <v>2726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357</v>
      </c>
      <c r="C235" s="320" t="s">
        <v>2727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357</v>
      </c>
      <c r="C236" s="320" t="s">
        <v>2728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357</v>
      </c>
      <c r="C237" s="320" t="s">
        <v>2729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357</v>
      </c>
      <c r="C238" s="320" t="s">
        <v>2730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2731</v>
      </c>
      <c r="B239" s="320" t="s">
        <v>1606</v>
      </c>
      <c r="C239" s="320" t="s">
        <v>2732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2731</v>
      </c>
      <c r="B240" s="320" t="s">
        <v>1606</v>
      </c>
      <c r="C240" s="320" t="s">
        <v>2733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2731</v>
      </c>
      <c r="B241" s="320" t="s">
        <v>1606</v>
      </c>
      <c r="C241" s="320" t="s">
        <v>2734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2731</v>
      </c>
      <c r="B242" s="320" t="s">
        <v>1606</v>
      </c>
      <c r="C242" s="320" t="s">
        <v>2735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2731</v>
      </c>
      <c r="B243" s="320" t="s">
        <v>1606</v>
      </c>
      <c r="C243" s="320" t="s">
        <v>2736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2731</v>
      </c>
      <c r="B244" s="320" t="s">
        <v>1606</v>
      </c>
      <c r="C244" s="320" t="s">
        <v>2737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2731</v>
      </c>
      <c r="B245" s="320" t="s">
        <v>1606</v>
      </c>
      <c r="C245" s="320" t="s">
        <v>2738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2739</v>
      </c>
      <c r="B246" s="485" t="s">
        <v>409</v>
      </c>
      <c r="C246" s="320" t="s">
        <v>2740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2731</v>
      </c>
      <c r="B247" s="320" t="s">
        <v>1606</v>
      </c>
      <c r="C247" s="320" t="s">
        <v>2741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1606</v>
      </c>
      <c r="C248" s="320" t="s">
        <v>2742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1606</v>
      </c>
      <c r="C249" s="320" t="s">
        <v>2743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1606</v>
      </c>
      <c r="C250" s="320" t="s">
        <v>2744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1606</v>
      </c>
      <c r="C251" s="320" t="s">
        <v>2745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2398</v>
      </c>
      <c r="B252" s="712" t="s">
        <v>409</v>
      </c>
      <c r="C252" s="320" t="s">
        <v>2746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1606</v>
      </c>
      <c r="C253" s="320" t="s">
        <v>2747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1606</v>
      </c>
      <c r="C254" s="320" t="s">
        <v>2748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1606</v>
      </c>
      <c r="C255" s="320" t="s">
        <v>2749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1509</v>
      </c>
      <c r="E258" s="163" t="s">
        <v>215</v>
      </c>
      <c r="F258" s="332" t="s">
        <v>249</v>
      </c>
      <c r="G258" s="332" t="s">
        <v>320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351</v>
      </c>
      <c r="C259" s="152" t="s">
        <v>352</v>
      </c>
      <c r="D259" s="332" t="s">
        <v>1289</v>
      </c>
      <c r="E259" s="332" t="s">
        <v>181</v>
      </c>
      <c r="F259" s="332" t="s">
        <v>238</v>
      </c>
      <c r="G259" s="332" t="s">
        <v>212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1606</v>
      </c>
      <c r="C260" s="320" t="s">
        <v>2750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504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505</v>
      </c>
      <c r="C269" s="193"/>
      <c r="D269" s="193"/>
      <c r="E269" s="194"/>
      <c r="F269" s="195" t="s">
        <v>1417</v>
      </c>
      <c r="G269" s="195"/>
      <c r="H269" s="193"/>
      <c r="I269" s="195" t="s">
        <v>507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508</v>
      </c>
      <c r="C270" s="193"/>
      <c r="D270" s="198" t="s">
        <v>509</v>
      </c>
      <c r="E270" s="199"/>
      <c r="F270" s="197" t="s">
        <v>510</v>
      </c>
      <c r="G270" s="193"/>
      <c r="H270" s="198" t="s">
        <v>511</v>
      </c>
      <c r="I270" s="197" t="s">
        <v>512</v>
      </c>
      <c r="J270" s="193"/>
      <c r="K270" s="198" t="s">
        <v>513</v>
      </c>
      <c r="L270" s="193"/>
    </row>
    <row r="271" spans="1:13" s="196" customFormat="1" ht="18" customHeight="1" x14ac:dyDescent="0.2">
      <c r="A271" s="349"/>
      <c r="B271" s="417" t="s">
        <v>514</v>
      </c>
      <c r="C271" s="202"/>
      <c r="D271" s="573" t="s">
        <v>515</v>
      </c>
      <c r="E271" s="197"/>
      <c r="F271" s="710" t="s">
        <v>516</v>
      </c>
      <c r="G271" s="710" t="s">
        <v>517</v>
      </c>
      <c r="H271" s="252" t="s">
        <v>518</v>
      </c>
      <c r="I271" s="201" t="s">
        <v>519</v>
      </c>
      <c r="J271" s="202" t="s">
        <v>1418</v>
      </c>
      <c r="K271" s="203" t="s">
        <v>520</v>
      </c>
      <c r="L271" s="193"/>
    </row>
    <row r="272" spans="1:13" s="196" customFormat="1" ht="18" customHeight="1" x14ac:dyDescent="0.2">
      <c r="A272" s="348"/>
      <c r="B272" s="417" t="s">
        <v>528</v>
      </c>
      <c r="C272" s="202"/>
      <c r="D272" s="573" t="s">
        <v>529</v>
      </c>
      <c r="E272" s="197"/>
      <c r="F272" s="710" t="s">
        <v>523</v>
      </c>
      <c r="G272" s="710" t="s">
        <v>524</v>
      </c>
      <c r="H272" s="252" t="s">
        <v>525</v>
      </c>
      <c r="I272" s="201" t="s">
        <v>526</v>
      </c>
      <c r="J272" s="202" t="s">
        <v>1419</v>
      </c>
      <c r="K272" s="203" t="s">
        <v>527</v>
      </c>
      <c r="L272" s="193"/>
    </row>
    <row r="273" spans="1:13" s="196" customFormat="1" ht="18" customHeight="1" x14ac:dyDescent="0.2">
      <c r="A273" s="348"/>
      <c r="B273" s="201" t="s">
        <v>2751</v>
      </c>
      <c r="C273" s="202"/>
      <c r="D273" s="203" t="s">
        <v>1582</v>
      </c>
      <c r="E273" s="197"/>
      <c r="F273" s="710" t="s">
        <v>530</v>
      </c>
      <c r="G273" s="710" t="s">
        <v>531</v>
      </c>
      <c r="H273" s="252" t="s">
        <v>532</v>
      </c>
      <c r="I273" s="201" t="s">
        <v>1422</v>
      </c>
      <c r="J273" s="202" t="s">
        <v>1423</v>
      </c>
      <c r="K273" s="203" t="s">
        <v>1424</v>
      </c>
      <c r="L273" s="193"/>
    </row>
    <row r="274" spans="1:13" s="196" customFormat="1" ht="18" customHeight="1" x14ac:dyDescent="0.2">
      <c r="A274" s="348"/>
      <c r="B274" s="201" t="s">
        <v>521</v>
      </c>
      <c r="C274" s="202"/>
      <c r="D274" s="203" t="s">
        <v>522</v>
      </c>
      <c r="E274" s="197"/>
      <c r="F274" s="710" t="s">
        <v>537</v>
      </c>
      <c r="G274" s="710" t="s">
        <v>538</v>
      </c>
      <c r="H274" s="252" t="s">
        <v>539</v>
      </c>
      <c r="I274" s="201" t="s">
        <v>540</v>
      </c>
      <c r="J274" s="202" t="s">
        <v>1425</v>
      </c>
      <c r="K274" s="203" t="s">
        <v>541</v>
      </c>
      <c r="L274" s="193"/>
    </row>
    <row r="275" spans="1:13" s="196" customFormat="1" ht="18" customHeight="1" x14ac:dyDescent="0.2">
      <c r="A275" s="348"/>
      <c r="B275" s="417" t="s">
        <v>535</v>
      </c>
      <c r="C275" s="202"/>
      <c r="D275" s="573" t="s">
        <v>536</v>
      </c>
      <c r="E275" s="197"/>
      <c r="F275" s="710" t="s">
        <v>2752</v>
      </c>
      <c r="G275" s="710" t="s">
        <v>545</v>
      </c>
      <c r="H275" s="252" t="s">
        <v>2753</v>
      </c>
      <c r="I275" s="201" t="s">
        <v>547</v>
      </c>
      <c r="J275" s="202" t="s">
        <v>1426</v>
      </c>
      <c r="K275" s="203" t="s">
        <v>548</v>
      </c>
      <c r="L275" s="193"/>
    </row>
    <row r="276" spans="1:13" s="196" customFormat="1" ht="18" customHeight="1" x14ac:dyDescent="0.2">
      <c r="A276" s="348"/>
      <c r="B276" s="417" t="s">
        <v>1427</v>
      </c>
      <c r="C276" s="202"/>
      <c r="D276" s="573" t="s">
        <v>1428</v>
      </c>
      <c r="E276" s="197"/>
      <c r="F276" s="710" t="s">
        <v>2754</v>
      </c>
      <c r="G276" s="710" t="s">
        <v>552</v>
      </c>
      <c r="H276" s="252" t="s">
        <v>2755</v>
      </c>
      <c r="I276" s="201" t="s">
        <v>1429</v>
      </c>
      <c r="J276" s="202" t="s">
        <v>1430</v>
      </c>
      <c r="K276" s="203" t="s">
        <v>1431</v>
      </c>
      <c r="L276" s="193"/>
    </row>
    <row r="277" spans="1:13" s="196" customFormat="1" ht="18" customHeight="1" x14ac:dyDescent="0.2">
      <c r="A277" s="348"/>
      <c r="B277" s="417" t="s">
        <v>1432</v>
      </c>
      <c r="C277" s="202"/>
      <c r="D277" s="573" t="s">
        <v>1433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542</v>
      </c>
      <c r="C278" s="202"/>
      <c r="D278" s="573" t="s">
        <v>543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1434</v>
      </c>
      <c r="C280" s="193" t="s">
        <v>1435</v>
      </c>
      <c r="D280" s="205"/>
      <c r="E280" s="193"/>
      <c r="F280" s="193" t="s">
        <v>1436</v>
      </c>
      <c r="G280" s="206" t="s">
        <v>1437</v>
      </c>
      <c r="H280" s="196"/>
      <c r="I280" s="193" t="s">
        <v>1436</v>
      </c>
      <c r="J280" s="193" t="s">
        <v>1438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64"/>
  <sheetViews>
    <sheetView showGridLines="0" tabSelected="1" topLeftCell="A94" zoomScale="145" zoomScaleNormal="145" zoomScaleSheetLayoutView="75" workbookViewId="0">
      <selection activeCell="B146" sqref="B146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51"/>
      <c r="B2" s="1148" t="s">
        <v>116</v>
      </c>
      <c r="C2" s="1148"/>
      <c r="D2" s="1148"/>
      <c r="E2" s="1148"/>
      <c r="F2" s="1148"/>
      <c r="G2" s="121"/>
      <c r="H2" s="962" t="s">
        <v>346</v>
      </c>
    </row>
    <row r="3" spans="1:8" ht="18.75" customHeight="1" thickBot="1" x14ac:dyDescent="0.25">
      <c r="A3" s="1051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2" t="s">
        <v>126</v>
      </c>
      <c r="C4" s="1133"/>
      <c r="D4" s="1133"/>
      <c r="E4" s="1133"/>
      <c r="F4" s="1134"/>
      <c r="G4" s="147"/>
      <c r="H4" s="147"/>
    </row>
    <row r="5" spans="1:8" s="149" customFormat="1" ht="30" customHeight="1" x14ac:dyDescent="0.2">
      <c r="A5" s="325"/>
      <c r="B5" s="1114"/>
      <c r="C5" s="1114"/>
      <c r="D5" s="1114"/>
      <c r="E5" s="1114"/>
      <c r="F5" s="1114"/>
      <c r="G5" s="147"/>
      <c r="H5" s="147"/>
    </row>
    <row r="6" spans="1:8" s="149" customFormat="1" ht="20.100000000000001" customHeight="1" x14ac:dyDescent="0.2">
      <c r="A6" s="1045"/>
      <c r="B6" s="1136" t="s">
        <v>347</v>
      </c>
      <c r="C6" s="1136"/>
      <c r="D6" s="1136"/>
      <c r="E6" s="1136"/>
      <c r="F6" s="1136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7" t="s">
        <v>126</v>
      </c>
      <c r="C8" s="1138"/>
      <c r="D8" s="1139" t="s">
        <v>349</v>
      </c>
      <c r="E8" s="947" t="s">
        <v>296</v>
      </c>
      <c r="F8" s="947" t="s">
        <v>226</v>
      </c>
      <c r="G8" s="804"/>
      <c r="H8" s="1068"/>
    </row>
    <row r="9" spans="1:8" ht="26.25" customHeight="1" x14ac:dyDescent="0.2">
      <c r="A9" s="808"/>
      <c r="B9" s="950" t="s">
        <v>351</v>
      </c>
      <c r="C9" s="951" t="s">
        <v>352</v>
      </c>
      <c r="D9" s="1140"/>
      <c r="E9" s="946" t="s">
        <v>144</v>
      </c>
      <c r="F9" s="946" t="s">
        <v>181</v>
      </c>
      <c r="G9" s="804"/>
      <c r="H9" s="1063" t="s">
        <v>353</v>
      </c>
    </row>
    <row r="10" spans="1:8" s="14" customFormat="1" ht="19.5" hidden="1" customHeight="1" x14ac:dyDescent="0.2">
      <c r="A10" s="808" t="s">
        <v>2756</v>
      </c>
      <c r="B10" s="859" t="s">
        <v>1578</v>
      </c>
      <c r="C10" s="858" t="s">
        <v>2757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2758</v>
      </c>
      <c r="B11" s="859" t="s">
        <v>1572</v>
      </c>
      <c r="C11" s="858" t="s">
        <v>2759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9" t="s">
        <v>1575</v>
      </c>
      <c r="C12" s="858" t="s">
        <v>2760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2761</v>
      </c>
      <c r="B13" s="859" t="s">
        <v>1371</v>
      </c>
      <c r="C13" s="858" t="s">
        <v>2762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2763</v>
      </c>
      <c r="B14" s="859" t="s">
        <v>422</v>
      </c>
      <c r="C14" s="858" t="s">
        <v>2764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2765</v>
      </c>
      <c r="B15" s="859" t="s">
        <v>1578</v>
      </c>
      <c r="C15" s="858" t="s">
        <v>2766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2767</v>
      </c>
      <c r="B16" s="859" t="s">
        <v>1572</v>
      </c>
      <c r="C16" s="858" t="s">
        <v>2768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9" t="s">
        <v>1575</v>
      </c>
      <c r="C17" s="858" t="s">
        <v>2769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9" t="s">
        <v>1371</v>
      </c>
      <c r="C18" s="858" t="s">
        <v>2770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9" t="s">
        <v>422</v>
      </c>
      <c r="C19" s="858" t="s">
        <v>1782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2771</v>
      </c>
      <c r="B20" s="860" t="s">
        <v>1572</v>
      </c>
      <c r="C20" s="858" t="s">
        <v>2772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2773</v>
      </c>
      <c r="B21" s="860" t="s">
        <v>1575</v>
      </c>
      <c r="C21" s="858" t="s">
        <v>2774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2775</v>
      </c>
      <c r="B22" s="861" t="s">
        <v>1578</v>
      </c>
      <c r="C22" s="858" t="s">
        <v>2776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2777</v>
      </c>
      <c r="B23" s="861" t="s">
        <v>1575</v>
      </c>
      <c r="C23" s="858" t="s">
        <v>2778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2779</v>
      </c>
      <c r="B24" s="861" t="s">
        <v>1371</v>
      </c>
      <c r="C24" s="858" t="s">
        <v>2780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2781</v>
      </c>
      <c r="B25" s="860" t="s">
        <v>422</v>
      </c>
      <c r="C25" s="858" t="s">
        <v>2782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2773</v>
      </c>
      <c r="B26" s="860" t="s">
        <v>1572</v>
      </c>
      <c r="C26" s="858" t="s">
        <v>2783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2784</v>
      </c>
      <c r="B27" s="861" t="s">
        <v>1578</v>
      </c>
      <c r="C27" s="858" t="s">
        <v>2785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2779</v>
      </c>
      <c r="B28" s="861" t="s">
        <v>1575</v>
      </c>
      <c r="C28" s="858" t="s">
        <v>2786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2787</v>
      </c>
      <c r="B29" s="861" t="s">
        <v>1572</v>
      </c>
      <c r="C29" s="858" t="s">
        <v>2788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1883</v>
      </c>
      <c r="B30" s="861" t="s">
        <v>1371</v>
      </c>
      <c r="C30" s="858" t="s">
        <v>2789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2790</v>
      </c>
      <c r="B31" s="943" t="s">
        <v>1575</v>
      </c>
      <c r="C31" s="943" t="s">
        <v>2791</v>
      </c>
      <c r="D31" s="805">
        <v>45364</v>
      </c>
      <c r="E31" s="805">
        <f t="shared" si="28"/>
        <v>45367</v>
      </c>
      <c r="F31" s="868" t="s">
        <v>385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1578</v>
      </c>
      <c r="B32" s="868" t="s">
        <v>385</v>
      </c>
      <c r="C32" s="943" t="s">
        <v>2792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2793</v>
      </c>
      <c r="B33" s="943" t="s">
        <v>422</v>
      </c>
      <c r="C33" s="943" t="s">
        <v>1571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60" t="s">
        <v>1572</v>
      </c>
      <c r="C34" s="960" t="s">
        <v>1573</v>
      </c>
      <c r="D34" s="961">
        <v>45388</v>
      </c>
      <c r="E34" s="805">
        <f t="shared" si="28"/>
        <v>45391</v>
      </c>
      <c r="F34" s="884" t="s">
        <v>385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1371</v>
      </c>
      <c r="B35" s="884" t="s">
        <v>385</v>
      </c>
      <c r="C35" s="960" t="s">
        <v>1574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60" t="s">
        <v>1575</v>
      </c>
      <c r="C36" s="960" t="s">
        <v>1576</v>
      </c>
      <c r="D36" s="961">
        <v>45402</v>
      </c>
      <c r="E36" s="805">
        <f t="shared" ref="E36" si="31">D36+3</f>
        <v>45405</v>
      </c>
      <c r="F36" s="884" t="s">
        <v>385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1578</v>
      </c>
      <c r="B37" s="1037" t="s">
        <v>1371</v>
      </c>
      <c r="C37" s="960" t="s">
        <v>1579</v>
      </c>
      <c r="D37" s="961">
        <v>45399</v>
      </c>
      <c r="E37" s="884" t="s">
        <v>385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1371</v>
      </c>
      <c r="B38" s="1037" t="s">
        <v>1578</v>
      </c>
      <c r="C38" s="960" t="s">
        <v>2794</v>
      </c>
      <c r="D38" s="961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60" t="s">
        <v>422</v>
      </c>
      <c r="C39" s="960" t="s">
        <v>2795</v>
      </c>
      <c r="D39" s="961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60" t="s">
        <v>1572</v>
      </c>
      <c r="C40" s="960" t="s">
        <v>2796</v>
      </c>
      <c r="D40" s="961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52" t="s">
        <v>385</v>
      </c>
      <c r="C41" s="960" t="s">
        <v>2797</v>
      </c>
      <c r="D41" s="803">
        <v>45432</v>
      </c>
      <c r="E41" s="857">
        <f t="shared" ref="E41" si="36">D41+3</f>
        <v>45435</v>
      </c>
      <c r="F41" s="857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1578</v>
      </c>
      <c r="B42" s="960" t="s">
        <v>1371</v>
      </c>
      <c r="C42" s="960" t="s">
        <v>2798</v>
      </c>
      <c r="D42" s="961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2799</v>
      </c>
      <c r="B43" s="1052" t="s">
        <v>385</v>
      </c>
      <c r="C43" s="960" t="s">
        <v>2800</v>
      </c>
      <c r="D43" s="803">
        <v>45432</v>
      </c>
      <c r="E43" s="857">
        <f t="shared" si="38"/>
        <v>45435</v>
      </c>
      <c r="F43" s="857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422</v>
      </c>
      <c r="B44" s="960" t="s">
        <v>1578</v>
      </c>
      <c r="C44" s="960" t="s">
        <v>2801</v>
      </c>
      <c r="D44" s="961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2802</v>
      </c>
      <c r="B45" s="1052" t="s">
        <v>385</v>
      </c>
      <c r="C45" s="960" t="s">
        <v>2803</v>
      </c>
      <c r="D45" s="803">
        <v>45460</v>
      </c>
      <c r="E45" s="857">
        <f t="shared" si="38"/>
        <v>45463</v>
      </c>
      <c r="F45" s="857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60" t="s">
        <v>1575</v>
      </c>
      <c r="C46" s="960" t="s">
        <v>2804</v>
      </c>
      <c r="D46" s="961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60" t="s">
        <v>1371</v>
      </c>
      <c r="C47" s="960" t="s">
        <v>2805</v>
      </c>
      <c r="D47" s="961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60" t="s">
        <v>422</v>
      </c>
      <c r="C48" s="960" t="s">
        <v>2806</v>
      </c>
      <c r="D48" s="961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2807</v>
      </c>
      <c r="B49" s="960" t="s">
        <v>1575</v>
      </c>
      <c r="C49" s="960" t="s">
        <v>2808</v>
      </c>
      <c r="D49" s="884" t="s">
        <v>385</v>
      </c>
      <c r="E49" s="857" t="e">
        <f t="shared" ref="E49" si="42">D49+3</f>
        <v>#VALUE!</v>
      </c>
      <c r="F49" s="857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60" t="s">
        <v>1578</v>
      </c>
      <c r="C50" s="960" t="s">
        <v>2809</v>
      </c>
      <c r="D50" s="961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60" t="s">
        <v>1572</v>
      </c>
      <c r="C51" s="960" t="s">
        <v>2810</v>
      </c>
      <c r="D51" s="961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60" t="s">
        <v>1371</v>
      </c>
      <c r="C52" s="960" t="s">
        <v>2811</v>
      </c>
      <c r="D52" s="961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422</v>
      </c>
      <c r="B53" s="960" t="s">
        <v>1575</v>
      </c>
      <c r="C53" s="960" t="s">
        <v>2812</v>
      </c>
      <c r="D53" s="961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1575</v>
      </c>
      <c r="B54" s="960" t="s">
        <v>422</v>
      </c>
      <c r="C54" s="960" t="s">
        <v>2813</v>
      </c>
      <c r="D54" s="961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60" t="s">
        <v>1578</v>
      </c>
      <c r="C55" s="960" t="s">
        <v>2814</v>
      </c>
      <c r="D55" s="961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60" t="s">
        <v>1572</v>
      </c>
      <c r="C56" s="960" t="s">
        <v>2815</v>
      </c>
      <c r="D56" s="961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60" t="s">
        <v>1371</v>
      </c>
      <c r="C57" s="960" t="s">
        <v>2816</v>
      </c>
      <c r="D57" s="961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60" t="s">
        <v>1575</v>
      </c>
      <c r="C58" s="960" t="s">
        <v>2817</v>
      </c>
      <c r="D58" s="961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60" t="s">
        <v>422</v>
      </c>
      <c r="C59" s="960" t="s">
        <v>2818</v>
      </c>
      <c r="D59" s="961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60" t="s">
        <v>1578</v>
      </c>
      <c r="C60" s="960" t="s">
        <v>2819</v>
      </c>
      <c r="D60" s="884" t="s">
        <v>385</v>
      </c>
      <c r="E60" s="890"/>
      <c r="F60" s="890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2820</v>
      </c>
      <c r="B61" s="960" t="s">
        <v>1822</v>
      </c>
      <c r="C61" s="960" t="s">
        <v>2821</v>
      </c>
      <c r="D61" s="961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1371</v>
      </c>
      <c r="B62" s="960" t="s">
        <v>2314</v>
      </c>
      <c r="C62" s="960" t="s">
        <v>2822</v>
      </c>
      <c r="D62" s="961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1575</v>
      </c>
      <c r="B63" s="960" t="s">
        <v>422</v>
      </c>
      <c r="C63" s="960" t="s">
        <v>2823</v>
      </c>
      <c r="D63" s="961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422</v>
      </c>
      <c r="B64" s="960" t="s">
        <v>1575</v>
      </c>
      <c r="C64" s="960" t="s">
        <v>2824</v>
      </c>
      <c r="D64" s="961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60" t="s">
        <v>1578</v>
      </c>
      <c r="C65" s="960" t="s">
        <v>2825</v>
      </c>
      <c r="D65" s="884" t="s">
        <v>385</v>
      </c>
      <c r="E65" s="990"/>
      <c r="F65" s="990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1822</v>
      </c>
      <c r="B66" s="960" t="s">
        <v>369</v>
      </c>
      <c r="C66" s="960" t="s">
        <v>2826</v>
      </c>
      <c r="D66" s="961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2314</v>
      </c>
      <c r="B67" s="960" t="s">
        <v>2827</v>
      </c>
      <c r="C67" s="960" t="s">
        <v>2828</v>
      </c>
      <c r="D67" s="961">
        <v>45617</v>
      </c>
      <c r="E67" s="884" t="s">
        <v>385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2829</v>
      </c>
      <c r="B68" s="960" t="s">
        <v>1822</v>
      </c>
      <c r="C68" s="960" t="s">
        <v>2830</v>
      </c>
      <c r="D68" s="961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2831</v>
      </c>
      <c r="B69" s="960" t="s">
        <v>1631</v>
      </c>
      <c r="C69" s="960" t="s">
        <v>2832</v>
      </c>
      <c r="D69" s="961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1578</v>
      </c>
      <c r="B70" s="960" t="s">
        <v>2833</v>
      </c>
      <c r="C70" s="960" t="s">
        <v>2834</v>
      </c>
      <c r="D70" s="961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60" t="s">
        <v>369</v>
      </c>
      <c r="C71" s="960" t="s">
        <v>2835</v>
      </c>
      <c r="D71" s="961">
        <v>45645</v>
      </c>
      <c r="E71" s="884" t="s">
        <v>385</v>
      </c>
      <c r="F71" s="884" t="s">
        <v>385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2827</v>
      </c>
      <c r="B72" s="960" t="s">
        <v>639</v>
      </c>
      <c r="C72" s="960" t="s">
        <v>2836</v>
      </c>
      <c r="D72" s="884" t="s">
        <v>385</v>
      </c>
      <c r="E72" s="857"/>
      <c r="F72" s="857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1822</v>
      </c>
      <c r="B73" s="1037" t="s">
        <v>409</v>
      </c>
      <c r="C73" s="960" t="s">
        <v>2837</v>
      </c>
      <c r="D73" s="961">
        <v>45656</v>
      </c>
      <c r="E73" s="857"/>
      <c r="F73" s="857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60" t="s">
        <v>1822</v>
      </c>
      <c r="C74" s="960" t="s">
        <v>2838</v>
      </c>
      <c r="D74" s="961">
        <v>45668</v>
      </c>
      <c r="E74" s="884" t="s">
        <v>385</v>
      </c>
      <c r="F74" s="884" t="s">
        <v>385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60" t="s">
        <v>1631</v>
      </c>
      <c r="C75" s="960" t="s">
        <v>2839</v>
      </c>
      <c r="D75" s="961">
        <v>45675</v>
      </c>
      <c r="E75" s="805">
        <f t="shared" ref="E75" si="60">D75+3</f>
        <v>45678</v>
      </c>
      <c r="F75" s="884" t="s">
        <v>385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60" t="s">
        <v>2314</v>
      </c>
      <c r="C76" s="960" t="s">
        <v>2840</v>
      </c>
      <c r="D76" s="961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2841</v>
      </c>
      <c r="B77" s="960" t="s">
        <v>369</v>
      </c>
      <c r="C77" s="960" t="s">
        <v>2842</v>
      </c>
      <c r="D77" s="961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369</v>
      </c>
      <c r="B78" s="960" t="s">
        <v>2843</v>
      </c>
      <c r="C78" s="960" t="s">
        <v>2844</v>
      </c>
      <c r="D78" s="961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1822</v>
      </c>
      <c r="B79" s="1037" t="s">
        <v>409</v>
      </c>
      <c r="C79" s="960" t="s">
        <v>2845</v>
      </c>
      <c r="D79" s="803">
        <v>45327</v>
      </c>
      <c r="E79" s="990"/>
      <c r="F79" s="990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60" t="s">
        <v>2314</v>
      </c>
      <c r="C80" s="960" t="s">
        <v>2846</v>
      </c>
      <c r="D80" s="978" t="s">
        <v>385</v>
      </c>
      <c r="E80" s="857"/>
      <c r="F80" s="857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 x14ac:dyDescent="0.2">
      <c r="A81" s="808"/>
      <c r="B81" s="960" t="s">
        <v>1631</v>
      </c>
      <c r="C81" s="960" t="s">
        <v>2847</v>
      </c>
      <c r="D81" s="961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 x14ac:dyDescent="0.2">
      <c r="A82" s="808" t="s">
        <v>369</v>
      </c>
      <c r="B82" s="960" t="s">
        <v>369</v>
      </c>
      <c r="C82" s="960" t="s">
        <v>2848</v>
      </c>
      <c r="D82" s="961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 x14ac:dyDescent="0.2">
      <c r="A83" s="808" t="s">
        <v>2849</v>
      </c>
      <c r="B83" s="960" t="s">
        <v>2843</v>
      </c>
      <c r="C83" s="960" t="s">
        <v>2850</v>
      </c>
      <c r="D83" s="961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100"/>
    </row>
    <row r="84" spans="1:12" s="14" customFormat="1" ht="19.5" hidden="1" customHeight="1" x14ac:dyDescent="0.2">
      <c r="A84" s="808"/>
      <c r="B84" s="1037" t="s">
        <v>409</v>
      </c>
      <c r="C84" s="960" t="s">
        <v>2851</v>
      </c>
      <c r="D84" s="803"/>
      <c r="E84" s="803"/>
      <c r="F84" s="803"/>
      <c r="G84" s="767"/>
      <c r="H84" s="761">
        <f>H83+7</f>
        <v>45733</v>
      </c>
      <c r="I84" s="767"/>
      <c r="J84" s="767"/>
      <c r="L84" s="1100"/>
    </row>
    <row r="85" spans="1:12" s="14" customFormat="1" ht="19.5" hidden="1" customHeight="1" x14ac:dyDescent="0.2">
      <c r="A85" s="808"/>
      <c r="B85" s="960" t="s">
        <v>2314</v>
      </c>
      <c r="C85" s="960" t="s">
        <v>2852</v>
      </c>
      <c r="D85" s="961">
        <v>45741</v>
      </c>
      <c r="E85" s="978" t="s">
        <v>385</v>
      </c>
      <c r="F85" s="978" t="s">
        <v>385</v>
      </c>
      <c r="G85" s="767"/>
      <c r="H85" s="761">
        <v>45736</v>
      </c>
      <c r="I85" s="767"/>
      <c r="J85" s="767"/>
      <c r="L85" s="1100"/>
    </row>
    <row r="86" spans="1:12" s="14" customFormat="1" ht="19.5" customHeight="1" x14ac:dyDescent="0.2">
      <c r="A86" s="808"/>
      <c r="B86" s="960" t="s">
        <v>1631</v>
      </c>
      <c r="C86" s="960" t="s">
        <v>2853</v>
      </c>
      <c r="D86" s="961">
        <v>45748</v>
      </c>
      <c r="E86" s="761">
        <f t="shared" ref="E86:E90" si="67">D86+4</f>
        <v>45752</v>
      </c>
      <c r="F86" s="978" t="s">
        <v>385</v>
      </c>
      <c r="G86" s="804"/>
      <c r="H86" s="761">
        <f>H85+7</f>
        <v>45743</v>
      </c>
      <c r="I86" s="804"/>
      <c r="J86" s="804"/>
      <c r="L86" s="13"/>
    </row>
    <row r="87" spans="1:12" s="14" customFormat="1" ht="19.5" customHeight="1" x14ac:dyDescent="0.2">
      <c r="A87" s="808" t="s">
        <v>2854</v>
      </c>
      <c r="B87" s="960" t="s">
        <v>369</v>
      </c>
      <c r="C87" s="960" t="s">
        <v>2855</v>
      </c>
      <c r="D87" s="961">
        <v>45759</v>
      </c>
      <c r="E87" s="761">
        <f t="shared" si="67"/>
        <v>45763</v>
      </c>
      <c r="F87" s="761">
        <f t="shared" ref="F87:F90" si="68">E87+3</f>
        <v>45766</v>
      </c>
      <c r="G87" s="767"/>
      <c r="H87" s="761">
        <f t="shared" ref="H87:H95" si="69">H86+7</f>
        <v>45750</v>
      </c>
      <c r="I87" s="767"/>
      <c r="J87" s="767"/>
      <c r="L87" s="1100"/>
    </row>
    <row r="88" spans="1:12" s="14" customFormat="1" ht="19.5" customHeight="1" x14ac:dyDescent="0.2">
      <c r="A88" s="808"/>
      <c r="B88" s="1037" t="s">
        <v>409</v>
      </c>
      <c r="C88" s="960" t="s">
        <v>2856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100"/>
    </row>
    <row r="89" spans="1:12" s="14" customFormat="1" ht="19.5" customHeight="1" x14ac:dyDescent="0.2">
      <c r="A89" s="808" t="s">
        <v>2002</v>
      </c>
      <c r="B89" s="960" t="s">
        <v>639</v>
      </c>
      <c r="C89" s="960" t="s">
        <v>2857</v>
      </c>
      <c r="D89" s="961">
        <v>45763</v>
      </c>
      <c r="E89" s="761">
        <f t="shared" si="67"/>
        <v>45767</v>
      </c>
      <c r="F89" s="761">
        <f t="shared" si="68"/>
        <v>45770</v>
      </c>
      <c r="G89" s="767"/>
      <c r="H89" s="761">
        <f t="shared" si="69"/>
        <v>45764</v>
      </c>
      <c r="I89" s="767"/>
      <c r="J89" s="767"/>
      <c r="L89" s="1100"/>
    </row>
    <row r="90" spans="1:12" s="14" customFormat="1" ht="19.5" customHeight="1" x14ac:dyDescent="0.2">
      <c r="A90" s="808"/>
      <c r="B90" s="960" t="s">
        <v>2843</v>
      </c>
      <c r="C90" s="960" t="s">
        <v>2858</v>
      </c>
      <c r="D90" s="961">
        <v>45770</v>
      </c>
      <c r="E90" s="761">
        <f t="shared" si="67"/>
        <v>45774</v>
      </c>
      <c r="F90" s="761">
        <f t="shared" si="68"/>
        <v>45777</v>
      </c>
      <c r="G90" s="804"/>
      <c r="H90" s="761">
        <f t="shared" si="69"/>
        <v>45771</v>
      </c>
      <c r="I90" s="804"/>
      <c r="J90" s="804"/>
      <c r="L90" s="13"/>
    </row>
    <row r="91" spans="1:12" s="14" customFormat="1" ht="19.5" customHeight="1" x14ac:dyDescent="0.2">
      <c r="A91" s="808"/>
      <c r="B91" s="960" t="s">
        <v>2314</v>
      </c>
      <c r="C91" s="960" t="s">
        <v>2859</v>
      </c>
      <c r="D91" s="961">
        <v>45777</v>
      </c>
      <c r="E91" s="761">
        <f t="shared" ref="E91" si="70">D91+4</f>
        <v>45781</v>
      </c>
      <c r="F91" s="761">
        <f t="shared" ref="F91" si="71">E91+3</f>
        <v>45784</v>
      </c>
      <c r="G91" s="767"/>
      <c r="H91" s="761">
        <f t="shared" si="69"/>
        <v>45778</v>
      </c>
      <c r="I91" s="767"/>
      <c r="J91" s="767"/>
      <c r="L91" s="1100"/>
    </row>
    <row r="92" spans="1:12" s="14" customFormat="1" ht="19.5" customHeight="1" x14ac:dyDescent="0.2">
      <c r="A92" s="808"/>
      <c r="B92" s="960" t="s">
        <v>1631</v>
      </c>
      <c r="C92" s="960" t="s">
        <v>2860</v>
      </c>
      <c r="D92" s="961">
        <v>45784</v>
      </c>
      <c r="E92" s="761">
        <f t="shared" ref="E92:E95" si="72">D92+4</f>
        <v>45788</v>
      </c>
      <c r="F92" s="761">
        <f t="shared" ref="F92:F95" si="73">E92+3</f>
        <v>45791</v>
      </c>
      <c r="G92" s="804"/>
      <c r="H92" s="761">
        <f>H91+7</f>
        <v>45785</v>
      </c>
      <c r="I92" s="804"/>
      <c r="J92" s="804"/>
      <c r="L92" s="13"/>
    </row>
    <row r="93" spans="1:12" s="14" customFormat="1" ht="19.5" customHeight="1" x14ac:dyDescent="0.2">
      <c r="A93" s="808"/>
      <c r="B93" s="960" t="s">
        <v>369</v>
      </c>
      <c r="C93" s="960" t="s">
        <v>2861</v>
      </c>
      <c r="D93" s="961">
        <v>45791</v>
      </c>
      <c r="E93" s="761">
        <f t="shared" si="72"/>
        <v>45795</v>
      </c>
      <c r="F93" s="761">
        <f t="shared" si="73"/>
        <v>45798</v>
      </c>
      <c r="G93" s="767"/>
      <c r="H93" s="761">
        <f t="shared" si="69"/>
        <v>45792</v>
      </c>
      <c r="I93" s="767"/>
      <c r="J93" s="767"/>
      <c r="L93" s="1100"/>
    </row>
    <row r="94" spans="1:12" s="14" customFormat="1" ht="19.5" customHeight="1" x14ac:dyDescent="0.2">
      <c r="A94" s="808" t="s">
        <v>2002</v>
      </c>
      <c r="B94" s="960" t="s">
        <v>639</v>
      </c>
      <c r="C94" s="960" t="s">
        <v>2862</v>
      </c>
      <c r="D94" s="961">
        <v>45798</v>
      </c>
      <c r="E94" s="761">
        <f t="shared" si="72"/>
        <v>45802</v>
      </c>
      <c r="F94" s="761">
        <f t="shared" si="73"/>
        <v>45805</v>
      </c>
      <c r="G94" s="767"/>
      <c r="H94" s="761">
        <f t="shared" si="69"/>
        <v>45799</v>
      </c>
      <c r="I94" s="767"/>
      <c r="J94" s="767"/>
      <c r="L94" s="1100"/>
    </row>
    <row r="95" spans="1:12" s="14" customFormat="1" ht="19.5" customHeight="1" x14ac:dyDescent="0.2">
      <c r="A95" s="808"/>
      <c r="B95" s="960" t="s">
        <v>2843</v>
      </c>
      <c r="C95" s="960" t="s">
        <v>2863</v>
      </c>
      <c r="D95" s="961">
        <v>45805</v>
      </c>
      <c r="E95" s="761">
        <f t="shared" si="72"/>
        <v>45809</v>
      </c>
      <c r="F95" s="761">
        <f t="shared" si="73"/>
        <v>45812</v>
      </c>
      <c r="G95" s="804"/>
      <c r="H95" s="761">
        <f t="shared" si="69"/>
        <v>45806</v>
      </c>
      <c r="I95" s="804"/>
      <c r="J95" s="804"/>
      <c r="L95" s="13"/>
    </row>
    <row r="96" spans="1:12" ht="19.5" customHeight="1" x14ac:dyDescent="0.2">
      <c r="B96" s="1123" t="s">
        <v>504</v>
      </c>
      <c r="C96" s="681"/>
      <c r="D96" s="681"/>
      <c r="E96" s="681"/>
      <c r="F96" s="681"/>
      <c r="G96" s="681"/>
      <c r="H96" s="681"/>
      <c r="I96" s="410"/>
      <c r="J96" s="493"/>
      <c r="K96" s="149"/>
      <c r="L96" s="14"/>
    </row>
    <row r="97" spans="1:19" s="14" customFormat="1" ht="19.5" customHeight="1" x14ac:dyDescent="0.2">
      <c r="A97" s="808"/>
      <c r="B97" s="811"/>
      <c r="C97" s="811"/>
      <c r="D97" s="767"/>
      <c r="E97" s="804"/>
      <c r="F97" s="804"/>
      <c r="G97" s="804"/>
      <c r="H97" s="767"/>
      <c r="I97" s="804"/>
      <c r="J97" s="804"/>
      <c r="L97" s="13"/>
    </row>
    <row r="98" spans="1:19" s="149" customFormat="1" ht="15.75" customHeight="1" x14ac:dyDescent="0.2">
      <c r="A98" s="1045"/>
      <c r="B98" s="1136" t="s">
        <v>1661</v>
      </c>
      <c r="C98" s="1136"/>
      <c r="D98" s="1136"/>
      <c r="E98" s="1136"/>
      <c r="F98" s="1136"/>
      <c r="G98" s="217"/>
      <c r="H98" s="217"/>
      <c r="I98" s="217"/>
      <c r="J98" s="217"/>
      <c r="K98" s="217"/>
      <c r="L98" s="217"/>
    </row>
    <row r="99" spans="1:19" ht="15" x14ac:dyDescent="0.2">
      <c r="A99" s="327"/>
      <c r="B99" s="489"/>
      <c r="C99" s="536"/>
      <c r="D99" s="9"/>
      <c r="E99" s="9"/>
      <c r="F99" s="9"/>
      <c r="G99" s="9"/>
      <c r="H99" s="9"/>
      <c r="I99" s="9"/>
      <c r="J99" s="426"/>
      <c r="K99" s="426"/>
      <c r="L99" s="427"/>
    </row>
    <row r="100" spans="1:19" ht="34.5" customHeight="1" x14ac:dyDescent="0.2">
      <c r="A100" s="327"/>
      <c r="B100" s="1137" t="s">
        <v>126</v>
      </c>
      <c r="C100" s="1138"/>
      <c r="D100" s="1139" t="s">
        <v>349</v>
      </c>
      <c r="E100" s="947" t="s">
        <v>299</v>
      </c>
      <c r="F100" s="947" t="s">
        <v>275</v>
      </c>
      <c r="G100" s="947" t="s">
        <v>2864</v>
      </c>
      <c r="H100" s="947" t="s">
        <v>2865</v>
      </c>
      <c r="I100" s="950" t="s">
        <v>249</v>
      </c>
      <c r="K100" s="1068"/>
      <c r="L100"/>
      <c r="M100" s="18"/>
      <c r="P100" s="347"/>
      <c r="S100" s="18"/>
    </row>
    <row r="101" spans="1:19" ht="27" customHeight="1" x14ac:dyDescent="0.2">
      <c r="A101" s="327"/>
      <c r="B101" s="950" t="s">
        <v>351</v>
      </c>
      <c r="C101" s="951" t="s">
        <v>352</v>
      </c>
      <c r="D101" s="1140"/>
      <c r="E101" s="946" t="s">
        <v>301</v>
      </c>
      <c r="F101" s="946" t="s">
        <v>238</v>
      </c>
      <c r="G101" s="946" t="s">
        <v>212</v>
      </c>
      <c r="H101" s="946" t="s">
        <v>242</v>
      </c>
      <c r="I101" s="946" t="s">
        <v>224</v>
      </c>
      <c r="K101" s="1063" t="s">
        <v>353</v>
      </c>
      <c r="L101"/>
      <c r="M101" s="18"/>
      <c r="P101" s="347"/>
      <c r="S101" s="18"/>
    </row>
    <row r="102" spans="1:19" ht="19.5" hidden="1" customHeight="1" x14ac:dyDescent="0.2">
      <c r="A102" s="808"/>
      <c r="B102" s="960" t="s">
        <v>1371</v>
      </c>
      <c r="C102" s="960" t="s">
        <v>2866</v>
      </c>
      <c r="D102" s="961">
        <v>45482</v>
      </c>
      <c r="E102" s="805">
        <f t="shared" ref="E102:E104" si="74">D102+1</f>
        <v>45483</v>
      </c>
      <c r="F102" s="805">
        <f t="shared" ref="F102:F104" si="75">D102+7</f>
        <v>45489</v>
      </c>
      <c r="G102" s="805">
        <f t="shared" ref="G102" si="76">D102+9</f>
        <v>45491</v>
      </c>
      <c r="H102" s="884" t="s">
        <v>385</v>
      </c>
      <c r="I102" s="884" t="s">
        <v>385</v>
      </c>
      <c r="J102" s="805">
        <f t="shared" ref="J102" si="77">D102+19</f>
        <v>45501</v>
      </c>
      <c r="L102" s="761" t="e">
        <f>+#REF!+7</f>
        <v>#REF!</v>
      </c>
    </row>
    <row r="103" spans="1:19" ht="19.5" hidden="1" customHeight="1" x14ac:dyDescent="0.2">
      <c r="A103" s="808"/>
      <c r="B103" s="960" t="s">
        <v>422</v>
      </c>
      <c r="C103" s="960" t="s">
        <v>2867</v>
      </c>
      <c r="D103" s="961">
        <v>45497</v>
      </c>
      <c r="E103" s="805">
        <f t="shared" si="74"/>
        <v>45498</v>
      </c>
      <c r="F103" s="805">
        <f t="shared" si="75"/>
        <v>45504</v>
      </c>
      <c r="G103" s="805">
        <f t="shared" ref="G103" si="78">D103+9</f>
        <v>45506</v>
      </c>
      <c r="H103" s="884" t="s">
        <v>385</v>
      </c>
      <c r="I103" s="884" t="s">
        <v>385</v>
      </c>
      <c r="J103" s="805">
        <f t="shared" ref="J103:J104" si="79">D103+19</f>
        <v>45516</v>
      </c>
      <c r="L103" s="761" t="e">
        <f t="shared" ref="K103:L135" si="80">+L102+7</f>
        <v>#REF!</v>
      </c>
    </row>
    <row r="104" spans="1:19" ht="19.5" hidden="1" customHeight="1" x14ac:dyDescent="0.2">
      <c r="A104" s="808" t="s">
        <v>1578</v>
      </c>
      <c r="B104" s="960" t="s">
        <v>1575</v>
      </c>
      <c r="C104" s="960" t="s">
        <v>2868</v>
      </c>
      <c r="D104" s="961">
        <v>45498</v>
      </c>
      <c r="E104" s="805">
        <f t="shared" si="74"/>
        <v>45499</v>
      </c>
      <c r="F104" s="805">
        <f t="shared" si="75"/>
        <v>45505</v>
      </c>
      <c r="G104" s="884" t="s">
        <v>385</v>
      </c>
      <c r="H104" s="884" t="s">
        <v>385</v>
      </c>
      <c r="I104" s="884" t="s">
        <v>385</v>
      </c>
      <c r="J104" s="805">
        <f t="shared" si="79"/>
        <v>45517</v>
      </c>
      <c r="L104" s="761" t="e">
        <f t="shared" si="80"/>
        <v>#REF!</v>
      </c>
    </row>
    <row r="105" spans="1:19" ht="19.5" hidden="1" customHeight="1" x14ac:dyDescent="0.2">
      <c r="A105" s="808"/>
      <c r="B105" s="960" t="s">
        <v>1578</v>
      </c>
      <c r="C105" s="960" t="s">
        <v>2869</v>
      </c>
      <c r="D105" s="961">
        <v>45504</v>
      </c>
      <c r="E105" s="805">
        <f t="shared" ref="E105:E108" si="81">D105+1</f>
        <v>45505</v>
      </c>
      <c r="F105" s="805">
        <f t="shared" ref="F105:F108" si="82">D105+7</f>
        <v>45511</v>
      </c>
      <c r="G105" s="805">
        <f t="shared" ref="G105:G108" si="83">D105+9</f>
        <v>45513</v>
      </c>
      <c r="H105" s="884" t="s">
        <v>385</v>
      </c>
      <c r="I105" s="884" t="s">
        <v>385</v>
      </c>
      <c r="J105" s="805">
        <f t="shared" ref="J105:J108" si="84">D105+19</f>
        <v>45523</v>
      </c>
      <c r="L105" s="761" t="e">
        <f t="shared" si="80"/>
        <v>#REF!</v>
      </c>
    </row>
    <row r="106" spans="1:19" ht="19.5" hidden="1" customHeight="1" x14ac:dyDescent="0.2">
      <c r="A106" s="808"/>
      <c r="B106" s="960" t="s">
        <v>1572</v>
      </c>
      <c r="C106" s="960" t="s">
        <v>2870</v>
      </c>
      <c r="D106" s="961">
        <v>45507</v>
      </c>
      <c r="E106" s="761">
        <f t="shared" si="81"/>
        <v>45508</v>
      </c>
      <c r="F106" s="761">
        <f t="shared" si="82"/>
        <v>45514</v>
      </c>
      <c r="G106" s="761">
        <f t="shared" si="83"/>
        <v>45516</v>
      </c>
      <c r="H106" s="884" t="s">
        <v>385</v>
      </c>
      <c r="I106" s="884" t="s">
        <v>385</v>
      </c>
      <c r="J106" s="805">
        <f t="shared" si="84"/>
        <v>45526</v>
      </c>
      <c r="L106" s="761" t="e">
        <f t="shared" si="80"/>
        <v>#REF!</v>
      </c>
    </row>
    <row r="107" spans="1:19" ht="19.5" hidden="1" customHeight="1" x14ac:dyDescent="0.2">
      <c r="A107" s="808"/>
      <c r="B107" s="960" t="s">
        <v>1371</v>
      </c>
      <c r="C107" s="960" t="s">
        <v>2871</v>
      </c>
      <c r="D107" s="961">
        <v>45514</v>
      </c>
      <c r="E107" s="761">
        <f t="shared" si="81"/>
        <v>45515</v>
      </c>
      <c r="F107" s="761">
        <f t="shared" si="82"/>
        <v>45521</v>
      </c>
      <c r="G107" s="761">
        <f t="shared" si="83"/>
        <v>45523</v>
      </c>
      <c r="H107" s="884" t="s">
        <v>385</v>
      </c>
      <c r="I107" s="884" t="s">
        <v>385</v>
      </c>
      <c r="J107" s="805">
        <f t="shared" si="84"/>
        <v>45533</v>
      </c>
      <c r="L107" s="761" t="e">
        <f t="shared" si="80"/>
        <v>#REF!</v>
      </c>
    </row>
    <row r="108" spans="1:19" ht="19.5" hidden="1" customHeight="1" x14ac:dyDescent="0.2">
      <c r="A108" s="808" t="s">
        <v>422</v>
      </c>
      <c r="B108" s="960" t="s">
        <v>1575</v>
      </c>
      <c r="C108" s="960" t="s">
        <v>2872</v>
      </c>
      <c r="D108" s="961">
        <v>45522</v>
      </c>
      <c r="E108" s="761">
        <f t="shared" si="81"/>
        <v>45523</v>
      </c>
      <c r="F108" s="761">
        <f t="shared" si="82"/>
        <v>45529</v>
      </c>
      <c r="G108" s="761">
        <f t="shared" si="83"/>
        <v>45531</v>
      </c>
      <c r="H108" s="884" t="s">
        <v>385</v>
      </c>
      <c r="I108" s="884" t="s">
        <v>385</v>
      </c>
      <c r="J108" s="805">
        <f t="shared" si="84"/>
        <v>45541</v>
      </c>
      <c r="L108" s="761" t="e">
        <f t="shared" si="80"/>
        <v>#REF!</v>
      </c>
    </row>
    <row r="109" spans="1:19" ht="19.5" hidden="1" customHeight="1" x14ac:dyDescent="0.2">
      <c r="A109" s="808" t="s">
        <v>1575</v>
      </c>
      <c r="B109" s="960" t="s">
        <v>422</v>
      </c>
      <c r="C109" s="960" t="s">
        <v>2873</v>
      </c>
      <c r="D109" s="961">
        <v>45529</v>
      </c>
      <c r="E109" s="761">
        <f t="shared" ref="E109:E113" si="85">D109+1</f>
        <v>45530</v>
      </c>
      <c r="F109" s="761">
        <f t="shared" ref="F109:F113" si="86">D109+7</f>
        <v>45536</v>
      </c>
      <c r="G109" s="761">
        <f t="shared" ref="G109:G113" si="87">D109+9</f>
        <v>45538</v>
      </c>
      <c r="H109" s="884" t="s">
        <v>385</v>
      </c>
      <c r="I109" s="884" t="s">
        <v>385</v>
      </c>
      <c r="J109" s="805">
        <f t="shared" ref="J109:J113" si="88">D109+19</f>
        <v>45548</v>
      </c>
      <c r="L109" s="761" t="e">
        <f t="shared" si="80"/>
        <v>#REF!</v>
      </c>
    </row>
    <row r="110" spans="1:19" ht="19.5" hidden="1" customHeight="1" x14ac:dyDescent="0.2">
      <c r="A110" s="808"/>
      <c r="B110" s="960" t="s">
        <v>1578</v>
      </c>
      <c r="C110" s="960" t="s">
        <v>2874</v>
      </c>
      <c r="D110" s="961">
        <v>45536</v>
      </c>
      <c r="E110" s="805">
        <f t="shared" si="85"/>
        <v>45537</v>
      </c>
      <c r="F110" s="805">
        <f t="shared" si="86"/>
        <v>45543</v>
      </c>
      <c r="G110" s="805">
        <f t="shared" si="87"/>
        <v>45545</v>
      </c>
      <c r="H110" s="761">
        <f t="shared" ref="H110" si="89">D110+11</f>
        <v>45547</v>
      </c>
      <c r="I110" s="761">
        <f t="shared" ref="I110" si="90">D110+13</f>
        <v>45549</v>
      </c>
      <c r="J110" s="805">
        <f t="shared" ref="J110" si="91">D110+19</f>
        <v>45555</v>
      </c>
      <c r="L110" s="761" t="e">
        <f t="shared" si="80"/>
        <v>#REF!</v>
      </c>
    </row>
    <row r="111" spans="1:19" ht="19.5" hidden="1" customHeight="1" x14ac:dyDescent="0.2">
      <c r="A111" s="808"/>
      <c r="B111" s="960" t="s">
        <v>1572</v>
      </c>
      <c r="C111" s="960" t="s">
        <v>2875</v>
      </c>
      <c r="D111" s="961">
        <v>45542</v>
      </c>
      <c r="E111" s="884" t="s">
        <v>385</v>
      </c>
      <c r="F111" s="884" t="s">
        <v>385</v>
      </c>
      <c r="G111" s="884" t="s">
        <v>385</v>
      </c>
      <c r="H111" s="884" t="s">
        <v>385</v>
      </c>
      <c r="I111" s="884" t="s">
        <v>385</v>
      </c>
      <c r="J111" s="884" t="s">
        <v>385</v>
      </c>
      <c r="L111" s="761" t="e">
        <f t="shared" si="80"/>
        <v>#REF!</v>
      </c>
    </row>
    <row r="112" spans="1:19" ht="19.5" hidden="1" customHeight="1" x14ac:dyDescent="0.2">
      <c r="A112" s="808"/>
      <c r="B112" s="960" t="s">
        <v>1371</v>
      </c>
      <c r="C112" s="960" t="s">
        <v>2876</v>
      </c>
      <c r="D112" s="961">
        <v>45549</v>
      </c>
      <c r="E112" s="761">
        <f t="shared" si="85"/>
        <v>45550</v>
      </c>
      <c r="F112" s="761">
        <f t="shared" si="86"/>
        <v>45556</v>
      </c>
      <c r="G112" s="761">
        <f t="shared" si="87"/>
        <v>45558</v>
      </c>
      <c r="H112" s="761">
        <f t="shared" ref="H112:H116" si="92">D112+11</f>
        <v>45560</v>
      </c>
      <c r="I112" s="761">
        <f t="shared" ref="I112:I116" si="93">D112+13</f>
        <v>45562</v>
      </c>
      <c r="J112" s="805">
        <f t="shared" si="88"/>
        <v>45568</v>
      </c>
      <c r="L112" s="761" t="e">
        <f t="shared" si="80"/>
        <v>#REF!</v>
      </c>
    </row>
    <row r="113" spans="1:19" ht="19.5" hidden="1" customHeight="1" x14ac:dyDescent="0.2">
      <c r="A113" s="808"/>
      <c r="B113" s="960" t="s">
        <v>1575</v>
      </c>
      <c r="C113" s="960" t="s">
        <v>2877</v>
      </c>
      <c r="D113" s="961">
        <v>45556</v>
      </c>
      <c r="E113" s="761">
        <f t="shared" si="85"/>
        <v>45557</v>
      </c>
      <c r="F113" s="761">
        <f t="shared" si="86"/>
        <v>45563</v>
      </c>
      <c r="G113" s="761">
        <f t="shared" si="87"/>
        <v>45565</v>
      </c>
      <c r="H113" s="761">
        <f t="shared" si="92"/>
        <v>45567</v>
      </c>
      <c r="I113" s="761">
        <f t="shared" si="93"/>
        <v>45569</v>
      </c>
      <c r="J113" s="805">
        <f t="shared" si="88"/>
        <v>45575</v>
      </c>
      <c r="L113" s="761" t="e">
        <f t="shared" si="80"/>
        <v>#REF!</v>
      </c>
    </row>
    <row r="114" spans="1:19" ht="19.5" hidden="1" customHeight="1" x14ac:dyDescent="0.2">
      <c r="A114" s="808"/>
      <c r="B114" s="960" t="s">
        <v>422</v>
      </c>
      <c r="C114" s="960" t="s">
        <v>2878</v>
      </c>
      <c r="D114" s="961">
        <v>45568</v>
      </c>
      <c r="E114" s="761">
        <f t="shared" ref="E114:E118" si="94">D114+1</f>
        <v>45569</v>
      </c>
      <c r="F114" s="761">
        <f t="shared" ref="F114:F118" si="95">D114+7</f>
        <v>45575</v>
      </c>
      <c r="G114" s="884" t="s">
        <v>385</v>
      </c>
      <c r="H114" s="884" t="s">
        <v>385</v>
      </c>
      <c r="I114" s="884" t="s">
        <v>385</v>
      </c>
      <c r="J114" s="805">
        <f t="shared" ref="J114:J118" si="96">D114+19</f>
        <v>45587</v>
      </c>
      <c r="L114" s="761" t="e">
        <f t="shared" si="80"/>
        <v>#REF!</v>
      </c>
    </row>
    <row r="115" spans="1:19" ht="19.5" hidden="1" customHeight="1" x14ac:dyDescent="0.2">
      <c r="A115" s="808"/>
      <c r="B115" s="960" t="s">
        <v>1578</v>
      </c>
      <c r="C115" s="960" t="s">
        <v>2879</v>
      </c>
      <c r="D115" s="961">
        <v>45572</v>
      </c>
      <c r="E115" s="884" t="s">
        <v>385</v>
      </c>
      <c r="F115" s="761">
        <f t="shared" ref="F115" si="97">D115+7</f>
        <v>45579</v>
      </c>
      <c r="G115" s="761">
        <f t="shared" ref="G115" si="98">D115+9</f>
        <v>45581</v>
      </c>
      <c r="H115" s="761">
        <f t="shared" ref="H115" si="99">D115+11</f>
        <v>45583</v>
      </c>
      <c r="I115" s="761">
        <f t="shared" ref="I115" si="100">D115+13</f>
        <v>45585</v>
      </c>
      <c r="J115" s="805">
        <f t="shared" ref="J115" si="101">D115+19</f>
        <v>45591</v>
      </c>
      <c r="L115" s="761" t="e">
        <f t="shared" si="80"/>
        <v>#REF!</v>
      </c>
    </row>
    <row r="116" spans="1:19" ht="19.5" hidden="1" customHeight="1" x14ac:dyDescent="0.2">
      <c r="A116" s="808" t="s">
        <v>2820</v>
      </c>
      <c r="B116" s="960" t="s">
        <v>2880</v>
      </c>
      <c r="C116" s="960" t="s">
        <v>2881</v>
      </c>
      <c r="D116" s="961">
        <v>45577</v>
      </c>
      <c r="E116" s="761">
        <f t="shared" si="94"/>
        <v>45578</v>
      </c>
      <c r="F116" s="761">
        <f t="shared" si="95"/>
        <v>45584</v>
      </c>
      <c r="G116" s="761">
        <f t="shared" ref="G116:G118" si="102">D116+9</f>
        <v>45586</v>
      </c>
      <c r="H116" s="761">
        <f t="shared" si="92"/>
        <v>45588</v>
      </c>
      <c r="I116" s="761">
        <f t="shared" si="93"/>
        <v>45590</v>
      </c>
      <c r="J116" s="805">
        <f t="shared" si="96"/>
        <v>45596</v>
      </c>
      <c r="L116" s="761" t="e">
        <f t="shared" si="80"/>
        <v>#REF!</v>
      </c>
    </row>
    <row r="117" spans="1:19" ht="19.5" hidden="1" customHeight="1" x14ac:dyDescent="0.2">
      <c r="A117" s="808" t="s">
        <v>1371</v>
      </c>
      <c r="B117" s="960" t="s">
        <v>2314</v>
      </c>
      <c r="C117" s="960" t="s">
        <v>2882</v>
      </c>
      <c r="D117" s="961">
        <v>45585</v>
      </c>
      <c r="E117" s="761">
        <f t="shared" ref="E117" si="103">D117+1</f>
        <v>45586</v>
      </c>
      <c r="F117" s="761">
        <f t="shared" ref="F117" si="104">D117+7</f>
        <v>45592</v>
      </c>
      <c r="G117" s="761">
        <f t="shared" ref="G117" si="105">D117+9</f>
        <v>45594</v>
      </c>
      <c r="H117" s="761">
        <f t="shared" ref="H117" si="106">D117+11</f>
        <v>45596</v>
      </c>
      <c r="I117" s="761">
        <f t="shared" ref="I117" si="107">D117+13</f>
        <v>45598</v>
      </c>
      <c r="J117" s="805">
        <f t="shared" ref="J117" si="108">D117+19</f>
        <v>45604</v>
      </c>
      <c r="L117" s="761" t="e">
        <f t="shared" si="80"/>
        <v>#REF!</v>
      </c>
    </row>
    <row r="118" spans="1:19" ht="19.5" hidden="1" customHeight="1" x14ac:dyDescent="0.2">
      <c r="A118" s="808" t="s">
        <v>422</v>
      </c>
      <c r="B118" s="960" t="s">
        <v>2880</v>
      </c>
      <c r="C118" s="960" t="s">
        <v>2883</v>
      </c>
      <c r="D118" s="961">
        <v>45591</v>
      </c>
      <c r="E118" s="761">
        <f t="shared" si="94"/>
        <v>45592</v>
      </c>
      <c r="F118" s="761">
        <f t="shared" si="95"/>
        <v>45598</v>
      </c>
      <c r="G118" s="761">
        <f t="shared" si="102"/>
        <v>45600</v>
      </c>
      <c r="H118" s="761">
        <f t="shared" ref="H118:H119" si="109">D118+11</f>
        <v>45602</v>
      </c>
      <c r="I118" s="761">
        <f t="shared" ref="I118:I119" si="110">D118+13</f>
        <v>45604</v>
      </c>
      <c r="J118" s="805">
        <f t="shared" si="96"/>
        <v>45610</v>
      </c>
      <c r="L118" s="761" t="e">
        <f t="shared" si="80"/>
        <v>#REF!</v>
      </c>
    </row>
    <row r="119" spans="1:19" ht="19.5" hidden="1" customHeight="1" x14ac:dyDescent="0.2">
      <c r="A119" s="808" t="s">
        <v>1575</v>
      </c>
      <c r="B119" s="1037" t="s">
        <v>409</v>
      </c>
      <c r="C119" s="960" t="s">
        <v>2884</v>
      </c>
      <c r="D119" s="803">
        <v>45601</v>
      </c>
      <c r="E119" s="803">
        <f t="shared" ref="E119:E123" si="111">D119+1</f>
        <v>45602</v>
      </c>
      <c r="F119" s="803">
        <f t="shared" ref="F119:F123" si="112">D119+7</f>
        <v>45608</v>
      </c>
      <c r="G119" s="803">
        <f t="shared" ref="G119:G123" si="113">D119+9</f>
        <v>45610</v>
      </c>
      <c r="H119" s="803">
        <f t="shared" si="109"/>
        <v>45612</v>
      </c>
      <c r="I119" s="803">
        <f t="shared" si="110"/>
        <v>45614</v>
      </c>
      <c r="J119" s="857">
        <f t="shared" ref="J119" si="114">D119+19</f>
        <v>45620</v>
      </c>
      <c r="L119" s="761" t="e">
        <f t="shared" si="80"/>
        <v>#REF!</v>
      </c>
    </row>
    <row r="120" spans="1:19" ht="19.5" hidden="1" customHeight="1" x14ac:dyDescent="0.2">
      <c r="A120" s="808"/>
      <c r="B120" s="960" t="s">
        <v>1578</v>
      </c>
      <c r="C120" s="960" t="s">
        <v>2885</v>
      </c>
      <c r="D120" s="961">
        <v>45610</v>
      </c>
      <c r="E120" s="884" t="s">
        <v>385</v>
      </c>
      <c r="F120" s="761">
        <f t="shared" ref="F120" si="115">D120+7</f>
        <v>45617</v>
      </c>
      <c r="G120" s="761">
        <f t="shared" si="113"/>
        <v>45619</v>
      </c>
      <c r="H120" s="761">
        <f t="shared" ref="H120" si="116">D120+11</f>
        <v>45621</v>
      </c>
      <c r="I120" s="761">
        <f t="shared" ref="I120" si="117">D120+13</f>
        <v>45623</v>
      </c>
      <c r="J120" s="805">
        <f t="shared" ref="J120" si="118">D120+19</f>
        <v>45629</v>
      </c>
      <c r="L120" s="761" t="e">
        <f t="shared" si="80"/>
        <v>#REF!</v>
      </c>
    </row>
    <row r="121" spans="1:19" ht="19.5" hidden="1" customHeight="1" x14ac:dyDescent="0.2">
      <c r="A121" s="808" t="s">
        <v>2880</v>
      </c>
      <c r="B121" s="960" t="s">
        <v>369</v>
      </c>
      <c r="C121" s="960" t="s">
        <v>2886</v>
      </c>
      <c r="D121" s="961">
        <v>45618</v>
      </c>
      <c r="E121" s="761">
        <f>D121+1</f>
        <v>45619</v>
      </c>
      <c r="F121" s="884" t="s">
        <v>385</v>
      </c>
      <c r="G121" s="884" t="s">
        <v>385</v>
      </c>
      <c r="H121" s="761">
        <v>45623</v>
      </c>
      <c r="I121" s="761">
        <v>45624</v>
      </c>
      <c r="J121" s="805">
        <v>45632</v>
      </c>
      <c r="L121" s="761" t="e">
        <f t="shared" si="80"/>
        <v>#REF!</v>
      </c>
    </row>
    <row r="122" spans="1:19" ht="19.5" hidden="1" customHeight="1" x14ac:dyDescent="0.2">
      <c r="A122" s="808" t="s">
        <v>2314</v>
      </c>
      <c r="B122" s="960" t="s">
        <v>2827</v>
      </c>
      <c r="C122" s="960" t="s">
        <v>2887</v>
      </c>
      <c r="D122" s="961">
        <v>45624</v>
      </c>
      <c r="E122" s="761">
        <f t="shared" si="111"/>
        <v>45625</v>
      </c>
      <c r="F122" s="761">
        <f t="shared" si="112"/>
        <v>45631</v>
      </c>
      <c r="G122" s="761">
        <f t="shared" si="113"/>
        <v>45633</v>
      </c>
      <c r="H122" s="884" t="s">
        <v>385</v>
      </c>
      <c r="I122" s="884" t="s">
        <v>385</v>
      </c>
      <c r="J122" s="884" t="s">
        <v>385</v>
      </c>
      <c r="L122" s="761" t="e">
        <f t="shared" si="80"/>
        <v>#REF!</v>
      </c>
    </row>
    <row r="123" spans="1:19" ht="19.5" hidden="1" customHeight="1" x14ac:dyDescent="0.2">
      <c r="A123" s="808" t="s">
        <v>2829</v>
      </c>
      <c r="B123" s="960" t="s">
        <v>2880</v>
      </c>
      <c r="C123" s="960" t="s">
        <v>2888</v>
      </c>
      <c r="D123" s="961">
        <v>45635</v>
      </c>
      <c r="E123" s="761">
        <f t="shared" si="111"/>
        <v>45636</v>
      </c>
      <c r="F123" s="761">
        <f t="shared" si="112"/>
        <v>45642</v>
      </c>
      <c r="G123" s="761">
        <f t="shared" si="113"/>
        <v>45644</v>
      </c>
      <c r="H123" s="761">
        <f t="shared" ref="H123" si="119">D123+11</f>
        <v>45646</v>
      </c>
      <c r="I123" s="761">
        <f t="shared" ref="I123:I124" si="120">D123+13</f>
        <v>45648</v>
      </c>
      <c r="J123" s="805">
        <f t="shared" ref="J123:J124" si="121">D123+19</f>
        <v>45654</v>
      </c>
      <c r="L123" s="761">
        <v>45626</v>
      </c>
    </row>
    <row r="124" spans="1:19" ht="19.5" hidden="1" customHeight="1" x14ac:dyDescent="0.2">
      <c r="A124" s="808"/>
      <c r="B124" s="960" t="s">
        <v>1631</v>
      </c>
      <c r="C124" s="960" t="s">
        <v>2889</v>
      </c>
      <c r="D124" s="961">
        <v>45643</v>
      </c>
      <c r="E124" s="884" t="s">
        <v>385</v>
      </c>
      <c r="F124" s="761">
        <f t="shared" ref="F124" si="122">D124+7</f>
        <v>45650</v>
      </c>
      <c r="G124" s="761">
        <f t="shared" ref="G124" si="123">D124+9</f>
        <v>45652</v>
      </c>
      <c r="H124" s="761">
        <f t="shared" ref="H124" si="124">D124+11</f>
        <v>45654</v>
      </c>
      <c r="I124" s="761">
        <f t="shared" si="120"/>
        <v>45656</v>
      </c>
      <c r="J124" s="805">
        <f t="shared" si="121"/>
        <v>45662</v>
      </c>
      <c r="L124" s="761">
        <f t="shared" si="80"/>
        <v>45633</v>
      </c>
    </row>
    <row r="125" spans="1:19" ht="19.5" hidden="1" customHeight="1" x14ac:dyDescent="0.2">
      <c r="A125" s="808" t="s">
        <v>1578</v>
      </c>
      <c r="B125" s="960" t="s">
        <v>2314</v>
      </c>
      <c r="C125" s="960" t="s">
        <v>2890</v>
      </c>
      <c r="D125" s="961">
        <v>45649</v>
      </c>
      <c r="E125" s="884" t="s">
        <v>385</v>
      </c>
      <c r="F125" s="884" t="s">
        <v>385</v>
      </c>
      <c r="G125" s="884" t="s">
        <v>385</v>
      </c>
      <c r="H125" s="761">
        <v>45292</v>
      </c>
      <c r="I125" s="761">
        <f>H125+2</f>
        <v>45294</v>
      </c>
      <c r="J125" s="805">
        <f>I125+6</f>
        <v>45300</v>
      </c>
      <c r="L125" s="761">
        <f t="shared" si="80"/>
        <v>45640</v>
      </c>
    </row>
    <row r="126" spans="1:19" ht="19.5" hidden="1" customHeight="1" x14ac:dyDescent="0.2">
      <c r="A126" s="808"/>
      <c r="B126" s="960" t="s">
        <v>369</v>
      </c>
      <c r="C126" s="960" t="s">
        <v>2891</v>
      </c>
      <c r="D126" s="884" t="s">
        <v>385</v>
      </c>
      <c r="E126" s="803"/>
      <c r="F126" s="803"/>
      <c r="G126" s="803"/>
      <c r="H126" s="803"/>
      <c r="I126" s="803"/>
      <c r="J126" s="857"/>
      <c r="L126" s="761">
        <f t="shared" si="80"/>
        <v>45647</v>
      </c>
    </row>
    <row r="127" spans="1:19" ht="19.5" hidden="1" customHeight="1" x14ac:dyDescent="0.2">
      <c r="A127" s="808" t="s">
        <v>2827</v>
      </c>
      <c r="B127" s="960" t="s">
        <v>639</v>
      </c>
      <c r="C127" s="960" t="s">
        <v>2892</v>
      </c>
      <c r="D127" s="884" t="s">
        <v>385</v>
      </c>
      <c r="E127" s="803"/>
      <c r="F127" s="803"/>
      <c r="G127" s="803"/>
      <c r="H127" s="803"/>
      <c r="I127" s="803"/>
      <c r="J127" s="857"/>
      <c r="L127" s="761">
        <f t="shared" si="80"/>
        <v>45654</v>
      </c>
    </row>
    <row r="128" spans="1:19" ht="19.5" hidden="1" customHeight="1" x14ac:dyDescent="0.2">
      <c r="A128" s="808" t="s">
        <v>2880</v>
      </c>
      <c r="B128" s="1037" t="s">
        <v>409</v>
      </c>
      <c r="C128" s="960" t="s">
        <v>2893</v>
      </c>
      <c r="D128" s="961">
        <v>45300</v>
      </c>
      <c r="E128" s="803"/>
      <c r="F128" s="803"/>
      <c r="G128" s="803"/>
      <c r="H128" s="803"/>
      <c r="I128" s="803"/>
      <c r="K128" s="761">
        <f>+L127+7</f>
        <v>45661</v>
      </c>
      <c r="L128"/>
      <c r="M128" s="18"/>
      <c r="P128" s="347"/>
      <c r="S128" s="18"/>
    </row>
    <row r="129" spans="1:19" ht="19.5" hidden="1" customHeight="1" x14ac:dyDescent="0.2">
      <c r="A129" s="808"/>
      <c r="B129" s="960" t="s">
        <v>2880</v>
      </c>
      <c r="C129" s="960" t="s">
        <v>2894</v>
      </c>
      <c r="D129" s="884" t="s">
        <v>385</v>
      </c>
      <c r="E129" s="761">
        <v>45302</v>
      </c>
      <c r="F129" s="761">
        <f>E129+6</f>
        <v>45308</v>
      </c>
      <c r="G129" s="761">
        <f>F129+2</f>
        <v>45310</v>
      </c>
      <c r="H129" s="884" t="s">
        <v>385</v>
      </c>
      <c r="I129" s="884" t="s">
        <v>385</v>
      </c>
      <c r="K129" s="761">
        <f t="shared" si="80"/>
        <v>45668</v>
      </c>
      <c r="L129"/>
      <c r="M129" s="18"/>
      <c r="P129" s="347"/>
      <c r="S129" s="18"/>
    </row>
    <row r="130" spans="1:19" ht="19.5" hidden="1" customHeight="1" x14ac:dyDescent="0.2">
      <c r="A130" s="808" t="s">
        <v>1631</v>
      </c>
      <c r="B130" s="1037" t="s">
        <v>409</v>
      </c>
      <c r="C130" s="960" t="s">
        <v>2895</v>
      </c>
      <c r="D130" s="961">
        <v>45682</v>
      </c>
      <c r="E130" s="884" t="s">
        <v>385</v>
      </c>
      <c r="F130" s="884" t="s">
        <v>385</v>
      </c>
      <c r="G130" s="884" t="s">
        <v>385</v>
      </c>
      <c r="H130" s="884" t="s">
        <v>385</v>
      </c>
      <c r="I130" s="884" t="s">
        <v>385</v>
      </c>
      <c r="K130" s="761">
        <f t="shared" si="80"/>
        <v>45675</v>
      </c>
      <c r="L130"/>
      <c r="M130" s="18"/>
      <c r="P130" s="347"/>
      <c r="S130" s="18"/>
    </row>
    <row r="131" spans="1:19" ht="19.5" hidden="1" customHeight="1" x14ac:dyDescent="0.2">
      <c r="A131" s="808"/>
      <c r="B131" s="960" t="s">
        <v>2314</v>
      </c>
      <c r="C131" s="960" t="s">
        <v>2896</v>
      </c>
      <c r="D131" s="961">
        <v>45688</v>
      </c>
      <c r="E131" s="761">
        <f t="shared" ref="E131" si="125">D131+1</f>
        <v>45689</v>
      </c>
      <c r="F131" s="761">
        <f t="shared" ref="F131" si="126">D131+7</f>
        <v>45695</v>
      </c>
      <c r="G131" s="761">
        <f t="shared" ref="G131" si="127">D131+9</f>
        <v>45697</v>
      </c>
      <c r="H131" s="884" t="s">
        <v>385</v>
      </c>
      <c r="I131" s="884" t="s">
        <v>385</v>
      </c>
      <c r="K131" s="761">
        <f t="shared" si="80"/>
        <v>45682</v>
      </c>
      <c r="L131"/>
      <c r="M131" s="18"/>
      <c r="P131" s="347"/>
      <c r="S131" s="18"/>
    </row>
    <row r="132" spans="1:19" ht="19.5" hidden="1" customHeight="1" x14ac:dyDescent="0.2">
      <c r="A132" s="808" t="s">
        <v>2843</v>
      </c>
      <c r="B132" s="960" t="s">
        <v>369</v>
      </c>
      <c r="C132" s="960" t="s">
        <v>2897</v>
      </c>
      <c r="D132" s="961">
        <v>45696</v>
      </c>
      <c r="E132" s="761">
        <f t="shared" ref="E132" si="128">D132+1</f>
        <v>45697</v>
      </c>
      <c r="F132" s="884" t="s">
        <v>385</v>
      </c>
      <c r="G132" s="884" t="s">
        <v>385</v>
      </c>
      <c r="H132" s="884" t="s">
        <v>385</v>
      </c>
      <c r="I132" s="884" t="s">
        <v>385</v>
      </c>
      <c r="K132" s="761">
        <f t="shared" si="80"/>
        <v>45689</v>
      </c>
      <c r="L132"/>
      <c r="M132" s="18"/>
      <c r="P132" s="347"/>
      <c r="S132" s="18"/>
    </row>
    <row r="133" spans="1:19" ht="19.5" hidden="1" customHeight="1" x14ac:dyDescent="0.2">
      <c r="A133" s="808"/>
      <c r="B133" s="960" t="s">
        <v>2843</v>
      </c>
      <c r="C133" s="960" t="s">
        <v>2898</v>
      </c>
      <c r="D133" s="961">
        <v>45710</v>
      </c>
      <c r="E133" s="978" t="s">
        <v>385</v>
      </c>
      <c r="F133" s="761">
        <v>45714</v>
      </c>
      <c r="G133" s="761">
        <f>F133+2</f>
        <v>45716</v>
      </c>
      <c r="H133" s="978" t="s">
        <v>385</v>
      </c>
      <c r="I133" s="978" t="s">
        <v>385</v>
      </c>
      <c r="K133" s="761">
        <f t="shared" si="80"/>
        <v>45696</v>
      </c>
      <c r="L133"/>
      <c r="M133" s="18"/>
      <c r="P133" s="347"/>
      <c r="S133" s="18"/>
    </row>
    <row r="134" spans="1:19" ht="19.5" hidden="1" customHeight="1" x14ac:dyDescent="0.2">
      <c r="A134" s="808"/>
      <c r="B134" s="1037" t="s">
        <v>409</v>
      </c>
      <c r="C134" s="960" t="s">
        <v>2899</v>
      </c>
      <c r="D134" s="990"/>
      <c r="E134" s="990"/>
      <c r="F134" s="990"/>
      <c r="G134" s="990"/>
      <c r="H134" s="990"/>
      <c r="I134" s="990"/>
      <c r="K134" s="761">
        <f t="shared" si="80"/>
        <v>45703</v>
      </c>
      <c r="L134"/>
      <c r="M134" s="18"/>
      <c r="P134" s="347"/>
      <c r="S134" s="18"/>
    </row>
    <row r="135" spans="1:19" ht="19.5" hidden="1" customHeight="1" x14ac:dyDescent="0.2">
      <c r="A135" s="808" t="s">
        <v>1631</v>
      </c>
      <c r="B135" s="960" t="s">
        <v>2314</v>
      </c>
      <c r="C135" s="960" t="s">
        <v>2900</v>
      </c>
      <c r="D135" s="961">
        <v>45706</v>
      </c>
      <c r="E135" s="978" t="s">
        <v>385</v>
      </c>
      <c r="F135" s="761">
        <f t="shared" ref="F135" si="129">D135+7</f>
        <v>45713</v>
      </c>
      <c r="G135" s="761">
        <f t="shared" ref="G135" si="130">D135+9</f>
        <v>45715</v>
      </c>
      <c r="H135" s="761">
        <f t="shared" ref="H135" si="131">D135+11</f>
        <v>45717</v>
      </c>
      <c r="I135" s="761">
        <v>45616</v>
      </c>
      <c r="K135" s="761">
        <f t="shared" si="80"/>
        <v>45710</v>
      </c>
      <c r="L135"/>
      <c r="M135" s="18"/>
      <c r="P135" s="347"/>
      <c r="S135" s="18"/>
    </row>
    <row r="136" spans="1:19" ht="19.5" hidden="1" customHeight="1" x14ac:dyDescent="0.2">
      <c r="A136" s="808" t="s">
        <v>2314</v>
      </c>
      <c r="B136" s="960" t="s">
        <v>1631</v>
      </c>
      <c r="C136" s="960" t="s">
        <v>2901</v>
      </c>
      <c r="D136" s="961">
        <v>45726</v>
      </c>
      <c r="E136" s="978" t="s">
        <v>385</v>
      </c>
      <c r="F136" s="978" t="s">
        <v>385</v>
      </c>
      <c r="G136" s="978" t="s">
        <v>385</v>
      </c>
      <c r="H136" s="761">
        <v>45732</v>
      </c>
      <c r="I136" s="761">
        <f>H136+1</f>
        <v>45733</v>
      </c>
      <c r="K136" s="761">
        <f>+K135+7</f>
        <v>45717</v>
      </c>
      <c r="L136"/>
      <c r="M136" s="18"/>
      <c r="P136" s="347"/>
      <c r="S136" s="18"/>
    </row>
    <row r="137" spans="1:19" ht="19.5" hidden="1" customHeight="1" x14ac:dyDescent="0.2">
      <c r="A137" s="808" t="s">
        <v>369</v>
      </c>
      <c r="B137" s="960" t="s">
        <v>369</v>
      </c>
      <c r="C137" s="960" t="s">
        <v>2902</v>
      </c>
      <c r="D137" s="961">
        <v>45732</v>
      </c>
      <c r="E137" s="978" t="s">
        <v>385</v>
      </c>
      <c r="F137" s="978" t="s">
        <v>385</v>
      </c>
      <c r="G137" s="978" t="s">
        <v>385</v>
      </c>
      <c r="H137" s="978" t="s">
        <v>385</v>
      </c>
      <c r="I137" s="978" t="s">
        <v>385</v>
      </c>
      <c r="K137" s="761">
        <f>+K136+7</f>
        <v>45724</v>
      </c>
      <c r="L137"/>
      <c r="M137" s="18"/>
      <c r="P137" s="347"/>
      <c r="S137" s="18"/>
    </row>
    <row r="138" spans="1:19" ht="19.5" hidden="1" customHeight="1" x14ac:dyDescent="0.2">
      <c r="A138" s="808"/>
      <c r="B138" s="1037" t="s">
        <v>409</v>
      </c>
      <c r="C138" s="960" t="s">
        <v>2903</v>
      </c>
      <c r="D138" s="990"/>
      <c r="E138" s="990"/>
      <c r="F138" s="990"/>
      <c r="G138" s="990"/>
      <c r="H138" s="990"/>
      <c r="I138" s="990"/>
      <c r="K138" s="761">
        <f>+K137+7</f>
        <v>45731</v>
      </c>
      <c r="L138"/>
      <c r="M138" s="18"/>
      <c r="P138" s="347"/>
      <c r="S138" s="18"/>
    </row>
    <row r="139" spans="1:19" ht="19.5" hidden="1" customHeight="1" x14ac:dyDescent="0.2">
      <c r="A139" s="808"/>
      <c r="B139" s="960" t="s">
        <v>2843</v>
      </c>
      <c r="C139" s="960" t="s">
        <v>2904</v>
      </c>
      <c r="D139" s="961">
        <v>45738</v>
      </c>
      <c r="E139" s="761">
        <f>D139+2</f>
        <v>45740</v>
      </c>
      <c r="F139" s="761">
        <f>E139+7</f>
        <v>45747</v>
      </c>
      <c r="G139" s="761">
        <f>F139+3</f>
        <v>45750</v>
      </c>
      <c r="H139" s="761">
        <f>G139+10</f>
        <v>45760</v>
      </c>
      <c r="I139" s="761">
        <f>H139+1</f>
        <v>45761</v>
      </c>
      <c r="K139" s="761">
        <v>45736</v>
      </c>
      <c r="L139"/>
      <c r="M139" s="18"/>
      <c r="P139" s="347"/>
      <c r="S139" s="18"/>
    </row>
    <row r="140" spans="1:19" ht="19.5" hidden="1" customHeight="1" x14ac:dyDescent="0.2">
      <c r="A140" s="808"/>
      <c r="B140" s="960" t="s">
        <v>2314</v>
      </c>
      <c r="C140" s="960" t="s">
        <v>2905</v>
      </c>
      <c r="D140" s="978" t="s">
        <v>385</v>
      </c>
      <c r="E140" s="761">
        <v>45745</v>
      </c>
      <c r="F140" s="761">
        <f t="shared" ref="F140:F145" si="132">E140+7</f>
        <v>45752</v>
      </c>
      <c r="G140" s="761">
        <f t="shared" ref="G140:G145" si="133">F140+3</f>
        <v>45755</v>
      </c>
      <c r="H140" s="761">
        <f t="shared" ref="H140:H145" si="134">G140+10</f>
        <v>45765</v>
      </c>
      <c r="I140" s="761">
        <f t="shared" ref="I140:I145" si="135">H140+1</f>
        <v>45766</v>
      </c>
      <c r="K140" s="761">
        <v>45745</v>
      </c>
      <c r="L140"/>
      <c r="M140" s="18"/>
      <c r="P140" s="347"/>
      <c r="S140" s="18"/>
    </row>
    <row r="141" spans="1:19" ht="19.5" customHeight="1" x14ac:dyDescent="0.2">
      <c r="A141" s="808"/>
      <c r="B141" s="960" t="s">
        <v>1631</v>
      </c>
      <c r="C141" s="960" t="s">
        <v>2906</v>
      </c>
      <c r="D141" s="961">
        <v>45753</v>
      </c>
      <c r="E141" s="761">
        <f t="shared" ref="E141:E145" si="136">D141+2</f>
        <v>45755</v>
      </c>
      <c r="F141" s="761">
        <f t="shared" si="132"/>
        <v>45762</v>
      </c>
      <c r="G141" s="761">
        <f t="shared" si="133"/>
        <v>45765</v>
      </c>
      <c r="H141" s="761">
        <f t="shared" si="134"/>
        <v>45775</v>
      </c>
      <c r="I141" s="761">
        <f t="shared" si="135"/>
        <v>45776</v>
      </c>
      <c r="K141" s="761">
        <f t="shared" ref="K141:K149" si="137">+K140+7</f>
        <v>45752</v>
      </c>
      <c r="L141"/>
      <c r="M141" s="18"/>
      <c r="P141" s="347"/>
      <c r="S141" s="18"/>
    </row>
    <row r="142" spans="1:19" ht="19.5" customHeight="1" x14ac:dyDescent="0.2">
      <c r="A142" s="808"/>
      <c r="B142" s="960" t="s">
        <v>369</v>
      </c>
      <c r="C142" s="960" t="s">
        <v>2907</v>
      </c>
      <c r="D142" s="961">
        <v>45759</v>
      </c>
      <c r="E142" s="761">
        <f t="shared" si="136"/>
        <v>45761</v>
      </c>
      <c r="F142" s="978" t="s">
        <v>385</v>
      </c>
      <c r="G142" s="978" t="s">
        <v>385</v>
      </c>
      <c r="H142" s="761">
        <v>45772</v>
      </c>
      <c r="I142" s="761">
        <f t="shared" si="135"/>
        <v>45773</v>
      </c>
      <c r="K142" s="761">
        <f t="shared" si="137"/>
        <v>45759</v>
      </c>
      <c r="L142"/>
      <c r="M142" s="18"/>
      <c r="P142" s="347"/>
      <c r="S142" s="18"/>
    </row>
    <row r="143" spans="1:19" ht="19.5" customHeight="1" x14ac:dyDescent="0.2">
      <c r="A143" s="808" t="s">
        <v>639</v>
      </c>
      <c r="B143" s="1037" t="s">
        <v>409</v>
      </c>
      <c r="C143" s="960" t="s">
        <v>2908</v>
      </c>
      <c r="D143" s="803">
        <v>45763</v>
      </c>
      <c r="E143" s="803">
        <f t="shared" si="136"/>
        <v>45765</v>
      </c>
      <c r="F143" s="803">
        <f t="shared" si="132"/>
        <v>45772</v>
      </c>
      <c r="G143" s="803">
        <f t="shared" si="133"/>
        <v>45775</v>
      </c>
      <c r="H143" s="803">
        <f t="shared" si="134"/>
        <v>45785</v>
      </c>
      <c r="I143" s="803">
        <f t="shared" si="135"/>
        <v>45786</v>
      </c>
      <c r="K143" s="761">
        <f t="shared" si="137"/>
        <v>45766</v>
      </c>
      <c r="L143"/>
      <c r="M143" s="18"/>
      <c r="P143" s="347"/>
      <c r="S143" s="18"/>
    </row>
    <row r="144" spans="1:19" ht="19.5" customHeight="1" x14ac:dyDescent="0.2">
      <c r="A144" s="808"/>
      <c r="B144" s="960" t="s">
        <v>639</v>
      </c>
      <c r="C144" s="960" t="s">
        <v>2909</v>
      </c>
      <c r="D144" s="961">
        <v>45773</v>
      </c>
      <c r="E144" s="761">
        <f t="shared" ref="E144" si="138">D144+2</f>
        <v>45775</v>
      </c>
      <c r="F144" s="761">
        <f t="shared" ref="F144" si="139">E144+7</f>
        <v>45782</v>
      </c>
      <c r="G144" s="761">
        <f t="shared" ref="G144" si="140">F144+3</f>
        <v>45785</v>
      </c>
      <c r="H144" s="761">
        <f t="shared" ref="H144" si="141">G144+10</f>
        <v>45795</v>
      </c>
      <c r="I144" s="761">
        <f t="shared" ref="I144" si="142">H144+1</f>
        <v>45796</v>
      </c>
      <c r="K144" s="761">
        <f t="shared" si="137"/>
        <v>45773</v>
      </c>
      <c r="L144"/>
      <c r="M144" s="18"/>
      <c r="P144" s="347"/>
      <c r="S144" s="18"/>
    </row>
    <row r="145" spans="1:19" ht="19.5" customHeight="1" x14ac:dyDescent="0.2">
      <c r="A145" s="808"/>
      <c r="B145" s="960" t="s">
        <v>2843</v>
      </c>
      <c r="C145" s="960" t="s">
        <v>2910</v>
      </c>
      <c r="D145" s="961">
        <v>45780</v>
      </c>
      <c r="E145" s="761">
        <f t="shared" si="136"/>
        <v>45782</v>
      </c>
      <c r="F145" s="761">
        <f t="shared" si="132"/>
        <v>45789</v>
      </c>
      <c r="G145" s="761">
        <f t="shared" si="133"/>
        <v>45792</v>
      </c>
      <c r="H145" s="761">
        <f t="shared" si="134"/>
        <v>45802</v>
      </c>
      <c r="I145" s="761">
        <f t="shared" si="135"/>
        <v>45803</v>
      </c>
      <c r="K145" s="761">
        <f t="shared" si="137"/>
        <v>45780</v>
      </c>
      <c r="L145"/>
      <c r="M145" s="18"/>
      <c r="P145" s="347"/>
      <c r="S145" s="18"/>
    </row>
    <row r="146" spans="1:19" ht="19.5" customHeight="1" x14ac:dyDescent="0.2">
      <c r="A146" s="808"/>
      <c r="B146" s="960" t="s">
        <v>2314</v>
      </c>
      <c r="C146" s="960" t="s">
        <v>2911</v>
      </c>
      <c r="D146" s="961">
        <v>45787</v>
      </c>
      <c r="E146" s="761">
        <v>45745</v>
      </c>
      <c r="F146" s="761">
        <f t="shared" ref="F146:F149" si="143">E146+7</f>
        <v>45752</v>
      </c>
      <c r="G146" s="761">
        <f t="shared" ref="G146:G149" si="144">F146+3</f>
        <v>45755</v>
      </c>
      <c r="H146" s="761">
        <f t="shared" ref="H146:H149" si="145">G146+10</f>
        <v>45765</v>
      </c>
      <c r="I146" s="761">
        <f t="shared" ref="I146:I149" si="146">H146+1</f>
        <v>45766</v>
      </c>
      <c r="K146" s="761">
        <f t="shared" si="137"/>
        <v>45787</v>
      </c>
      <c r="L146"/>
      <c r="M146" s="18"/>
      <c r="P146" s="347"/>
      <c r="S146" s="18"/>
    </row>
    <row r="147" spans="1:19" ht="19.5" customHeight="1" x14ac:dyDescent="0.2">
      <c r="A147" s="808"/>
      <c r="B147" s="960" t="s">
        <v>1631</v>
      </c>
      <c r="C147" s="960" t="s">
        <v>2912</v>
      </c>
      <c r="D147" s="961">
        <v>45794</v>
      </c>
      <c r="E147" s="761">
        <f t="shared" ref="E147:E149" si="147">D147+2</f>
        <v>45796</v>
      </c>
      <c r="F147" s="761">
        <f t="shared" si="143"/>
        <v>45803</v>
      </c>
      <c r="G147" s="761">
        <f t="shared" si="144"/>
        <v>45806</v>
      </c>
      <c r="H147" s="761">
        <f t="shared" si="145"/>
        <v>45816</v>
      </c>
      <c r="I147" s="761">
        <f t="shared" si="146"/>
        <v>45817</v>
      </c>
      <c r="K147" s="761">
        <f t="shared" si="137"/>
        <v>45794</v>
      </c>
      <c r="L147"/>
      <c r="M147" s="18"/>
      <c r="P147" s="347"/>
      <c r="S147" s="18"/>
    </row>
    <row r="148" spans="1:19" ht="19.5" customHeight="1" x14ac:dyDescent="0.2">
      <c r="A148" s="808"/>
      <c r="B148" s="960" t="s">
        <v>369</v>
      </c>
      <c r="C148" s="960" t="s">
        <v>2913</v>
      </c>
      <c r="D148" s="961">
        <v>45801</v>
      </c>
      <c r="E148" s="761">
        <f t="shared" si="147"/>
        <v>45803</v>
      </c>
      <c r="F148" s="761">
        <f t="shared" si="143"/>
        <v>45810</v>
      </c>
      <c r="G148" s="761">
        <f t="shared" si="144"/>
        <v>45813</v>
      </c>
      <c r="H148" s="761">
        <f t="shared" si="145"/>
        <v>45823</v>
      </c>
      <c r="I148" s="761">
        <f t="shared" si="146"/>
        <v>45824</v>
      </c>
      <c r="K148" s="761">
        <f t="shared" si="137"/>
        <v>45801</v>
      </c>
      <c r="L148"/>
      <c r="M148" s="18"/>
      <c r="P148" s="347"/>
      <c r="S148" s="18"/>
    </row>
    <row r="149" spans="1:19" ht="19.5" customHeight="1" x14ac:dyDescent="0.2">
      <c r="A149" s="808"/>
      <c r="B149" s="960" t="s">
        <v>639</v>
      </c>
      <c r="C149" s="960" t="s">
        <v>2914</v>
      </c>
      <c r="D149" s="961">
        <v>45808</v>
      </c>
      <c r="E149" s="761">
        <f t="shared" si="147"/>
        <v>45810</v>
      </c>
      <c r="F149" s="761">
        <f t="shared" si="143"/>
        <v>45817</v>
      </c>
      <c r="G149" s="761">
        <f t="shared" si="144"/>
        <v>45820</v>
      </c>
      <c r="H149" s="761">
        <f t="shared" si="145"/>
        <v>45830</v>
      </c>
      <c r="I149" s="761">
        <f t="shared" si="146"/>
        <v>45831</v>
      </c>
      <c r="K149" s="761">
        <f t="shared" si="137"/>
        <v>45808</v>
      </c>
      <c r="L149"/>
      <c r="M149" s="18"/>
      <c r="P149" s="347"/>
      <c r="S149" s="18"/>
    </row>
    <row r="150" spans="1:19" ht="18.75" customHeight="1" x14ac:dyDescent="0.2">
      <c r="B150" s="1123" t="s">
        <v>504</v>
      </c>
      <c r="C150" s="681"/>
      <c r="D150" s="681"/>
      <c r="E150" s="681"/>
      <c r="F150" s="681"/>
      <c r="G150" s="681"/>
      <c r="H150" s="681"/>
      <c r="I150" s="410"/>
      <c r="J150" s="493"/>
      <c r="K150" s="149"/>
      <c r="L150" s="14"/>
    </row>
    <row r="151" spans="1:19" ht="18.75" customHeight="1" x14ac:dyDescent="0.2">
      <c r="B151" s="680"/>
      <c r="C151" s="681"/>
      <c r="D151" s="681"/>
      <c r="E151" s="681"/>
      <c r="F151" s="681"/>
      <c r="G151" s="681"/>
      <c r="H151" s="681"/>
      <c r="I151" s="2"/>
      <c r="J151" s="11"/>
    </row>
    <row r="152" spans="1:19" ht="18.75" customHeight="1" x14ac:dyDescent="0.2">
      <c r="B152" s="680"/>
      <c r="C152" s="681"/>
      <c r="D152" s="681"/>
      <c r="E152" s="681"/>
      <c r="F152" s="680"/>
      <c r="G152" s="680"/>
      <c r="H152" s="680"/>
      <c r="I152" s="197"/>
      <c r="J152" s="195"/>
      <c r="K152" s="195"/>
    </row>
    <row r="153" spans="1:19" ht="18.75" customHeight="1" thickBot="1" x14ac:dyDescent="0.25">
      <c r="B153" s="682"/>
      <c r="C153" s="680"/>
      <c r="D153" s="680"/>
      <c r="E153" s="680"/>
      <c r="F153" s="680"/>
      <c r="G153" s="680"/>
      <c r="H153" s="680"/>
      <c r="I153" s="201"/>
      <c r="J153" s="197"/>
      <c r="K153" s="193"/>
    </row>
    <row r="154" spans="1:19" s="147" customFormat="1" ht="18.75" customHeight="1" x14ac:dyDescent="0.2">
      <c r="B154" s="900"/>
      <c r="C154" s="901"/>
      <c r="D154" s="902"/>
      <c r="E154" s="903"/>
      <c r="F154" s="904"/>
      <c r="G154" s="905"/>
      <c r="H154" s="906"/>
    </row>
    <row r="155" spans="1:19" s="147" customFormat="1" ht="18.75" customHeight="1" x14ac:dyDescent="0.2">
      <c r="B155" s="781" t="s">
        <v>505</v>
      </c>
      <c r="C155" s="145"/>
      <c r="D155" s="147" t="s">
        <v>506</v>
      </c>
      <c r="G155" s="147" t="s">
        <v>507</v>
      </c>
      <c r="H155" s="782"/>
    </row>
    <row r="156" spans="1:19" s="147" customFormat="1" ht="18.75" customHeight="1" x14ac:dyDescent="0.2">
      <c r="B156" s="783" t="s">
        <v>508</v>
      </c>
      <c r="C156" s="1115" t="s">
        <v>509</v>
      </c>
      <c r="D156" s="133" t="s">
        <v>510</v>
      </c>
      <c r="F156" s="1115" t="s">
        <v>511</v>
      </c>
      <c r="G156" s="145" t="s">
        <v>512</v>
      </c>
      <c r="H156" s="1116" t="s">
        <v>513</v>
      </c>
    </row>
    <row r="157" spans="1:19" s="147" customFormat="1" ht="18.75" customHeight="1" x14ac:dyDescent="0.2">
      <c r="B157" s="783" t="s">
        <v>514</v>
      </c>
      <c r="C157" s="1115" t="s">
        <v>515</v>
      </c>
      <c r="D157" s="133" t="s">
        <v>516</v>
      </c>
      <c r="E157" s="148" t="s">
        <v>517</v>
      </c>
      <c r="F157" s="1117" t="s">
        <v>518</v>
      </c>
      <c r="G157" s="145" t="s">
        <v>519</v>
      </c>
      <c r="H157" s="1116" t="s">
        <v>520</v>
      </c>
    </row>
    <row r="158" spans="1:19" s="147" customFormat="1" ht="18.75" customHeight="1" x14ac:dyDescent="0.2">
      <c r="B158" s="786" t="s">
        <v>521</v>
      </c>
      <c r="C158" s="1118" t="s">
        <v>522</v>
      </c>
      <c r="D158" s="133" t="s">
        <v>523</v>
      </c>
      <c r="E158" s="148" t="s">
        <v>524</v>
      </c>
      <c r="F158" s="1117" t="s">
        <v>525</v>
      </c>
      <c r="G158" s="591" t="s">
        <v>526</v>
      </c>
      <c r="H158" s="1119" t="s">
        <v>527</v>
      </c>
    </row>
    <row r="159" spans="1:19" s="147" customFormat="1" ht="18.75" customHeight="1" x14ac:dyDescent="0.2">
      <c r="B159" s="786" t="s">
        <v>528</v>
      </c>
      <c r="C159" s="1118" t="s">
        <v>529</v>
      </c>
      <c r="D159" s="133" t="s">
        <v>530</v>
      </c>
      <c r="E159" s="148" t="s">
        <v>531</v>
      </c>
      <c r="F159" s="1117" t="s">
        <v>532</v>
      </c>
      <c r="G159" s="591" t="s">
        <v>533</v>
      </c>
      <c r="H159" s="1119" t="s">
        <v>534</v>
      </c>
      <c r="N159" s="149"/>
      <c r="O159" s="149"/>
    </row>
    <row r="160" spans="1:19" s="147" customFormat="1" ht="18.75" customHeight="1" x14ac:dyDescent="0.2">
      <c r="B160" s="786" t="s">
        <v>535</v>
      </c>
      <c r="C160" s="1118" t="s">
        <v>536</v>
      </c>
      <c r="D160" s="133" t="s">
        <v>537</v>
      </c>
      <c r="E160" s="148" t="s">
        <v>538</v>
      </c>
      <c r="F160" s="1117" t="s">
        <v>539</v>
      </c>
      <c r="G160" s="591" t="s">
        <v>540</v>
      </c>
      <c r="H160" s="1119" t="s">
        <v>541</v>
      </c>
      <c r="N160" s="149"/>
      <c r="O160" s="149"/>
    </row>
    <row r="161" spans="1:15" s="147" customFormat="1" ht="18.75" customHeight="1" x14ac:dyDescent="0.2">
      <c r="B161" s="786" t="s">
        <v>542</v>
      </c>
      <c r="C161" s="1118" t="s">
        <v>543</v>
      </c>
      <c r="D161" s="133" t="s">
        <v>544</v>
      </c>
      <c r="E161" s="148" t="s">
        <v>545</v>
      </c>
      <c r="F161" s="1117" t="s">
        <v>546</v>
      </c>
      <c r="G161" s="591" t="s">
        <v>547</v>
      </c>
      <c r="H161" s="1119" t="s">
        <v>548</v>
      </c>
      <c r="N161" s="149"/>
      <c r="O161" s="149"/>
    </row>
    <row r="162" spans="1:15" s="147" customFormat="1" ht="18.75" customHeight="1" x14ac:dyDescent="0.2">
      <c r="B162" s="786" t="s">
        <v>549</v>
      </c>
      <c r="C162" s="1118" t="s">
        <v>550</v>
      </c>
      <c r="D162" s="133" t="s">
        <v>551</v>
      </c>
      <c r="E162" s="148" t="s">
        <v>552</v>
      </c>
      <c r="F162" s="1115" t="s">
        <v>553</v>
      </c>
      <c r="G162" s="591" t="s">
        <v>554</v>
      </c>
      <c r="H162" s="790" t="s">
        <v>555</v>
      </c>
      <c r="N162" s="149"/>
      <c r="O162" s="149"/>
    </row>
    <row r="163" spans="1:15" s="149" customFormat="1" ht="18.75" customHeight="1" x14ac:dyDescent="0.2">
      <c r="A163" s="1045"/>
      <c r="B163" s="786" t="s">
        <v>556</v>
      </c>
      <c r="C163" s="1118" t="s">
        <v>557</v>
      </c>
      <c r="D163" s="133"/>
      <c r="E163" s="145"/>
      <c r="F163" s="591"/>
      <c r="G163" s="147"/>
      <c r="H163" s="791"/>
      <c r="I163" s="145"/>
      <c r="J163" s="145"/>
      <c r="K163" s="145"/>
    </row>
    <row r="164" spans="1:15" s="149" customFormat="1" ht="18.75" customHeight="1" thickBot="1" x14ac:dyDescent="0.25">
      <c r="A164" s="1045"/>
      <c r="B164" s="1120"/>
      <c r="C164" s="794"/>
      <c r="D164" s="794"/>
      <c r="E164" s="794"/>
      <c r="F164" s="794"/>
      <c r="G164" s="794"/>
      <c r="H164" s="1121"/>
      <c r="I164" s="145"/>
      <c r="J164" s="145"/>
      <c r="K164" s="145"/>
    </row>
  </sheetData>
  <mergeCells count="8">
    <mergeCell ref="D100:D101"/>
    <mergeCell ref="B100:C100"/>
    <mergeCell ref="B8:C8"/>
    <mergeCell ref="B2:F2"/>
    <mergeCell ref="B4:F4"/>
    <mergeCell ref="B6:F6"/>
    <mergeCell ref="B98:F98"/>
    <mergeCell ref="D8:D9"/>
  </mergeCells>
  <phoneticPr fontId="81" type="noConversion"/>
  <hyperlinks>
    <hyperlink ref="H2" location="HOME!Print_Area" display="HOME" xr:uid="{02D7D3E5-FF3A-4F75-BB1B-CFC1969A1DCE}"/>
    <hyperlink ref="H156" r:id="rId1" xr:uid="{9C1DA842-545F-4D77-B5E1-BA6AF5EB3FCA}"/>
    <hyperlink ref="C156" r:id="rId2" xr:uid="{D1EEB831-90F3-4BF8-8F7B-D08D080D8496}"/>
    <hyperlink ref="H161" r:id="rId3" xr:uid="{5AC8400C-C4FC-44E9-B218-7F311BE876E8}"/>
    <hyperlink ref="H160" r:id="rId4" xr:uid="{55A706F5-6380-4649-8A60-8FEFF120F46C}"/>
    <hyperlink ref="C159" r:id="rId5" xr:uid="{2CA25468-5D7D-4B49-8E1C-6EE04785CA35}"/>
    <hyperlink ref="C157" r:id="rId6" xr:uid="{299999E9-62C7-4E75-8993-CCD799A68DD9}"/>
    <hyperlink ref="C163" r:id="rId7" xr:uid="{74A27004-9DB7-4C6A-B0E2-A3D6D39860EB}"/>
    <hyperlink ref="H159" r:id="rId8" xr:uid="{1CA4842B-8CB9-4A01-9C56-2C1BCCDD8857}"/>
    <hyperlink ref="H162" r:id="rId9" xr:uid="{B105AB15-09EF-4FB0-AC04-0932E9ACC929}"/>
    <hyperlink ref="F156" r:id="rId10" xr:uid="{9A601518-760C-4A01-AAFA-128C5655D447}"/>
    <hyperlink ref="F161" r:id="rId11" xr:uid="{1665B103-DFE2-4C52-AEE6-3F2E4F2C39DD}"/>
    <hyperlink ref="F157" r:id="rId12" xr:uid="{6422F4B6-D963-411A-819D-B13BBCB1FAAB}"/>
    <hyperlink ref="F158" r:id="rId13" xr:uid="{F62EA4FF-790B-4084-9B53-44D429AE8B87}"/>
    <hyperlink ref="F159" r:id="rId14" xr:uid="{A99CE61B-69A4-4DC0-A1F4-07712F3D8CC6}"/>
    <hyperlink ref="F160" r:id="rId15" xr:uid="{5BD7878F-DA55-4101-8FFE-768D0D238FC9}"/>
    <hyperlink ref="H157" r:id="rId16" xr:uid="{7A320935-D1F9-4B34-ABF1-4D3183979599}"/>
    <hyperlink ref="H158" r:id="rId17" xr:uid="{72458165-8CEA-42C2-A0E2-3FE7FAAFDBE0}"/>
    <hyperlink ref="F162" r:id="rId18" xr:uid="{3D97DF34-6D23-4DFC-B0A0-CD068B40B00C}"/>
    <hyperlink ref="C158" r:id="rId19" xr:uid="{53A966B2-FF38-468C-8E25-EF5A8FE6A501}"/>
    <hyperlink ref="C160" r:id="rId20" xr:uid="{20CAC275-71E0-4CD9-A7E9-C5D37D641E07}"/>
    <hyperlink ref="C161" r:id="rId21" xr:uid="{B2BC28C7-6026-4E9B-B28B-7EFB6FCB40D6}"/>
    <hyperlink ref="C162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19"/>
  <sheetViews>
    <sheetView showGridLines="0" topLeftCell="A6" zoomScale="145" zoomScaleNormal="145" zoomScaleSheetLayoutView="85" workbookViewId="0">
      <selection activeCell="G12" sqref="G12"/>
    </sheetView>
  </sheetViews>
  <sheetFormatPr defaultColWidth="9.140625" defaultRowHeight="18" customHeight="1" x14ac:dyDescent="0.2"/>
  <cols>
    <col min="1" max="1" width="34.140625" style="867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7"/>
      <c r="B1" s="756"/>
      <c r="C1" s="756"/>
      <c r="D1" s="756"/>
      <c r="E1" s="756"/>
    </row>
    <row r="2" spans="1:12" s="122" customFormat="1" ht="18" customHeight="1" thickBot="1" x14ac:dyDescent="0.25">
      <c r="A2" s="867"/>
      <c r="B2" s="1148" t="s">
        <v>116</v>
      </c>
      <c r="C2" s="1148"/>
      <c r="D2" s="1148"/>
      <c r="E2" s="1148"/>
      <c r="G2" s="962" t="s">
        <v>346</v>
      </c>
    </row>
    <row r="3" spans="1:12" s="122" customFormat="1" ht="18" customHeight="1" thickBot="1" x14ac:dyDescent="0.25">
      <c r="A3" s="867"/>
      <c r="B3" s="1"/>
      <c r="C3" s="756"/>
      <c r="D3" s="756"/>
      <c r="E3" s="756"/>
      <c r="G3" s="169"/>
    </row>
    <row r="4" spans="1:12" s="122" customFormat="1" ht="30" customHeight="1" thickBot="1" x14ac:dyDescent="0.25">
      <c r="A4" s="867"/>
      <c r="B4" s="1132" t="s">
        <v>127</v>
      </c>
      <c r="C4" s="1133"/>
      <c r="D4" s="1133"/>
      <c r="E4" s="1134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7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7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6"/>
      <c r="B7" s="982" t="s">
        <v>564</v>
      </c>
      <c r="C7" s="961" t="s">
        <v>632</v>
      </c>
      <c r="D7" s="961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6"/>
      <c r="B8" s="982"/>
      <c r="C8" s="961"/>
      <c r="D8" s="961"/>
      <c r="E8" s="761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45"/>
      <c r="B9" s="1136" t="s">
        <v>347</v>
      </c>
      <c r="C9" s="1136"/>
      <c r="D9" s="1136"/>
      <c r="E9" s="1136"/>
      <c r="F9" s="1136"/>
      <c r="G9" s="145"/>
      <c r="H9" s="145"/>
    </row>
    <row r="10" spans="1:12" s="147" customFormat="1" ht="18.75" customHeight="1" x14ac:dyDescent="0.2">
      <c r="A10" s="867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7" t="s">
        <v>127</v>
      </c>
      <c r="C11" s="1138"/>
      <c r="D11" s="1139" t="s">
        <v>349</v>
      </c>
      <c r="E11" s="947" t="s">
        <v>175</v>
      </c>
      <c r="F11" s="772"/>
      <c r="G11" s="885"/>
    </row>
    <row r="12" spans="1:12" s="193" customFormat="1" ht="18" customHeight="1" x14ac:dyDescent="0.2">
      <c r="A12" s="808"/>
      <c r="B12" s="950" t="s">
        <v>351</v>
      </c>
      <c r="C12" s="950" t="s">
        <v>352</v>
      </c>
      <c r="D12" s="1140"/>
      <c r="E12" s="946" t="s">
        <v>181</v>
      </c>
      <c r="F12" s="772"/>
      <c r="G12" s="1059" t="s">
        <v>353</v>
      </c>
      <c r="H12" s="1059" t="s">
        <v>354</v>
      </c>
    </row>
    <row r="13" spans="1:12" s="193" customFormat="1" ht="20.100000000000001" hidden="1" customHeight="1" x14ac:dyDescent="0.2">
      <c r="A13" s="808" t="s">
        <v>693</v>
      </c>
      <c r="B13" s="961" t="s">
        <v>564</v>
      </c>
      <c r="C13" s="961" t="s">
        <v>2915</v>
      </c>
      <c r="D13" s="961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560</v>
      </c>
      <c r="B14" s="1038" t="s">
        <v>409</v>
      </c>
      <c r="C14" s="961" t="s">
        <v>2916</v>
      </c>
      <c r="D14" s="803">
        <v>45511</v>
      </c>
      <c r="E14" s="857">
        <f t="shared" si="2"/>
        <v>45518</v>
      </c>
      <c r="G14" s="761">
        <f t="shared" ref="G14:G55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2917</v>
      </c>
      <c r="B15" s="1038" t="s">
        <v>409</v>
      </c>
      <c r="C15" s="961" t="s">
        <v>2918</v>
      </c>
      <c r="D15" s="803">
        <v>45511</v>
      </c>
      <c r="E15" s="857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2919</v>
      </c>
      <c r="B16" s="1038" t="s">
        <v>409</v>
      </c>
      <c r="C16" s="961" t="s">
        <v>2920</v>
      </c>
      <c r="D16" s="803">
        <v>45526</v>
      </c>
      <c r="E16" s="857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2921</v>
      </c>
      <c r="B17" s="1038" t="s">
        <v>409</v>
      </c>
      <c r="C17" s="961" t="s">
        <v>2922</v>
      </c>
      <c r="D17" s="803">
        <v>45531</v>
      </c>
      <c r="E17" s="857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2923</v>
      </c>
      <c r="B18" s="961" t="s">
        <v>355</v>
      </c>
      <c r="C18" s="961" t="s">
        <v>2924</v>
      </c>
      <c r="D18" s="961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693</v>
      </c>
      <c r="B19" s="1038" t="s">
        <v>409</v>
      </c>
      <c r="C19" s="961" t="s">
        <v>2925</v>
      </c>
      <c r="D19" s="803">
        <v>45545</v>
      </c>
      <c r="E19" s="857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2921</v>
      </c>
      <c r="B20" s="961" t="s">
        <v>564</v>
      </c>
      <c r="C20" s="961" t="s">
        <v>2926</v>
      </c>
      <c r="D20" s="961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564</v>
      </c>
      <c r="B21" s="961" t="s">
        <v>355</v>
      </c>
      <c r="C21" s="961" t="s">
        <v>2927</v>
      </c>
      <c r="D21" s="961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38" t="s">
        <v>409</v>
      </c>
      <c r="C22" s="961" t="s">
        <v>2928</v>
      </c>
      <c r="D22" s="803">
        <v>45565</v>
      </c>
      <c r="E22" s="857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564</v>
      </c>
      <c r="B23" s="961" t="s">
        <v>355</v>
      </c>
      <c r="C23" s="961" t="s">
        <v>2929</v>
      </c>
      <c r="D23" s="961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2930</v>
      </c>
      <c r="B24" s="1038" t="s">
        <v>409</v>
      </c>
      <c r="C24" s="961" t="s">
        <v>2931</v>
      </c>
      <c r="D24" s="803"/>
      <c r="E24" s="857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355</v>
      </c>
      <c r="B25" s="961" t="s">
        <v>574</v>
      </c>
      <c r="C25" s="961" t="s">
        <v>2932</v>
      </c>
      <c r="D25" s="961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564</v>
      </c>
      <c r="B26" s="961" t="s">
        <v>355</v>
      </c>
      <c r="C26" s="961" t="s">
        <v>2933</v>
      </c>
      <c r="D26" s="961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715</v>
      </c>
      <c r="B27" s="1015" t="s">
        <v>375</v>
      </c>
      <c r="C27" s="961" t="s">
        <v>2934</v>
      </c>
      <c r="D27" s="961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2935</v>
      </c>
      <c r="B28" s="1015" t="s">
        <v>704</v>
      </c>
      <c r="C28" s="961" t="s">
        <v>2936</v>
      </c>
      <c r="D28" s="961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2937</v>
      </c>
      <c r="B29" s="961" t="s">
        <v>355</v>
      </c>
      <c r="C29" s="961" t="s">
        <v>2938</v>
      </c>
      <c r="D29" s="961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2939</v>
      </c>
      <c r="B30" s="1038" t="s">
        <v>409</v>
      </c>
      <c r="C30" s="961" t="s">
        <v>2940</v>
      </c>
      <c r="D30" s="961">
        <v>45628</v>
      </c>
      <c r="E30" s="857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15" t="s">
        <v>375</v>
      </c>
      <c r="C31" s="961" t="s">
        <v>2941</v>
      </c>
      <c r="D31" s="961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704</v>
      </c>
      <c r="B32" s="961" t="s">
        <v>2942</v>
      </c>
      <c r="C32" s="961" t="s">
        <v>2943</v>
      </c>
      <c r="D32" s="961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574</v>
      </c>
      <c r="B33" s="1038" t="s">
        <v>409</v>
      </c>
      <c r="C33" s="961" t="s">
        <v>2944</v>
      </c>
      <c r="D33" s="803"/>
      <c r="E33" s="857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2945</v>
      </c>
      <c r="B34" s="961" t="s">
        <v>355</v>
      </c>
      <c r="C34" s="961" t="s">
        <v>2946</v>
      </c>
      <c r="D34" s="961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61" t="s">
        <v>574</v>
      </c>
      <c r="C35" s="961" t="s">
        <v>2947</v>
      </c>
      <c r="D35" s="961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704</v>
      </c>
      <c r="B36" s="961" t="s">
        <v>375</v>
      </c>
      <c r="C36" s="961" t="s">
        <v>2948</v>
      </c>
      <c r="D36" s="961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2942</v>
      </c>
      <c r="B37" s="961" t="s">
        <v>715</v>
      </c>
      <c r="C37" s="961" t="s">
        <v>2949</v>
      </c>
      <c r="D37" s="884" t="s">
        <v>385</v>
      </c>
      <c r="E37" s="857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61" t="s">
        <v>355</v>
      </c>
      <c r="C38" s="961" t="s">
        <v>2950</v>
      </c>
      <c r="D38" s="961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574</v>
      </c>
      <c r="B39" s="1038" t="s">
        <v>409</v>
      </c>
      <c r="C39" s="961" t="s">
        <v>2951</v>
      </c>
      <c r="D39" s="803"/>
      <c r="E39" s="857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38" t="s">
        <v>409</v>
      </c>
      <c r="C40" s="961" t="s">
        <v>2952</v>
      </c>
      <c r="D40" s="803"/>
      <c r="E40" s="857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2942</v>
      </c>
      <c r="B41" s="1038" t="s">
        <v>409</v>
      </c>
      <c r="C41" s="961" t="s">
        <v>2953</v>
      </c>
      <c r="D41" s="803"/>
      <c r="E41" s="857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61" t="s">
        <v>574</v>
      </c>
      <c r="C42" s="961" t="s">
        <v>2954</v>
      </c>
      <c r="D42" s="961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574</v>
      </c>
      <c r="B43" s="961" t="s">
        <v>715</v>
      </c>
      <c r="C43" s="961" t="s">
        <v>2955</v>
      </c>
      <c r="D43" s="961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 x14ac:dyDescent="0.2">
      <c r="A44" s="808" t="s">
        <v>375</v>
      </c>
      <c r="B44" s="961" t="s">
        <v>355</v>
      </c>
      <c r="C44" s="961" t="s">
        <v>2956</v>
      </c>
      <c r="D44" s="961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customHeight="1" x14ac:dyDescent="0.2">
      <c r="A45" s="808" t="s">
        <v>2957</v>
      </c>
      <c r="B45" s="1075" t="s">
        <v>2958</v>
      </c>
      <c r="C45" s="961" t="s">
        <v>2959</v>
      </c>
      <c r="D45" s="961">
        <v>45745</v>
      </c>
      <c r="E45" s="805">
        <f t="shared" ref="E45" si="22">D45+7</f>
        <v>45752</v>
      </c>
      <c r="G45" s="761">
        <v>45738</v>
      </c>
      <c r="H45" s="619">
        <f t="shared" si="21"/>
        <v>12</v>
      </c>
    </row>
    <row r="46" spans="1:8" s="193" customFormat="1" ht="20.100000000000001" customHeight="1" x14ac:dyDescent="0.2">
      <c r="A46" s="808" t="s">
        <v>2960</v>
      </c>
      <c r="B46" s="1038" t="s">
        <v>409</v>
      </c>
      <c r="C46" s="961" t="s">
        <v>4611</v>
      </c>
      <c r="D46" s="857"/>
      <c r="E46" s="857"/>
      <c r="G46" s="761">
        <f t="shared" si="4"/>
        <v>45745</v>
      </c>
      <c r="H46" s="619">
        <f t="shared" ref="H46:H49" si="23">WEEKNUM(G46)</f>
        <v>13</v>
      </c>
    </row>
    <row r="47" spans="1:8" s="193" customFormat="1" ht="20.100000000000001" customHeight="1" x14ac:dyDescent="0.2">
      <c r="A47" s="808" t="s">
        <v>2962</v>
      </c>
      <c r="B47" s="961" t="s">
        <v>574</v>
      </c>
      <c r="C47" s="1209" t="s">
        <v>4612</v>
      </c>
      <c r="D47" s="884" t="s">
        <v>385</v>
      </c>
      <c r="E47" s="857"/>
      <c r="G47" s="761">
        <f t="shared" si="4"/>
        <v>45752</v>
      </c>
      <c r="H47" s="619">
        <f t="shared" si="23"/>
        <v>14</v>
      </c>
    </row>
    <row r="48" spans="1:8" s="193" customFormat="1" ht="20.100000000000001" customHeight="1" x14ac:dyDescent="0.2">
      <c r="A48" s="808" t="s">
        <v>355</v>
      </c>
      <c r="B48" s="961" t="s">
        <v>355</v>
      </c>
      <c r="C48" s="961" t="s">
        <v>2963</v>
      </c>
      <c r="D48" s="961">
        <v>45758</v>
      </c>
      <c r="E48" s="805">
        <f t="shared" ref="E48:E49" si="24">D48+7</f>
        <v>45765</v>
      </c>
      <c r="G48" s="761">
        <f t="shared" si="4"/>
        <v>45759</v>
      </c>
      <c r="H48" s="619">
        <f t="shared" si="23"/>
        <v>15</v>
      </c>
    </row>
    <row r="49" spans="1:20" s="193" customFormat="1" ht="20.100000000000001" customHeight="1" x14ac:dyDescent="0.2">
      <c r="A49" s="808"/>
      <c r="B49" s="1075" t="s">
        <v>2958</v>
      </c>
      <c r="C49" s="961" t="s">
        <v>2964</v>
      </c>
      <c r="D49" s="961">
        <v>45765</v>
      </c>
      <c r="E49" s="805">
        <f t="shared" si="24"/>
        <v>45772</v>
      </c>
      <c r="G49" s="761">
        <f t="shared" si="4"/>
        <v>45766</v>
      </c>
      <c r="H49" s="619">
        <f t="shared" si="23"/>
        <v>16</v>
      </c>
    </row>
    <row r="50" spans="1:20" s="193" customFormat="1" ht="20.100000000000001" customHeight="1" x14ac:dyDescent="0.2">
      <c r="A50" s="808" t="s">
        <v>574</v>
      </c>
      <c r="B50" s="1038" t="s">
        <v>681</v>
      </c>
      <c r="C50" s="961" t="s">
        <v>2965</v>
      </c>
      <c r="D50" s="961">
        <v>45772</v>
      </c>
      <c r="E50" s="805">
        <f t="shared" ref="E50" si="25">D50+7</f>
        <v>45779</v>
      </c>
      <c r="G50" s="761">
        <f t="shared" si="4"/>
        <v>45773</v>
      </c>
      <c r="H50" s="619">
        <f t="shared" ref="H50:H53" si="26">WEEKNUM(G50)</f>
        <v>17</v>
      </c>
    </row>
    <row r="51" spans="1:20" s="193" customFormat="1" ht="20.100000000000001" customHeight="1" x14ac:dyDescent="0.2">
      <c r="A51" s="808"/>
      <c r="B51" s="961" t="s">
        <v>574</v>
      </c>
      <c r="C51" s="961" t="s">
        <v>2966</v>
      </c>
      <c r="D51" s="961">
        <v>45779</v>
      </c>
      <c r="E51" s="805">
        <f t="shared" ref="E51" si="27">D51+7</f>
        <v>45786</v>
      </c>
      <c r="G51" s="761">
        <f t="shared" si="4"/>
        <v>45780</v>
      </c>
      <c r="H51" s="619">
        <f t="shared" si="26"/>
        <v>18</v>
      </c>
    </row>
    <row r="52" spans="1:20" s="193" customFormat="1" ht="20.100000000000001" customHeight="1" x14ac:dyDescent="0.2">
      <c r="A52" s="808"/>
      <c r="B52" s="961" t="s">
        <v>355</v>
      </c>
      <c r="C52" s="961" t="s">
        <v>2967</v>
      </c>
      <c r="D52" s="961">
        <v>45786</v>
      </c>
      <c r="E52" s="805">
        <f t="shared" ref="E52:E53" si="28">D52+7</f>
        <v>45793</v>
      </c>
      <c r="G52" s="761">
        <f t="shared" si="4"/>
        <v>45787</v>
      </c>
      <c r="H52" s="619">
        <f t="shared" si="26"/>
        <v>19</v>
      </c>
    </row>
    <row r="53" spans="1:20" s="193" customFormat="1" ht="20.100000000000001" customHeight="1" x14ac:dyDescent="0.2">
      <c r="A53" s="808"/>
      <c r="B53" s="1075" t="s">
        <v>2958</v>
      </c>
      <c r="C53" s="961" t="s">
        <v>2968</v>
      </c>
      <c r="D53" s="961">
        <v>45793</v>
      </c>
      <c r="E53" s="805">
        <f t="shared" si="28"/>
        <v>45800</v>
      </c>
      <c r="G53" s="761">
        <f t="shared" si="4"/>
        <v>45794</v>
      </c>
      <c r="H53" s="619">
        <f t="shared" si="26"/>
        <v>20</v>
      </c>
    </row>
    <row r="54" spans="1:20" s="193" customFormat="1" ht="20.100000000000001" customHeight="1" x14ac:dyDescent="0.2">
      <c r="A54" s="808"/>
      <c r="B54" s="1038" t="s">
        <v>681</v>
      </c>
      <c r="C54" s="961" t="s">
        <v>2969</v>
      </c>
      <c r="D54" s="961">
        <v>45800</v>
      </c>
      <c r="E54" s="805">
        <f t="shared" ref="E54:E55" si="29">D54+7</f>
        <v>45807</v>
      </c>
      <c r="G54" s="761">
        <f t="shared" si="4"/>
        <v>45801</v>
      </c>
      <c r="H54" s="619">
        <f t="shared" ref="H54:H55" si="30">WEEKNUM(G54)</f>
        <v>21</v>
      </c>
    </row>
    <row r="55" spans="1:20" s="193" customFormat="1" ht="20.100000000000001" customHeight="1" x14ac:dyDescent="0.2">
      <c r="A55" s="808"/>
      <c r="B55" s="961" t="s">
        <v>574</v>
      </c>
      <c r="C55" s="961" t="s">
        <v>4613</v>
      </c>
      <c r="D55" s="961">
        <v>45807</v>
      </c>
      <c r="E55" s="805">
        <f t="shared" si="29"/>
        <v>45814</v>
      </c>
      <c r="G55" s="761">
        <f t="shared" si="4"/>
        <v>45808</v>
      </c>
      <c r="H55" s="619">
        <f t="shared" si="30"/>
        <v>22</v>
      </c>
    </row>
    <row r="56" spans="1:20" s="18" customFormat="1" ht="20.100000000000001" customHeight="1" x14ac:dyDescent="0.2">
      <c r="A56" s="325"/>
      <c r="B56" s="1123" t="s">
        <v>504</v>
      </c>
      <c r="C56" s="681"/>
      <c r="D56" s="681"/>
      <c r="E56" s="681"/>
      <c r="F56" s="681"/>
      <c r="G56" s="681"/>
      <c r="H56" s="681"/>
      <c r="I56" s="410"/>
      <c r="J56" s="493"/>
      <c r="K56" s="149"/>
      <c r="L56" s="14"/>
      <c r="M56"/>
      <c r="Q56" s="347"/>
      <c r="R56" s="347"/>
      <c r="S56" s="347"/>
    </row>
    <row r="57" spans="1:20" s="193" customFormat="1" ht="20.100000000000001" customHeight="1" x14ac:dyDescent="0.2">
      <c r="A57" s="808"/>
      <c r="B57" s="767"/>
      <c r="C57" s="767"/>
      <c r="D57" s="767"/>
      <c r="E57" s="804"/>
      <c r="F57" s="804"/>
      <c r="H57" s="767"/>
      <c r="I57" s="618"/>
    </row>
    <row r="58" spans="1:20" s="149" customFormat="1" ht="20.100000000000001" customHeight="1" x14ac:dyDescent="0.2">
      <c r="A58" s="1045"/>
      <c r="B58" s="1136" t="s">
        <v>1661</v>
      </c>
      <c r="C58" s="1136"/>
      <c r="D58" s="1136"/>
      <c r="E58" s="1136"/>
      <c r="F58" s="1136"/>
      <c r="G58" s="145"/>
      <c r="H58" s="145"/>
    </row>
    <row r="59" spans="1:20" s="147" customFormat="1" ht="20.100000000000001" customHeight="1" x14ac:dyDescent="0.2">
      <c r="A59" s="867"/>
      <c r="B59" s="766"/>
      <c r="C59" s="754"/>
      <c r="D59" s="755"/>
      <c r="E59" s="767"/>
      <c r="F59" s="771"/>
      <c r="G59" s="427"/>
      <c r="H59" s="427"/>
      <c r="I59" s="755"/>
      <c r="J59" s="145"/>
      <c r="K59" s="145"/>
      <c r="L59" s="145"/>
    </row>
    <row r="60" spans="1:20" s="193" customFormat="1" ht="20.100000000000001" customHeight="1" x14ac:dyDescent="0.2">
      <c r="A60" s="808"/>
      <c r="B60" s="1137" t="s">
        <v>127</v>
      </c>
      <c r="C60" s="1138"/>
      <c r="D60" s="1139" t="s">
        <v>349</v>
      </c>
      <c r="E60" s="947" t="s">
        <v>341</v>
      </c>
      <c r="F60" s="947" t="s">
        <v>290</v>
      </c>
      <c r="G60" s="772"/>
      <c r="H60" s="885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</row>
    <row r="61" spans="1:20" s="193" customFormat="1" ht="20.100000000000001" customHeight="1" x14ac:dyDescent="0.2">
      <c r="A61" s="808"/>
      <c r="B61" s="950" t="s">
        <v>351</v>
      </c>
      <c r="C61" s="950" t="s">
        <v>352</v>
      </c>
      <c r="D61" s="1140"/>
      <c r="E61" s="946" t="s">
        <v>265</v>
      </c>
      <c r="F61" s="946" t="s">
        <v>200</v>
      </c>
      <c r="G61" s="772"/>
      <c r="H61" s="1059" t="s">
        <v>353</v>
      </c>
      <c r="I61" s="1059" t="s">
        <v>354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</row>
    <row r="62" spans="1:20" s="193" customFormat="1" ht="20.100000000000001" hidden="1" customHeight="1" x14ac:dyDescent="0.2">
      <c r="A62" s="808" t="s">
        <v>693</v>
      </c>
      <c r="B62" s="961" t="s">
        <v>564</v>
      </c>
      <c r="C62" s="961" t="s">
        <v>2915</v>
      </c>
      <c r="D62" s="961">
        <v>45506</v>
      </c>
      <c r="E62" s="761">
        <f t="shared" ref="E62:F72" si="31">D62+7</f>
        <v>45513</v>
      </c>
      <c r="F62" s="761">
        <f t="shared" si="31"/>
        <v>45520</v>
      </c>
      <c r="G62" s="331"/>
      <c r="H62" s="761">
        <v>45504</v>
      </c>
      <c r="I62" s="619">
        <f t="shared" ref="I62:I98" si="32">WEEKNUM(H62)</f>
        <v>31</v>
      </c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</row>
    <row r="63" spans="1:20" s="193" customFormat="1" ht="20.100000000000001" hidden="1" customHeight="1" x14ac:dyDescent="0.2">
      <c r="A63" s="808" t="s">
        <v>560</v>
      </c>
      <c r="B63" s="1038" t="s">
        <v>409</v>
      </c>
      <c r="C63" s="961" t="s">
        <v>2916</v>
      </c>
      <c r="D63" s="803">
        <v>45511</v>
      </c>
      <c r="E63" s="803">
        <f t="shared" si="31"/>
        <v>45518</v>
      </c>
      <c r="F63" s="803">
        <f t="shared" si="31"/>
        <v>45525</v>
      </c>
      <c r="G63" s="331"/>
      <c r="H63" s="761">
        <f t="shared" ref="H63:H76" si="33">H62+7</f>
        <v>45511</v>
      </c>
      <c r="I63" s="619">
        <f t="shared" si="32"/>
        <v>32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193" customFormat="1" ht="20.100000000000001" hidden="1" customHeight="1" x14ac:dyDescent="0.2">
      <c r="A64" s="808" t="s">
        <v>2917</v>
      </c>
      <c r="B64" s="1038" t="s">
        <v>409</v>
      </c>
      <c r="C64" s="961" t="s">
        <v>2918</v>
      </c>
      <c r="D64" s="803">
        <v>45511</v>
      </c>
      <c r="E64" s="803">
        <f t="shared" si="31"/>
        <v>45518</v>
      </c>
      <c r="F64" s="803">
        <f t="shared" si="31"/>
        <v>45525</v>
      </c>
      <c r="G64" s="331"/>
      <c r="H64" s="761">
        <f t="shared" si="33"/>
        <v>45518</v>
      </c>
      <c r="I64" s="619">
        <f t="shared" si="32"/>
        <v>33</v>
      </c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hidden="1" customHeight="1" x14ac:dyDescent="0.2">
      <c r="A65" s="808" t="s">
        <v>2919</v>
      </c>
      <c r="B65" s="1038" t="s">
        <v>409</v>
      </c>
      <c r="C65" s="961" t="s">
        <v>2920</v>
      </c>
      <c r="D65" s="803">
        <v>45526</v>
      </c>
      <c r="E65" s="803">
        <f t="shared" si="31"/>
        <v>45533</v>
      </c>
      <c r="F65" s="803">
        <f t="shared" si="31"/>
        <v>45540</v>
      </c>
      <c r="G65" s="331"/>
      <c r="H65" s="761">
        <f t="shared" si="33"/>
        <v>45525</v>
      </c>
      <c r="I65" s="619">
        <f t="shared" si="32"/>
        <v>34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 x14ac:dyDescent="0.2">
      <c r="A66" s="808" t="s">
        <v>2921</v>
      </c>
      <c r="B66" s="1038" t="s">
        <v>409</v>
      </c>
      <c r="C66" s="961" t="s">
        <v>2922</v>
      </c>
      <c r="D66" s="803">
        <v>45531</v>
      </c>
      <c r="E66" s="803">
        <f t="shared" si="31"/>
        <v>45538</v>
      </c>
      <c r="F66" s="803">
        <f t="shared" si="31"/>
        <v>45545</v>
      </c>
      <c r="G66" s="331"/>
      <c r="H66" s="761">
        <f t="shared" si="33"/>
        <v>45532</v>
      </c>
      <c r="I66" s="619">
        <f t="shared" si="32"/>
        <v>35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 x14ac:dyDescent="0.2">
      <c r="A67" s="808" t="s">
        <v>2923</v>
      </c>
      <c r="B67" s="961" t="s">
        <v>355</v>
      </c>
      <c r="C67" s="961" t="s">
        <v>2924</v>
      </c>
      <c r="D67" s="961">
        <v>45538</v>
      </c>
      <c r="E67" s="761">
        <f t="shared" si="31"/>
        <v>45545</v>
      </c>
      <c r="F67" s="761">
        <f t="shared" si="31"/>
        <v>45552</v>
      </c>
      <c r="G67" s="331"/>
      <c r="H67" s="761">
        <f t="shared" si="33"/>
        <v>45539</v>
      </c>
      <c r="I67" s="619">
        <f t="shared" si="32"/>
        <v>36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 x14ac:dyDescent="0.2">
      <c r="A68" s="808" t="s">
        <v>693</v>
      </c>
      <c r="B68" s="1038" t="s">
        <v>409</v>
      </c>
      <c r="C68" s="961" t="s">
        <v>2925</v>
      </c>
      <c r="D68" s="803">
        <v>45545</v>
      </c>
      <c r="E68" s="803">
        <f t="shared" si="31"/>
        <v>45552</v>
      </c>
      <c r="F68" s="803">
        <f t="shared" si="31"/>
        <v>45559</v>
      </c>
      <c r="G68" s="331"/>
      <c r="H68" s="761">
        <f t="shared" si="33"/>
        <v>45546</v>
      </c>
      <c r="I68" s="619">
        <f t="shared" si="32"/>
        <v>37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 x14ac:dyDescent="0.2">
      <c r="A69" s="808" t="s">
        <v>2921</v>
      </c>
      <c r="B69" s="961" t="s">
        <v>564</v>
      </c>
      <c r="C69" s="961" t="s">
        <v>2926</v>
      </c>
      <c r="D69" s="961">
        <v>45556</v>
      </c>
      <c r="E69" s="761">
        <f t="shared" si="31"/>
        <v>45563</v>
      </c>
      <c r="F69" s="761">
        <f t="shared" si="31"/>
        <v>45570</v>
      </c>
      <c r="G69" s="331"/>
      <c r="H69" s="761">
        <f t="shared" si="33"/>
        <v>45553</v>
      </c>
      <c r="I69" s="619">
        <f t="shared" si="32"/>
        <v>38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8" t="s">
        <v>564</v>
      </c>
      <c r="B70" s="961" t="s">
        <v>355</v>
      </c>
      <c r="C70" s="961" t="s">
        <v>2927</v>
      </c>
      <c r="D70" s="961">
        <v>45559</v>
      </c>
      <c r="E70" s="761">
        <f t="shared" si="31"/>
        <v>45566</v>
      </c>
      <c r="F70" s="761">
        <f t="shared" si="31"/>
        <v>45573</v>
      </c>
      <c r="G70" s="331"/>
      <c r="H70" s="761">
        <f t="shared" si="33"/>
        <v>45560</v>
      </c>
      <c r="I70" s="619">
        <f t="shared" si="32"/>
        <v>39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8"/>
      <c r="B71" s="1038" t="s">
        <v>409</v>
      </c>
      <c r="C71" s="961" t="s">
        <v>2928</v>
      </c>
      <c r="D71" s="803">
        <v>45565</v>
      </c>
      <c r="E71" s="803">
        <f t="shared" si="31"/>
        <v>45572</v>
      </c>
      <c r="F71" s="803">
        <f t="shared" si="31"/>
        <v>45579</v>
      </c>
      <c r="G71" s="331"/>
      <c r="H71" s="761">
        <f t="shared" si="33"/>
        <v>45567</v>
      </c>
      <c r="I71" s="619">
        <f t="shared" si="32"/>
        <v>40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8" t="s">
        <v>564</v>
      </c>
      <c r="B72" s="961" t="s">
        <v>355</v>
      </c>
      <c r="C72" s="961" t="s">
        <v>2929</v>
      </c>
      <c r="D72" s="961">
        <v>45575</v>
      </c>
      <c r="E72" s="761">
        <f t="shared" si="31"/>
        <v>45582</v>
      </c>
      <c r="F72" s="761">
        <f t="shared" si="31"/>
        <v>45589</v>
      </c>
      <c r="G72" s="331"/>
      <c r="H72" s="761">
        <f t="shared" si="33"/>
        <v>45574</v>
      </c>
      <c r="I72" s="619">
        <f t="shared" si="32"/>
        <v>41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8" t="s">
        <v>2930</v>
      </c>
      <c r="B73" s="1038" t="s">
        <v>409</v>
      </c>
      <c r="C73" s="961" t="s">
        <v>2931</v>
      </c>
      <c r="D73" s="803"/>
      <c r="E73" s="803"/>
      <c r="F73" s="803"/>
      <c r="G73" s="331"/>
      <c r="H73" s="761">
        <f t="shared" si="33"/>
        <v>45581</v>
      </c>
      <c r="I73" s="619">
        <f t="shared" si="32"/>
        <v>42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8" t="s">
        <v>355</v>
      </c>
      <c r="B74" s="961" t="s">
        <v>574</v>
      </c>
      <c r="C74" s="961" t="s">
        <v>2932</v>
      </c>
      <c r="D74" s="961">
        <v>45596</v>
      </c>
      <c r="E74" s="761">
        <f t="shared" ref="E74:F81" si="34">D74+7</f>
        <v>45603</v>
      </c>
      <c r="F74" s="761">
        <f t="shared" si="34"/>
        <v>45610</v>
      </c>
      <c r="G74" s="331"/>
      <c r="H74" s="761">
        <f t="shared" si="33"/>
        <v>45588</v>
      </c>
      <c r="I74" s="619">
        <f t="shared" si="32"/>
        <v>43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 t="s">
        <v>564</v>
      </c>
      <c r="B75" s="961" t="s">
        <v>355</v>
      </c>
      <c r="C75" s="961" t="s">
        <v>2933</v>
      </c>
      <c r="D75" s="961">
        <v>45600</v>
      </c>
      <c r="E75" s="761">
        <f t="shared" si="34"/>
        <v>45607</v>
      </c>
      <c r="F75" s="761">
        <f t="shared" si="34"/>
        <v>45614</v>
      </c>
      <c r="G75" s="331"/>
      <c r="H75" s="761">
        <f t="shared" si="33"/>
        <v>45595</v>
      </c>
      <c r="I75" s="619">
        <f t="shared" si="32"/>
        <v>44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715</v>
      </c>
      <c r="B76" s="1015" t="s">
        <v>375</v>
      </c>
      <c r="C76" s="961" t="s">
        <v>2934</v>
      </c>
      <c r="D76" s="961">
        <v>45604</v>
      </c>
      <c r="E76" s="761">
        <f t="shared" si="34"/>
        <v>45611</v>
      </c>
      <c r="F76" s="761">
        <f t="shared" si="34"/>
        <v>45618</v>
      </c>
      <c r="G76" s="331"/>
      <c r="H76" s="761">
        <f t="shared" si="33"/>
        <v>45602</v>
      </c>
      <c r="I76" s="619">
        <f t="shared" si="32"/>
        <v>45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2935</v>
      </c>
      <c r="B77" s="1015" t="s">
        <v>704</v>
      </c>
      <c r="C77" s="961" t="s">
        <v>2936</v>
      </c>
      <c r="D77" s="961">
        <v>45619</v>
      </c>
      <c r="E77" s="761">
        <f t="shared" si="34"/>
        <v>45626</v>
      </c>
      <c r="F77" s="761">
        <f t="shared" si="34"/>
        <v>45633</v>
      </c>
      <c r="G77" s="331"/>
      <c r="H77" s="761">
        <v>45616</v>
      </c>
      <c r="I77" s="619">
        <f t="shared" si="32"/>
        <v>47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2937</v>
      </c>
      <c r="B78" s="961" t="s">
        <v>355</v>
      </c>
      <c r="C78" s="961" t="s">
        <v>2938</v>
      </c>
      <c r="D78" s="961">
        <v>45623</v>
      </c>
      <c r="E78" s="761">
        <f t="shared" si="34"/>
        <v>45630</v>
      </c>
      <c r="F78" s="761">
        <f t="shared" si="34"/>
        <v>45637</v>
      </c>
      <c r="G78" s="331"/>
      <c r="H78" s="761">
        <f t="shared" ref="H78:H91" si="35">H77+7</f>
        <v>45623</v>
      </c>
      <c r="I78" s="619">
        <f t="shared" si="32"/>
        <v>48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 t="s">
        <v>2939</v>
      </c>
      <c r="B79" s="1038" t="s">
        <v>409</v>
      </c>
      <c r="C79" s="961" t="s">
        <v>2940</v>
      </c>
      <c r="D79" s="961">
        <v>45628</v>
      </c>
      <c r="E79" s="803">
        <f t="shared" si="34"/>
        <v>45635</v>
      </c>
      <c r="F79" s="803">
        <f t="shared" si="34"/>
        <v>45642</v>
      </c>
      <c r="G79" s="331"/>
      <c r="H79" s="761">
        <f t="shared" si="35"/>
        <v>45630</v>
      </c>
      <c r="I79" s="619">
        <f t="shared" si="32"/>
        <v>49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/>
      <c r="B80" s="1015" t="s">
        <v>375</v>
      </c>
      <c r="C80" s="961" t="s">
        <v>2941</v>
      </c>
      <c r="D80" s="961">
        <v>45639</v>
      </c>
      <c r="E80" s="761">
        <f t="shared" si="34"/>
        <v>45646</v>
      </c>
      <c r="F80" s="761">
        <f t="shared" si="34"/>
        <v>45653</v>
      </c>
      <c r="G80" s="331"/>
      <c r="H80" s="761">
        <f t="shared" si="35"/>
        <v>45637</v>
      </c>
      <c r="I80" s="619">
        <f t="shared" si="32"/>
        <v>50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704</v>
      </c>
      <c r="B81" s="961" t="s">
        <v>2942</v>
      </c>
      <c r="C81" s="961" t="s">
        <v>2943</v>
      </c>
      <c r="D81" s="961">
        <v>45646</v>
      </c>
      <c r="E81" s="761">
        <f t="shared" si="34"/>
        <v>45653</v>
      </c>
      <c r="F81" s="761">
        <f t="shared" si="34"/>
        <v>45660</v>
      </c>
      <c r="G81" s="331"/>
      <c r="H81" s="761">
        <f t="shared" si="35"/>
        <v>45644</v>
      </c>
      <c r="I81" s="619">
        <f t="shared" si="32"/>
        <v>51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 t="s">
        <v>574</v>
      </c>
      <c r="B82" s="1038" t="s">
        <v>409</v>
      </c>
      <c r="C82" s="961" t="s">
        <v>2944</v>
      </c>
      <c r="D82" s="803"/>
      <c r="E82" s="803"/>
      <c r="F82" s="803"/>
      <c r="G82" s="331"/>
      <c r="H82" s="761">
        <f t="shared" si="35"/>
        <v>45651</v>
      </c>
      <c r="I82" s="619">
        <f t="shared" si="32"/>
        <v>52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 t="s">
        <v>2945</v>
      </c>
      <c r="B83" s="961" t="s">
        <v>355</v>
      </c>
      <c r="C83" s="961" t="s">
        <v>2946</v>
      </c>
      <c r="D83" s="961">
        <v>45656</v>
      </c>
      <c r="E83" s="761">
        <f t="shared" ref="E83:F85" si="36">D83+7</f>
        <v>45663</v>
      </c>
      <c r="F83" s="761">
        <f t="shared" si="36"/>
        <v>45670</v>
      </c>
      <c r="G83" s="331"/>
      <c r="H83" s="761">
        <f t="shared" si="35"/>
        <v>45658</v>
      </c>
      <c r="I83" s="619">
        <f t="shared" si="32"/>
        <v>1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/>
      <c r="B84" s="961" t="s">
        <v>574</v>
      </c>
      <c r="C84" s="961" t="s">
        <v>2947</v>
      </c>
      <c r="D84" s="961">
        <v>45665</v>
      </c>
      <c r="E84" s="761">
        <f t="shared" si="36"/>
        <v>45672</v>
      </c>
      <c r="F84" s="761">
        <f t="shared" si="36"/>
        <v>45679</v>
      </c>
      <c r="G84" s="331"/>
      <c r="H84" s="761">
        <f t="shared" si="35"/>
        <v>45665</v>
      </c>
      <c r="I84" s="619">
        <f t="shared" si="32"/>
        <v>2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704</v>
      </c>
      <c r="B85" s="961" t="s">
        <v>375</v>
      </c>
      <c r="C85" s="961" t="s">
        <v>2948</v>
      </c>
      <c r="D85" s="961">
        <v>45304</v>
      </c>
      <c r="E85" s="761">
        <f t="shared" si="36"/>
        <v>45311</v>
      </c>
      <c r="F85" s="761">
        <f t="shared" si="36"/>
        <v>45318</v>
      </c>
      <c r="G85" s="331"/>
      <c r="H85" s="761">
        <f t="shared" si="35"/>
        <v>45672</v>
      </c>
      <c r="I85" s="619">
        <f t="shared" si="32"/>
        <v>3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 t="s">
        <v>2942</v>
      </c>
      <c r="B86" s="961" t="s">
        <v>715</v>
      </c>
      <c r="C86" s="961" t="s">
        <v>2949</v>
      </c>
      <c r="D86" s="884" t="s">
        <v>385</v>
      </c>
      <c r="E86" s="803"/>
      <c r="F86" s="803"/>
      <c r="G86" s="331"/>
      <c r="H86" s="761">
        <f t="shared" si="35"/>
        <v>45679</v>
      </c>
      <c r="I86" s="619">
        <f t="shared" si="32"/>
        <v>4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8"/>
      <c r="B87" s="961" t="s">
        <v>355</v>
      </c>
      <c r="C87" s="961" t="s">
        <v>2950</v>
      </c>
      <c r="D87" s="961">
        <v>45688</v>
      </c>
      <c r="E87" s="761">
        <f>D87+7</f>
        <v>45695</v>
      </c>
      <c r="F87" s="761">
        <f>E87+7</f>
        <v>45702</v>
      </c>
      <c r="G87" s="331"/>
      <c r="H87" s="761">
        <f t="shared" si="35"/>
        <v>45686</v>
      </c>
      <c r="I87" s="619">
        <f t="shared" si="32"/>
        <v>5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8" t="s">
        <v>574</v>
      </c>
      <c r="B88" s="1038" t="s">
        <v>409</v>
      </c>
      <c r="C88" s="961" t="s">
        <v>2951</v>
      </c>
      <c r="D88" s="803"/>
      <c r="E88" s="803"/>
      <c r="F88" s="803"/>
      <c r="G88" s="331"/>
      <c r="H88" s="761">
        <f t="shared" si="35"/>
        <v>45693</v>
      </c>
      <c r="I88" s="619">
        <f t="shared" si="32"/>
        <v>6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8"/>
      <c r="B89" s="1038" t="s">
        <v>409</v>
      </c>
      <c r="C89" s="961" t="s">
        <v>2952</v>
      </c>
      <c r="D89" s="803"/>
      <c r="E89" s="803"/>
      <c r="F89" s="803"/>
      <c r="G89" s="331"/>
      <c r="H89" s="761">
        <f t="shared" si="35"/>
        <v>45700</v>
      </c>
      <c r="I89" s="619">
        <f t="shared" si="32"/>
        <v>7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8" t="s">
        <v>2942</v>
      </c>
      <c r="B90" s="1038" t="s">
        <v>409</v>
      </c>
      <c r="C90" s="961" t="s">
        <v>2953</v>
      </c>
      <c r="D90" s="803"/>
      <c r="E90" s="803"/>
      <c r="F90" s="803"/>
      <c r="G90" s="331"/>
      <c r="H90" s="761">
        <f t="shared" si="35"/>
        <v>45707</v>
      </c>
      <c r="I90" s="619">
        <f t="shared" si="32"/>
        <v>8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8"/>
      <c r="B91" s="961" t="s">
        <v>574</v>
      </c>
      <c r="C91" s="961" t="s">
        <v>2954</v>
      </c>
      <c r="D91" s="961">
        <v>45714</v>
      </c>
      <c r="E91" s="761">
        <f>D91+7</f>
        <v>45721</v>
      </c>
      <c r="F91" s="761">
        <f>E91+7</f>
        <v>45728</v>
      </c>
      <c r="G91" s="331"/>
      <c r="H91" s="761">
        <f t="shared" si="35"/>
        <v>45714</v>
      </c>
      <c r="I91" s="619">
        <f t="shared" si="32"/>
        <v>9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8"/>
      <c r="B92" s="1075" t="s">
        <v>574</v>
      </c>
      <c r="C92" s="961" t="s">
        <v>2970</v>
      </c>
      <c r="D92" s="978" t="s">
        <v>385</v>
      </c>
      <c r="E92" s="803"/>
      <c r="F92" s="803"/>
      <c r="G92" s="331"/>
      <c r="H92" s="761">
        <v>45734</v>
      </c>
      <c r="I92" s="619">
        <f t="shared" si="32"/>
        <v>12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customHeight="1" x14ac:dyDescent="0.2">
      <c r="A93" s="808"/>
      <c r="B93" s="961" t="s">
        <v>715</v>
      </c>
      <c r="C93" s="961" t="s">
        <v>2961</v>
      </c>
      <c r="D93" s="961">
        <v>45744</v>
      </c>
      <c r="E93" s="978" t="s">
        <v>385</v>
      </c>
      <c r="F93" s="978" t="s">
        <v>385</v>
      </c>
      <c r="G93" s="331"/>
      <c r="H93" s="761">
        <f>H92+7</f>
        <v>45741</v>
      </c>
      <c r="I93" s="619">
        <f t="shared" si="32"/>
        <v>13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customHeight="1" x14ac:dyDescent="0.2">
      <c r="A94" s="808"/>
      <c r="B94" s="961" t="s">
        <v>2958</v>
      </c>
      <c r="C94" s="961" t="s">
        <v>2971</v>
      </c>
      <c r="D94" s="961">
        <v>45757</v>
      </c>
      <c r="E94" s="761">
        <v>45746</v>
      </c>
      <c r="F94" s="761">
        <f t="shared" ref="F94:F98" si="37">E94+1</f>
        <v>45747</v>
      </c>
      <c r="G94" s="331"/>
      <c r="H94" s="761">
        <v>45755</v>
      </c>
      <c r="I94" s="619">
        <f t="shared" si="32"/>
        <v>15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customHeight="1" x14ac:dyDescent="0.2">
      <c r="A95" s="808" t="s">
        <v>2958</v>
      </c>
      <c r="B95" s="961" t="s">
        <v>355</v>
      </c>
      <c r="C95" s="961" t="s">
        <v>2972</v>
      </c>
      <c r="D95" s="961">
        <v>45761</v>
      </c>
      <c r="E95" s="761">
        <f t="shared" ref="E95:E101" si="38">D95+5</f>
        <v>45766</v>
      </c>
      <c r="F95" s="761">
        <f t="shared" si="37"/>
        <v>45767</v>
      </c>
      <c r="G95" s="331"/>
      <c r="H95" s="761">
        <f t="shared" ref="H95:H101" si="39">H94+7</f>
        <v>45762</v>
      </c>
      <c r="I95" s="619">
        <f t="shared" si="32"/>
        <v>16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customHeight="1" x14ac:dyDescent="0.2">
      <c r="A96" s="808"/>
      <c r="B96" s="961" t="s">
        <v>574</v>
      </c>
      <c r="C96" s="961" t="s">
        <v>2973</v>
      </c>
      <c r="D96" s="961">
        <v>45768</v>
      </c>
      <c r="E96" s="761">
        <f t="shared" si="38"/>
        <v>45773</v>
      </c>
      <c r="F96" s="761">
        <f t="shared" si="37"/>
        <v>45774</v>
      </c>
      <c r="G96" s="331"/>
      <c r="H96" s="761">
        <f t="shared" si="39"/>
        <v>45769</v>
      </c>
      <c r="I96" s="619">
        <f t="shared" si="32"/>
        <v>17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customHeight="1" x14ac:dyDescent="0.2">
      <c r="A97" s="808"/>
      <c r="B97" s="1075" t="s">
        <v>568</v>
      </c>
      <c r="C97" s="961" t="s">
        <v>2974</v>
      </c>
      <c r="D97" s="961">
        <v>45775</v>
      </c>
      <c r="E97" s="761">
        <f t="shared" si="38"/>
        <v>45780</v>
      </c>
      <c r="F97" s="761">
        <f t="shared" si="37"/>
        <v>45781</v>
      </c>
      <c r="G97" s="331"/>
      <c r="H97" s="761">
        <f t="shared" si="39"/>
        <v>45776</v>
      </c>
      <c r="I97" s="619">
        <f t="shared" si="32"/>
        <v>18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customHeight="1" x14ac:dyDescent="0.2">
      <c r="A98" s="808"/>
      <c r="B98" s="961" t="s">
        <v>2958</v>
      </c>
      <c r="C98" s="961" t="s">
        <v>2975</v>
      </c>
      <c r="D98" s="961">
        <v>45782</v>
      </c>
      <c r="E98" s="761">
        <f t="shared" si="38"/>
        <v>45787</v>
      </c>
      <c r="F98" s="761">
        <f t="shared" si="37"/>
        <v>45788</v>
      </c>
      <c r="G98" s="331"/>
      <c r="H98" s="761">
        <f t="shared" si="39"/>
        <v>45783</v>
      </c>
      <c r="I98" s="619">
        <f t="shared" si="32"/>
        <v>19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customHeight="1" x14ac:dyDescent="0.2">
      <c r="A99" s="808"/>
      <c r="B99" s="961" t="s">
        <v>355</v>
      </c>
      <c r="C99" s="961" t="s">
        <v>2976</v>
      </c>
      <c r="D99" s="961">
        <v>45789</v>
      </c>
      <c r="E99" s="761">
        <f t="shared" si="38"/>
        <v>45794</v>
      </c>
      <c r="F99" s="761">
        <f t="shared" ref="F99:F101" si="40">E99+1</f>
        <v>45795</v>
      </c>
      <c r="G99" s="331"/>
      <c r="H99" s="761">
        <f t="shared" si="39"/>
        <v>45790</v>
      </c>
      <c r="I99" s="619">
        <f t="shared" ref="I99:I101" si="41">WEEKNUM(H99)</f>
        <v>20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customHeight="1" x14ac:dyDescent="0.2">
      <c r="A100" s="808"/>
      <c r="B100" s="961" t="s">
        <v>574</v>
      </c>
      <c r="C100" s="961" t="s">
        <v>2977</v>
      </c>
      <c r="D100" s="961">
        <v>45796</v>
      </c>
      <c r="E100" s="761">
        <f t="shared" si="38"/>
        <v>45801</v>
      </c>
      <c r="F100" s="761">
        <f t="shared" si="40"/>
        <v>45802</v>
      </c>
      <c r="G100" s="331"/>
      <c r="H100" s="761">
        <f t="shared" si="39"/>
        <v>45797</v>
      </c>
      <c r="I100" s="619">
        <f t="shared" si="41"/>
        <v>21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customHeight="1" x14ac:dyDescent="0.2">
      <c r="A101" s="808"/>
      <c r="B101" s="1075" t="s">
        <v>568</v>
      </c>
      <c r="C101" s="961" t="s">
        <v>2978</v>
      </c>
      <c r="D101" s="961">
        <v>45803</v>
      </c>
      <c r="E101" s="761">
        <f t="shared" si="38"/>
        <v>45808</v>
      </c>
      <c r="F101" s="761">
        <f t="shared" si="40"/>
        <v>45809</v>
      </c>
      <c r="G101" s="331"/>
      <c r="H101" s="761">
        <f t="shared" si="39"/>
        <v>45804</v>
      </c>
      <c r="I101" s="619">
        <f t="shared" si="41"/>
        <v>22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8" customFormat="1" ht="20.100000000000001" customHeight="1" x14ac:dyDescent="0.2">
      <c r="A102" s="325"/>
      <c r="B102" s="1123" t="s">
        <v>504</v>
      </c>
      <c r="C102" s="681"/>
      <c r="D102" s="681"/>
      <c r="E102" s="681"/>
      <c r="F102" s="681"/>
      <c r="G102" s="681"/>
      <c r="H102" s="681"/>
      <c r="I102" s="410"/>
      <c r="J102" s="493"/>
      <c r="K102" s="149"/>
      <c r="L102" s="14"/>
      <c r="M102"/>
      <c r="Q102" s="347"/>
      <c r="R102" s="347"/>
      <c r="S102" s="347"/>
    </row>
    <row r="103" spans="1:20" s="193" customFormat="1" ht="20.100000000000001" customHeight="1" x14ac:dyDescent="0.2">
      <c r="A103" s="808"/>
      <c r="B103" s="767"/>
      <c r="C103" s="767"/>
      <c r="D103" s="767"/>
      <c r="E103" s="767"/>
      <c r="F103" s="331"/>
      <c r="G103" s="767"/>
      <c r="H103" s="618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</row>
    <row r="104" spans="1:20" s="147" customFormat="1" ht="18.75" customHeight="1" thickBot="1" x14ac:dyDescent="0.25">
      <c r="A104" s="867"/>
      <c r="B104" s="766"/>
      <c r="C104" s="754"/>
      <c r="D104" s="755"/>
      <c r="E104" s="767"/>
      <c r="F104" s="771"/>
      <c r="G104" s="427"/>
      <c r="H104" s="427"/>
      <c r="I104" s="755"/>
      <c r="J104" s="145"/>
      <c r="K104" s="145"/>
      <c r="L104" s="145"/>
    </row>
    <row r="105" spans="1:20" s="147" customFormat="1" ht="18.75" customHeight="1" x14ac:dyDescent="0.2">
      <c r="B105" s="900"/>
      <c r="C105" s="901"/>
      <c r="D105" s="902"/>
      <c r="E105" s="903"/>
      <c r="F105" s="904"/>
      <c r="G105" s="905"/>
      <c r="H105" s="906"/>
    </row>
    <row r="106" spans="1:20" s="147" customFormat="1" ht="18.75" customHeight="1" x14ac:dyDescent="0.2">
      <c r="B106" s="781" t="s">
        <v>505</v>
      </c>
      <c r="C106" s="145"/>
      <c r="D106" s="147" t="s">
        <v>506</v>
      </c>
      <c r="G106" s="147" t="s">
        <v>507</v>
      </c>
      <c r="H106" s="782"/>
    </row>
    <row r="107" spans="1:20" s="147" customFormat="1" ht="18.75" customHeight="1" x14ac:dyDescent="0.2">
      <c r="B107" s="783" t="s">
        <v>508</v>
      </c>
      <c r="C107" s="1115" t="s">
        <v>509</v>
      </c>
      <c r="D107" s="133" t="s">
        <v>510</v>
      </c>
      <c r="F107" s="1115" t="s">
        <v>511</v>
      </c>
      <c r="G107" s="145" t="s">
        <v>512</v>
      </c>
      <c r="H107" s="1116" t="s">
        <v>513</v>
      </c>
    </row>
    <row r="108" spans="1:20" s="147" customFormat="1" ht="18.75" customHeight="1" x14ac:dyDescent="0.2">
      <c r="B108" s="783" t="s">
        <v>514</v>
      </c>
      <c r="C108" s="1115" t="s">
        <v>515</v>
      </c>
      <c r="D108" s="133" t="s">
        <v>516</v>
      </c>
      <c r="E108" s="148" t="s">
        <v>517</v>
      </c>
      <c r="F108" s="1117" t="s">
        <v>518</v>
      </c>
      <c r="G108" s="145" t="s">
        <v>519</v>
      </c>
      <c r="H108" s="1116" t="s">
        <v>520</v>
      </c>
    </row>
    <row r="109" spans="1:20" s="147" customFormat="1" ht="18.75" customHeight="1" x14ac:dyDescent="0.2">
      <c r="B109" s="786" t="s">
        <v>521</v>
      </c>
      <c r="C109" s="1118" t="s">
        <v>522</v>
      </c>
      <c r="D109" s="133" t="s">
        <v>523</v>
      </c>
      <c r="E109" s="148" t="s">
        <v>524</v>
      </c>
      <c r="F109" s="1117" t="s">
        <v>525</v>
      </c>
      <c r="G109" s="591" t="s">
        <v>526</v>
      </c>
      <c r="H109" s="1119" t="s">
        <v>527</v>
      </c>
    </row>
    <row r="110" spans="1:20" s="147" customFormat="1" ht="18.75" customHeight="1" x14ac:dyDescent="0.2">
      <c r="B110" s="786" t="s">
        <v>528</v>
      </c>
      <c r="C110" s="1118" t="s">
        <v>529</v>
      </c>
      <c r="D110" s="133" t="s">
        <v>530</v>
      </c>
      <c r="E110" s="148" t="s">
        <v>531</v>
      </c>
      <c r="F110" s="1117" t="s">
        <v>532</v>
      </c>
      <c r="G110" s="591" t="s">
        <v>533</v>
      </c>
      <c r="H110" s="1119" t="s">
        <v>534</v>
      </c>
      <c r="N110" s="149"/>
      <c r="O110" s="149"/>
    </row>
    <row r="111" spans="1:20" s="147" customFormat="1" ht="18.75" customHeight="1" x14ac:dyDescent="0.2">
      <c r="B111" s="786" t="s">
        <v>535</v>
      </c>
      <c r="C111" s="1118" t="s">
        <v>536</v>
      </c>
      <c r="D111" s="133" t="s">
        <v>537</v>
      </c>
      <c r="E111" s="148" t="s">
        <v>538</v>
      </c>
      <c r="F111" s="1117" t="s">
        <v>539</v>
      </c>
      <c r="G111" s="591" t="s">
        <v>540</v>
      </c>
      <c r="H111" s="1119" t="s">
        <v>541</v>
      </c>
      <c r="N111" s="149"/>
      <c r="O111" s="149"/>
    </row>
    <row r="112" spans="1:20" s="147" customFormat="1" ht="18.75" customHeight="1" x14ac:dyDescent="0.2">
      <c r="B112" s="786" t="s">
        <v>542</v>
      </c>
      <c r="C112" s="1118" t="s">
        <v>543</v>
      </c>
      <c r="D112" s="133" t="s">
        <v>544</v>
      </c>
      <c r="E112" s="148" t="s">
        <v>545</v>
      </c>
      <c r="F112" s="1117" t="s">
        <v>546</v>
      </c>
      <c r="G112" s="591" t="s">
        <v>547</v>
      </c>
      <c r="H112" s="1119" t="s">
        <v>548</v>
      </c>
      <c r="N112" s="149"/>
      <c r="O112" s="149"/>
    </row>
    <row r="113" spans="1:15" s="147" customFormat="1" ht="18.75" customHeight="1" x14ac:dyDescent="0.2">
      <c r="B113" s="786" t="s">
        <v>549</v>
      </c>
      <c r="C113" s="1118" t="s">
        <v>550</v>
      </c>
      <c r="D113" s="133" t="s">
        <v>551</v>
      </c>
      <c r="E113" s="148" t="s">
        <v>552</v>
      </c>
      <c r="F113" s="1115" t="s">
        <v>553</v>
      </c>
      <c r="G113" s="591" t="s">
        <v>554</v>
      </c>
      <c r="H113" s="790" t="s">
        <v>555</v>
      </c>
      <c r="N113" s="149"/>
      <c r="O113" s="149"/>
    </row>
    <row r="114" spans="1:15" s="149" customFormat="1" ht="18.75" customHeight="1" x14ac:dyDescent="0.2">
      <c r="A114" s="1045"/>
      <c r="B114" s="786" t="s">
        <v>556</v>
      </c>
      <c r="C114" s="1118" t="s">
        <v>557</v>
      </c>
      <c r="D114" s="133"/>
      <c r="E114" s="145"/>
      <c r="F114" s="591"/>
      <c r="G114" s="147"/>
      <c r="H114" s="791"/>
      <c r="I114" s="145"/>
      <c r="J114" s="145"/>
      <c r="K114" s="145"/>
    </row>
    <row r="115" spans="1:15" s="149" customFormat="1" ht="18.75" customHeight="1" thickBot="1" x14ac:dyDescent="0.25">
      <c r="A115" s="1045"/>
      <c r="B115" s="1120"/>
      <c r="C115" s="794"/>
      <c r="D115" s="794"/>
      <c r="E115" s="794"/>
      <c r="F115" s="794"/>
      <c r="G115" s="794"/>
      <c r="H115" s="1121"/>
      <c r="I115" s="145"/>
      <c r="J115" s="145"/>
      <c r="K115" s="145"/>
    </row>
    <row r="116" spans="1:15" s="147" customFormat="1" ht="18.75" customHeight="1" x14ac:dyDescent="0.2">
      <c r="A116" s="867"/>
      <c r="B116" s="11"/>
      <c r="C116" s="11"/>
      <c r="D116" s="11"/>
      <c r="E116" s="145"/>
      <c r="F116" s="145"/>
      <c r="G116" s="145"/>
      <c r="H116" s="11"/>
      <c r="I116" s="145"/>
      <c r="J116" s="145"/>
      <c r="K116" s="145"/>
      <c r="L116" s="145"/>
    </row>
    <row r="117" spans="1:15" s="147" customFormat="1" ht="18.75" customHeight="1" x14ac:dyDescent="0.2">
      <c r="A117" s="867"/>
      <c r="B117" s="11"/>
      <c r="C117" s="11"/>
      <c r="D117" s="11"/>
      <c r="E117" s="11"/>
      <c r="F117" s="11"/>
      <c r="G117" s="11"/>
      <c r="H117" s="11"/>
      <c r="I117" s="11"/>
      <c r="J117" s="11"/>
      <c r="K117" s="331"/>
      <c r="L117" s="145"/>
    </row>
    <row r="118" spans="1:15" s="147" customFormat="1" ht="18.75" customHeight="1" x14ac:dyDescent="0.2">
      <c r="A118" s="867"/>
      <c r="B118" s="11"/>
      <c r="C118" s="11"/>
      <c r="D118" s="11"/>
      <c r="E118" s="11"/>
      <c r="F118" s="11"/>
      <c r="G118" s="11"/>
      <c r="H118" s="11"/>
      <c r="I118" s="11"/>
      <c r="J118" s="11"/>
      <c r="K118" s="331"/>
      <c r="L118" s="145"/>
    </row>
    <row r="119" spans="1:15" s="147" customFormat="1" ht="18.75" customHeight="1" x14ac:dyDescent="0.2">
      <c r="A119" s="867"/>
      <c r="B119" s="766"/>
      <c r="C119" s="754"/>
      <c r="D119" s="755"/>
      <c r="E119" s="767"/>
      <c r="F119" s="438"/>
      <c r="G119" s="459"/>
      <c r="H119" s="459"/>
      <c r="I119" s="162"/>
      <c r="J119" s="145"/>
      <c r="K119" s="145"/>
      <c r="L119" s="145"/>
    </row>
    <row r="120" spans="1:15" s="147" customFormat="1" ht="18.75" customHeight="1" x14ac:dyDescent="0.2">
      <c r="A120" s="867"/>
      <c r="B120" s="766"/>
      <c r="C120" s="754"/>
      <c r="D120" s="755"/>
      <c r="E120" s="767"/>
      <c r="F120" s="438"/>
      <c r="G120" s="459"/>
      <c r="H120" s="459"/>
      <c r="I120" s="162"/>
      <c r="J120" s="145"/>
      <c r="K120" s="145"/>
      <c r="L120" s="145"/>
    </row>
    <row r="121" spans="1:15" s="147" customFormat="1" ht="18.75" customHeight="1" x14ac:dyDescent="0.2">
      <c r="A121" s="867"/>
      <c r="B121" s="766"/>
      <c r="C121" s="754"/>
      <c r="D121" s="755"/>
      <c r="E121" s="767"/>
      <c r="F121" s="438"/>
      <c r="G121" s="459"/>
      <c r="H121" s="459"/>
      <c r="I121" s="162"/>
      <c r="J121" s="145"/>
      <c r="K121" s="145"/>
      <c r="L121" s="145"/>
    </row>
    <row r="122" spans="1:15" s="147" customFormat="1" ht="18.75" customHeight="1" x14ac:dyDescent="0.2">
      <c r="A122" s="867"/>
      <c r="B122" s="766"/>
      <c r="C122" s="754"/>
      <c r="D122" s="755"/>
      <c r="E122" s="767"/>
      <c r="F122" s="438"/>
      <c r="G122" s="459"/>
      <c r="H122" s="459"/>
      <c r="I122" s="162"/>
      <c r="J122" s="145"/>
      <c r="K122" s="145"/>
      <c r="L122" s="145"/>
    </row>
    <row r="123" spans="1:15" s="147" customFormat="1" ht="18.75" customHeight="1" x14ac:dyDescent="0.2">
      <c r="A123" s="867"/>
      <c r="B123" s="766"/>
      <c r="C123" s="754"/>
      <c r="D123" s="755"/>
      <c r="E123" s="767"/>
      <c r="F123" s="438"/>
      <c r="G123" s="459"/>
      <c r="H123" s="459"/>
      <c r="I123" s="162"/>
      <c r="J123" s="145"/>
      <c r="K123" s="145"/>
      <c r="L123" s="145"/>
    </row>
    <row r="124" spans="1:15" s="147" customFormat="1" ht="18.75" customHeight="1" x14ac:dyDescent="0.2">
      <c r="A124" s="867"/>
      <c r="B124" s="766"/>
      <c r="C124" s="754"/>
      <c r="D124" s="755"/>
      <c r="E124" s="767"/>
      <c r="F124" s="438"/>
      <c r="G124" s="459"/>
      <c r="H124" s="459"/>
      <c r="I124" s="162"/>
      <c r="J124" s="145"/>
      <c r="K124" s="145"/>
      <c r="L124" s="145"/>
    </row>
    <row r="125" spans="1:15" s="147" customFormat="1" ht="18.75" customHeight="1" x14ac:dyDescent="0.2">
      <c r="A125" s="867"/>
      <c r="B125" s="766"/>
      <c r="C125" s="754"/>
      <c r="D125" s="755"/>
      <c r="E125" s="767"/>
      <c r="F125" s="438"/>
      <c r="G125" s="459"/>
      <c r="H125" s="459"/>
      <c r="I125" s="162"/>
      <c r="J125" s="145"/>
      <c r="K125" s="145"/>
      <c r="L125" s="145"/>
    </row>
    <row r="126" spans="1:15" s="147" customFormat="1" ht="18.75" customHeight="1" x14ac:dyDescent="0.2">
      <c r="A126" s="867"/>
      <c r="B126" s="766"/>
      <c r="C126" s="754"/>
      <c r="D126" s="755"/>
      <c r="E126" s="767"/>
      <c r="F126" s="438"/>
      <c r="G126" s="459"/>
      <c r="H126" s="459"/>
      <c r="I126" s="162"/>
      <c r="J126" s="145"/>
      <c r="K126" s="145"/>
      <c r="L126" s="145"/>
    </row>
    <row r="127" spans="1:15" s="147" customFormat="1" ht="18.75" customHeight="1" x14ac:dyDescent="0.2">
      <c r="A127" s="867"/>
      <c r="B127" s="766"/>
      <c r="C127" s="754"/>
      <c r="D127" s="755"/>
      <c r="E127" s="767"/>
      <c r="F127" s="438"/>
      <c r="G127" s="459"/>
      <c r="H127" s="459"/>
      <c r="I127" s="162"/>
      <c r="J127" s="145"/>
      <c r="K127" s="145"/>
      <c r="L127" s="145"/>
    </row>
    <row r="128" spans="1:15" s="147" customFormat="1" ht="18.75" customHeight="1" x14ac:dyDescent="0.2">
      <c r="A128" s="867"/>
      <c r="B128" s="766"/>
      <c r="C128" s="754"/>
      <c r="D128" s="755"/>
      <c r="E128" s="767"/>
      <c r="F128" s="438"/>
      <c r="G128" s="459"/>
      <c r="H128" s="459"/>
      <c r="I128" s="162"/>
      <c r="J128" s="145"/>
      <c r="K128" s="145"/>
      <c r="L128" s="145"/>
    </row>
    <row r="129" spans="1:12" s="147" customFormat="1" ht="18.75" customHeight="1" x14ac:dyDescent="0.2">
      <c r="A129" s="867"/>
      <c r="B129" s="766"/>
      <c r="C129" s="754"/>
      <c r="D129" s="755"/>
      <c r="E129" s="767"/>
      <c r="F129" s="438"/>
      <c r="G129" s="459"/>
      <c r="H129" s="459"/>
      <c r="I129" s="162"/>
      <c r="J129" s="145"/>
      <c r="K129" s="145"/>
      <c r="L129" s="145"/>
    </row>
    <row r="130" spans="1:12" s="147" customFormat="1" ht="18.75" customHeight="1" x14ac:dyDescent="0.2">
      <c r="A130" s="867"/>
      <c r="B130" s="766"/>
      <c r="C130" s="754"/>
      <c r="D130" s="755"/>
      <c r="E130" s="767"/>
      <c r="F130" s="438"/>
      <c r="G130" s="459"/>
      <c r="H130" s="459"/>
      <c r="I130" s="162"/>
      <c r="J130" s="145"/>
      <c r="K130" s="145"/>
      <c r="L130" s="145"/>
    </row>
    <row r="131" spans="1:12" s="147" customFormat="1" ht="18.75" customHeight="1" x14ac:dyDescent="0.2">
      <c r="A131" s="867"/>
      <c r="B131" s="766"/>
      <c r="C131" s="754"/>
      <c r="D131" s="755"/>
      <c r="E131" s="767"/>
      <c r="F131" s="438"/>
      <c r="G131" s="459"/>
      <c r="H131" s="459"/>
      <c r="I131" s="162"/>
      <c r="J131" s="145"/>
      <c r="K131" s="145"/>
      <c r="L131" s="145"/>
    </row>
    <row r="132" spans="1:12" s="147" customFormat="1" ht="18.75" customHeight="1" x14ac:dyDescent="0.2">
      <c r="A132" s="867"/>
      <c r="B132" s="766"/>
      <c r="C132" s="754"/>
      <c r="D132" s="755"/>
      <c r="E132" s="767"/>
      <c r="F132" s="438"/>
      <c r="G132" s="459"/>
      <c r="H132" s="459"/>
      <c r="I132" s="162"/>
      <c r="J132" s="145"/>
      <c r="K132" s="145"/>
      <c r="L132" s="145"/>
    </row>
    <row r="133" spans="1:12" s="147" customFormat="1" ht="18.75" customHeight="1" x14ac:dyDescent="0.2">
      <c r="A133" s="867"/>
      <c r="B133" s="766"/>
      <c r="C133" s="754"/>
      <c r="D133" s="755"/>
      <c r="E133" s="767"/>
      <c r="F133" s="438"/>
      <c r="G133" s="459"/>
      <c r="H133" s="459"/>
      <c r="I133" s="162"/>
      <c r="J133" s="145"/>
      <c r="K133" s="145"/>
      <c r="L133" s="145"/>
    </row>
    <row r="134" spans="1:12" s="147" customFormat="1" ht="18.75" customHeight="1" x14ac:dyDescent="0.2">
      <c r="A134" s="867"/>
      <c r="B134" s="766"/>
      <c r="C134" s="754"/>
      <c r="D134" s="755"/>
      <c r="E134" s="767"/>
      <c r="F134" s="438"/>
      <c r="G134" s="459"/>
      <c r="H134" s="459"/>
      <c r="I134" s="162"/>
      <c r="J134" s="145"/>
      <c r="K134" s="145"/>
      <c r="L134" s="145"/>
    </row>
    <row r="135" spans="1:12" s="147" customFormat="1" ht="18.75" customHeight="1" x14ac:dyDescent="0.2">
      <c r="A135" s="867"/>
      <c r="B135" s="766"/>
      <c r="C135" s="754"/>
      <c r="D135" s="755"/>
      <c r="E135" s="767"/>
      <c r="F135" s="438"/>
      <c r="G135" s="459"/>
      <c r="H135" s="459"/>
      <c r="I135" s="162"/>
      <c r="J135" s="145"/>
      <c r="K135" s="145"/>
      <c r="L135" s="145"/>
    </row>
    <row r="136" spans="1:12" s="147" customFormat="1" ht="18.75" customHeight="1" x14ac:dyDescent="0.2">
      <c r="A136" s="867"/>
      <c r="B136" s="766"/>
      <c r="C136" s="754"/>
      <c r="D136" s="755"/>
      <c r="E136" s="767"/>
      <c r="F136" s="438"/>
      <c r="G136" s="459"/>
      <c r="H136" s="459"/>
      <c r="I136" s="162"/>
      <c r="J136" s="145"/>
      <c r="K136" s="145"/>
      <c r="L136" s="145"/>
    </row>
    <row r="137" spans="1:12" s="147" customFormat="1" ht="18.75" customHeight="1" x14ac:dyDescent="0.2">
      <c r="A137" s="867"/>
      <c r="B137" s="766"/>
      <c r="C137" s="754"/>
      <c r="D137" s="755"/>
      <c r="E137" s="767"/>
      <c r="F137" s="438"/>
      <c r="G137" s="459"/>
      <c r="H137" s="459"/>
      <c r="I137" s="162"/>
      <c r="J137" s="145"/>
      <c r="K137" s="145"/>
      <c r="L137" s="145"/>
    </row>
    <row r="138" spans="1:12" s="147" customFormat="1" ht="18.75" customHeight="1" x14ac:dyDescent="0.2">
      <c r="A138" s="867"/>
      <c r="B138" s="766"/>
      <c r="C138" s="754"/>
      <c r="D138" s="755"/>
      <c r="E138" s="767"/>
      <c r="F138" s="438"/>
      <c r="G138" s="459"/>
      <c r="H138" s="459"/>
      <c r="I138" s="162"/>
      <c r="J138" s="145"/>
      <c r="K138" s="145"/>
      <c r="L138" s="145"/>
    </row>
    <row r="139" spans="1:12" s="147" customFormat="1" ht="18.75" customHeight="1" x14ac:dyDescent="0.2">
      <c r="A139" s="867"/>
      <c r="B139" s="766"/>
      <c r="C139" s="754"/>
      <c r="D139" s="755"/>
      <c r="E139" s="767"/>
      <c r="F139" s="438"/>
      <c r="G139" s="459"/>
      <c r="H139" s="459"/>
      <c r="I139" s="162"/>
      <c r="J139" s="145"/>
      <c r="K139" s="145"/>
      <c r="L139" s="145"/>
    </row>
    <row r="140" spans="1:12" s="147" customFormat="1" ht="18.75" customHeight="1" x14ac:dyDescent="0.2">
      <c r="A140" s="867"/>
      <c r="B140" s="766"/>
      <c r="C140" s="754"/>
      <c r="D140" s="755"/>
      <c r="E140" s="767"/>
      <c r="F140" s="438"/>
      <c r="G140" s="459"/>
      <c r="H140" s="459"/>
      <c r="I140" s="162"/>
      <c r="J140" s="145"/>
      <c r="K140" s="145"/>
      <c r="L140" s="145"/>
    </row>
    <row r="141" spans="1:12" s="147" customFormat="1" ht="18.75" customHeight="1" x14ac:dyDescent="0.2">
      <c r="A141" s="867"/>
      <c r="B141" s="766"/>
      <c r="C141" s="754"/>
      <c r="D141" s="755"/>
      <c r="E141" s="767"/>
      <c r="F141" s="438"/>
      <c r="G141" s="459"/>
      <c r="H141" s="459"/>
      <c r="I141" s="162"/>
      <c r="J141" s="145"/>
      <c r="K141" s="145"/>
      <c r="L141" s="145"/>
    </row>
    <row r="142" spans="1:12" s="147" customFormat="1" ht="18.75" customHeight="1" x14ac:dyDescent="0.2">
      <c r="A142" s="867"/>
      <c r="B142" s="766"/>
      <c r="C142" s="754"/>
      <c r="D142" s="755"/>
      <c r="E142" s="767"/>
      <c r="F142" s="438"/>
      <c r="G142" s="459"/>
      <c r="H142" s="459"/>
      <c r="I142" s="162"/>
      <c r="J142" s="145"/>
      <c r="K142" s="145"/>
      <c r="L142" s="145"/>
    </row>
    <row r="143" spans="1:12" s="147" customFormat="1" ht="18.75" customHeight="1" x14ac:dyDescent="0.2">
      <c r="A143" s="867"/>
      <c r="B143" s="766"/>
      <c r="C143" s="754"/>
      <c r="D143" s="755"/>
      <c r="E143" s="767"/>
      <c r="F143" s="438"/>
      <c r="G143" s="459"/>
      <c r="H143" s="459"/>
      <c r="I143" s="162"/>
      <c r="J143" s="145"/>
      <c r="K143" s="145"/>
      <c r="L143" s="145"/>
    </row>
    <row r="144" spans="1:12" s="147" customFormat="1" ht="18.75" customHeight="1" x14ac:dyDescent="0.2">
      <c r="A144" s="867"/>
      <c r="B144" s="766"/>
      <c r="C144" s="754"/>
      <c r="D144" s="755"/>
      <c r="E144" s="767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 x14ac:dyDescent="0.2">
      <c r="A145" s="867"/>
      <c r="B145" s="766"/>
      <c r="C145" s="754"/>
      <c r="D145" s="755"/>
      <c r="E145" s="767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 x14ac:dyDescent="0.2">
      <c r="A146" s="867"/>
      <c r="B146" s="766"/>
      <c r="C146" s="754"/>
      <c r="D146" s="755"/>
      <c r="E146" s="767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 x14ac:dyDescent="0.2">
      <c r="A147" s="867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7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7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7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7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7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7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7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7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7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7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7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7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7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7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7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7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7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7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7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7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7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7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7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7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7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7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7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7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7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7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7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7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7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7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7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7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7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7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7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7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7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7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7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7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7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7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7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7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7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7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7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7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7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7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7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7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7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7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7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7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7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7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7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7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7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331"/>
    </row>
    <row r="213" spans="1:12" s="147" customFormat="1" ht="18.75" customHeight="1" x14ac:dyDescent="0.2">
      <c r="A213" s="867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331"/>
    </row>
    <row r="214" spans="1:12" s="147" customFormat="1" ht="18.75" customHeight="1" x14ac:dyDescent="0.2">
      <c r="A214" s="867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331"/>
    </row>
    <row r="215" spans="1:12" s="147" customFormat="1" ht="18.75" customHeight="1" x14ac:dyDescent="0.2">
      <c r="A215" s="867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331"/>
    </row>
    <row r="216" spans="1:12" s="147" customFormat="1" ht="18.75" customHeight="1" x14ac:dyDescent="0.2">
      <c r="A216" s="867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331"/>
    </row>
    <row r="217" spans="1:12" s="147" customFormat="1" ht="18.75" customHeight="1" x14ac:dyDescent="0.2">
      <c r="A217" s="867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331"/>
    </row>
    <row r="218" spans="1:12" s="147" customFormat="1" ht="18.75" customHeight="1" x14ac:dyDescent="0.2">
      <c r="A218" s="867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331"/>
    </row>
    <row r="219" spans="1:12" s="147" customFormat="1" ht="18" customHeight="1" x14ac:dyDescent="0.2">
      <c r="A219" s="867"/>
      <c r="B219" s="759"/>
      <c r="C219" s="155"/>
      <c r="D219" s="162"/>
      <c r="E219" s="155"/>
      <c r="F219" s="155"/>
      <c r="H219" s="433"/>
      <c r="I219" s="162"/>
      <c r="J219" s="145"/>
      <c r="K219" s="145"/>
      <c r="L219" s="331"/>
    </row>
  </sheetData>
  <mergeCells count="8">
    <mergeCell ref="B58:F58"/>
    <mergeCell ref="B60:C60"/>
    <mergeCell ref="D60:D61"/>
    <mergeCell ref="B2:E2"/>
    <mergeCell ref="B4:E4"/>
    <mergeCell ref="D11:D12"/>
    <mergeCell ref="B11:C11"/>
    <mergeCell ref="B9:F9"/>
  </mergeCells>
  <hyperlinks>
    <hyperlink ref="G2" location="HOME!Print_Area" display="HOME" xr:uid="{AE578B28-EC79-4058-B73B-9CC0DDD9BED8}"/>
    <hyperlink ref="H107" r:id="rId1" xr:uid="{F94543F1-8264-4253-914A-6CE32B515AEB}"/>
    <hyperlink ref="C107" r:id="rId2" xr:uid="{BD108766-DCD0-48EA-A663-1340480D0BF6}"/>
    <hyperlink ref="H112" r:id="rId3" xr:uid="{E82AF267-BF71-4836-B2C3-0557EAFF5C81}"/>
    <hyperlink ref="H111" r:id="rId4" xr:uid="{05580847-A92B-49A5-B84F-D9B734B00AF6}"/>
    <hyperlink ref="C110" r:id="rId5" xr:uid="{0F5C9DFF-22A1-46EC-9C04-C76DD4E730E9}"/>
    <hyperlink ref="C108" r:id="rId6" xr:uid="{CFB0564B-83FD-46EE-AC38-46D2E3B7E514}"/>
    <hyperlink ref="C114" r:id="rId7" xr:uid="{83558B40-80F4-46C8-8878-5D94381E5355}"/>
    <hyperlink ref="H110" r:id="rId8" xr:uid="{3FAC2E64-55E6-4C4C-A6D8-8581BCB59059}"/>
    <hyperlink ref="H113" r:id="rId9" xr:uid="{E2FEC59F-EE81-4206-AF3A-6927ED06452E}"/>
    <hyperlink ref="F107" r:id="rId10" xr:uid="{19A73DFC-220D-4B18-B963-9E91E2399380}"/>
    <hyperlink ref="F112" r:id="rId11" xr:uid="{F512B736-4B20-4683-AB0E-E46A3825E4DE}"/>
    <hyperlink ref="F108" r:id="rId12" xr:uid="{FC887585-A1DE-4A16-9B36-FEE3181835AF}"/>
    <hyperlink ref="F109" r:id="rId13" xr:uid="{C39CCB7C-5B99-4EE8-B046-E8BD4C632A66}"/>
    <hyperlink ref="F110" r:id="rId14" xr:uid="{F1ED18D0-4132-488D-8B5B-B452805B7EE3}"/>
    <hyperlink ref="F111" r:id="rId15" xr:uid="{9320FD14-24FF-4AFA-9FF0-7B49C97477BF}"/>
    <hyperlink ref="H108" r:id="rId16" xr:uid="{C9422D27-27B5-4B53-93C8-FF34078FF35C}"/>
    <hyperlink ref="H109" r:id="rId17" xr:uid="{A49E59E1-A0A7-4131-8072-9513866C2C17}"/>
    <hyperlink ref="F113" r:id="rId18" xr:uid="{57591D43-7B3C-46C2-9AFF-D296E3598141}"/>
    <hyperlink ref="C109" r:id="rId19" xr:uid="{80D2656B-8049-47EA-BFB4-F1FD090A1A62}"/>
    <hyperlink ref="C111" r:id="rId20" xr:uid="{35B0945D-B81B-4CD1-A69C-8CB932ADA1CC}"/>
    <hyperlink ref="C112" r:id="rId21" xr:uid="{DF7880B0-4CA9-4225-81DF-C47F66C6C852}"/>
    <hyperlink ref="C113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02"/>
  <sheetViews>
    <sheetView showGridLines="0" topLeftCell="A4" zoomScale="145" zoomScaleNormal="145" zoomScaleSheetLayoutView="75" workbookViewId="0">
      <selection activeCell="E64" sqref="E64"/>
    </sheetView>
  </sheetViews>
  <sheetFormatPr defaultColWidth="9.140625" defaultRowHeight="14.25" x14ac:dyDescent="0.2"/>
  <cols>
    <col min="1" max="1" width="31.140625" style="873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7" customHeight="1" thickBot="1" x14ac:dyDescent="0.25">
      <c r="B2" s="1131" t="s">
        <v>116</v>
      </c>
      <c r="C2" s="1131"/>
      <c r="D2" s="1131"/>
      <c r="E2" s="1131"/>
      <c r="F2" s="1131"/>
      <c r="G2" s="962" t="s">
        <v>346</v>
      </c>
      <c r="H2" s="121"/>
    </row>
    <row r="3" spans="1:10" s="14" customFormat="1" ht="20.25" customHeight="1" thickBot="1" x14ac:dyDescent="0.25">
      <c r="A3" s="874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3"/>
      <c r="B4" s="1132" t="s">
        <v>96</v>
      </c>
      <c r="C4" s="1133"/>
      <c r="D4" s="1133"/>
      <c r="E4" s="1133"/>
      <c r="F4" s="1134"/>
      <c r="G4" s="147"/>
      <c r="H4" s="215"/>
    </row>
    <row r="5" spans="1:10" s="14" customFormat="1" ht="20.25" customHeight="1" x14ac:dyDescent="0.2">
      <c r="A5" s="874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4"/>
      <c r="B6" s="428"/>
      <c r="C6" s="490"/>
      <c r="D6" s="9"/>
      <c r="E6" s="9"/>
      <c r="F6" s="9"/>
      <c r="G6" s="726"/>
      <c r="H6" s="410" t="s">
        <v>2192</v>
      </c>
    </row>
    <row r="7" spans="1:10" s="14" customFormat="1" ht="20.25" customHeight="1" x14ac:dyDescent="0.2">
      <c r="A7" s="874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7" t="s">
        <v>96</v>
      </c>
      <c r="C8" s="1138"/>
      <c r="D8" s="1139" t="s">
        <v>349</v>
      </c>
      <c r="E8" s="947" t="s">
        <v>143</v>
      </c>
      <c r="H8" s="885"/>
    </row>
    <row r="9" spans="1:10" s="14" customFormat="1" ht="28.15" customHeight="1" x14ac:dyDescent="0.2">
      <c r="A9" s="809"/>
      <c r="B9" s="950" t="s">
        <v>351</v>
      </c>
      <c r="C9" s="950" t="s">
        <v>352</v>
      </c>
      <c r="D9" s="1140"/>
      <c r="E9" s="955" t="s">
        <v>165</v>
      </c>
      <c r="G9" s="1063" t="s">
        <v>353</v>
      </c>
      <c r="H9" s="991" t="s">
        <v>354</v>
      </c>
    </row>
    <row r="10" spans="1:10" s="14" customFormat="1" ht="27" hidden="1" customHeight="1" x14ac:dyDescent="0.2">
      <c r="A10" s="809"/>
      <c r="B10" s="968" t="s">
        <v>1629</v>
      </c>
      <c r="C10" s="961" t="s">
        <v>2195</v>
      </c>
      <c r="D10" s="959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1606</v>
      </c>
      <c r="B11" s="884" t="s">
        <v>409</v>
      </c>
      <c r="C11" s="945" t="s">
        <v>2196</v>
      </c>
      <c r="D11" s="857">
        <v>45394</v>
      </c>
      <c r="E11" s="857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1765</v>
      </c>
      <c r="B12" s="968" t="s">
        <v>1606</v>
      </c>
      <c r="C12" s="961" t="s">
        <v>2197</v>
      </c>
      <c r="D12" s="959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8" t="s">
        <v>1830</v>
      </c>
      <c r="B13" s="968" t="s">
        <v>1765</v>
      </c>
      <c r="C13" s="961" t="s">
        <v>2198</v>
      </c>
      <c r="D13" s="959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8" t="s">
        <v>2199</v>
      </c>
      <c r="B14" s="968" t="s">
        <v>1830</v>
      </c>
      <c r="C14" s="961" t="s">
        <v>2200</v>
      </c>
      <c r="D14" s="959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8" t="s">
        <v>1629</v>
      </c>
      <c r="B15" s="968" t="s">
        <v>2199</v>
      </c>
      <c r="C15" s="961" t="s">
        <v>2201</v>
      </c>
      <c r="D15" s="959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8" t="s">
        <v>2202</v>
      </c>
      <c r="B16" s="961" t="s">
        <v>1629</v>
      </c>
      <c r="C16" s="961" t="s">
        <v>2203</v>
      </c>
      <c r="D16" s="959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2204</v>
      </c>
      <c r="B17" s="961" t="s">
        <v>2205</v>
      </c>
      <c r="C17" s="961" t="s">
        <v>2206</v>
      </c>
      <c r="D17" s="959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2207</v>
      </c>
      <c r="B18" s="961" t="s">
        <v>1765</v>
      </c>
      <c r="C18" s="961" t="s">
        <v>2208</v>
      </c>
      <c r="D18" s="959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8" t="s">
        <v>1830</v>
      </c>
      <c r="B19" s="884" t="s">
        <v>409</v>
      </c>
      <c r="C19" s="961" t="s">
        <v>2209</v>
      </c>
      <c r="D19" s="857">
        <v>45443</v>
      </c>
      <c r="E19" s="857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8" t="s">
        <v>2210</v>
      </c>
      <c r="B20" s="961" t="s">
        <v>1830</v>
      </c>
      <c r="C20" s="961" t="s">
        <v>2211</v>
      </c>
      <c r="D20" s="959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8" t="s">
        <v>2212</v>
      </c>
      <c r="B21" s="961" t="s">
        <v>2135</v>
      </c>
      <c r="C21" s="961" t="s">
        <v>2213</v>
      </c>
      <c r="D21" s="959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2202</v>
      </c>
      <c r="B22" s="961" t="s">
        <v>1629</v>
      </c>
      <c r="C22" s="961" t="s">
        <v>2214</v>
      </c>
      <c r="D22" s="959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8" t="s">
        <v>2215</v>
      </c>
      <c r="B23" s="961" t="s">
        <v>2205</v>
      </c>
      <c r="C23" s="961" t="s">
        <v>2216</v>
      </c>
      <c r="D23" s="884" t="s">
        <v>385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8" t="s">
        <v>2217</v>
      </c>
      <c r="B24" s="961" t="s">
        <v>1765</v>
      </c>
      <c r="C24" s="961" t="s">
        <v>2218</v>
      </c>
      <c r="D24" s="884" t="s">
        <v>385</v>
      </c>
      <c r="E24" s="857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2219</v>
      </c>
      <c r="B25" s="961" t="s">
        <v>1830</v>
      </c>
      <c r="C25" s="961" t="s">
        <v>2220</v>
      </c>
      <c r="D25" s="959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2219</v>
      </c>
      <c r="B26" s="961" t="s">
        <v>2135</v>
      </c>
      <c r="C26" s="961" t="s">
        <v>2221</v>
      </c>
      <c r="D26" s="884" t="s">
        <v>385</v>
      </c>
      <c r="E26" s="802" t="s">
        <v>385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2219</v>
      </c>
      <c r="B27" s="961" t="s">
        <v>1629</v>
      </c>
      <c r="C27" s="961" t="s">
        <v>2222</v>
      </c>
      <c r="D27" s="959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2219</v>
      </c>
      <c r="B28" s="961" t="s">
        <v>2205</v>
      </c>
      <c r="C28" s="961" t="s">
        <v>2223</v>
      </c>
      <c r="D28" s="959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2219</v>
      </c>
      <c r="B29" s="961" t="s">
        <v>1765</v>
      </c>
      <c r="C29" s="961" t="s">
        <v>2224</v>
      </c>
      <c r="D29" s="959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8" t="s">
        <v>1830</v>
      </c>
      <c r="B30" s="961" t="s">
        <v>1822</v>
      </c>
      <c r="C30" s="961" t="s">
        <v>2225</v>
      </c>
      <c r="D30" s="884" t="s">
        <v>385</v>
      </c>
      <c r="E30" s="857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8" t="s">
        <v>2219</v>
      </c>
      <c r="B31" s="961" t="s">
        <v>2135</v>
      </c>
      <c r="C31" s="961" t="s">
        <v>2226</v>
      </c>
      <c r="D31" s="959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8"/>
      <c r="B32" s="961" t="s">
        <v>1629</v>
      </c>
      <c r="C32" s="961" t="s">
        <v>2227</v>
      </c>
      <c r="D32" s="959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8" t="s">
        <v>2219</v>
      </c>
      <c r="B33" s="961" t="s">
        <v>2205</v>
      </c>
      <c r="C33" s="961" t="s">
        <v>2228</v>
      </c>
      <c r="D33" s="961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1765</v>
      </c>
      <c r="B34" s="1038" t="s">
        <v>409</v>
      </c>
      <c r="C34" s="961" t="s">
        <v>2229</v>
      </c>
      <c r="D34" s="857">
        <v>45551</v>
      </c>
      <c r="E34" s="857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8" t="s">
        <v>2230</v>
      </c>
      <c r="B35" s="961" t="s">
        <v>2135</v>
      </c>
      <c r="C35" s="961" t="s">
        <v>2231</v>
      </c>
      <c r="D35" s="959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8"/>
      <c r="B36" s="961" t="s">
        <v>1765</v>
      </c>
      <c r="C36" s="961" t="s">
        <v>2232</v>
      </c>
      <c r="D36" s="959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8" t="s">
        <v>1629</v>
      </c>
      <c r="B37" s="961" t="s">
        <v>2233</v>
      </c>
      <c r="C37" s="961" t="s">
        <v>2234</v>
      </c>
      <c r="D37" s="884" t="s">
        <v>385</v>
      </c>
      <c r="E37" s="857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8" t="s">
        <v>2235</v>
      </c>
      <c r="B38" s="961" t="s">
        <v>644</v>
      </c>
      <c r="C38" s="961" t="s">
        <v>2236</v>
      </c>
      <c r="D38" s="961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2237</v>
      </c>
      <c r="B39" s="961" t="s">
        <v>646</v>
      </c>
      <c r="C39" s="961" t="s">
        <v>2238</v>
      </c>
      <c r="D39" s="959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2205</v>
      </c>
      <c r="B40" s="961" t="s">
        <v>2239</v>
      </c>
      <c r="C40" s="961" t="s">
        <v>2240</v>
      </c>
      <c r="D40" s="959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8"/>
      <c r="B41" s="961" t="s">
        <v>2135</v>
      </c>
      <c r="C41" s="961" t="s">
        <v>2241</v>
      </c>
      <c r="D41" s="959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8" t="s">
        <v>2239</v>
      </c>
      <c r="B42" s="1038" t="s">
        <v>409</v>
      </c>
      <c r="C42" s="961" t="s">
        <v>2242</v>
      </c>
      <c r="D42" s="857">
        <v>45606</v>
      </c>
      <c r="E42" s="857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8" t="s">
        <v>2219</v>
      </c>
      <c r="B43" s="961" t="s">
        <v>2233</v>
      </c>
      <c r="C43" s="961" t="s">
        <v>2243</v>
      </c>
      <c r="D43" s="959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8" t="s">
        <v>2244</v>
      </c>
      <c r="B44" s="961" t="s">
        <v>644</v>
      </c>
      <c r="C44" s="961" t="s">
        <v>2245</v>
      </c>
      <c r="D44" s="961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8"/>
      <c r="B45" s="961" t="s">
        <v>646</v>
      </c>
      <c r="C45" s="961" t="s">
        <v>2246</v>
      </c>
      <c r="D45" s="959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8"/>
      <c r="B46" s="961" t="s">
        <v>2247</v>
      </c>
      <c r="C46" s="961" t="s">
        <v>2248</v>
      </c>
      <c r="D46" s="959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8"/>
      <c r="B47" s="961" t="s">
        <v>2135</v>
      </c>
      <c r="C47" s="961" t="s">
        <v>2249</v>
      </c>
      <c r="D47" s="961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8" t="s">
        <v>2250</v>
      </c>
      <c r="B48" s="961" t="s">
        <v>2233</v>
      </c>
      <c r="C48" s="961" t="s">
        <v>2251</v>
      </c>
      <c r="D48" s="961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8" t="s">
        <v>2233</v>
      </c>
      <c r="B49" s="961" t="s">
        <v>1765</v>
      </c>
      <c r="C49" s="961" t="s">
        <v>2252</v>
      </c>
      <c r="D49" s="961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8"/>
      <c r="B50" s="961" t="s">
        <v>2325</v>
      </c>
      <c r="C50" s="961" t="s">
        <v>2979</v>
      </c>
      <c r="D50" s="961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8"/>
      <c r="B51" s="961" t="s">
        <v>2325</v>
      </c>
      <c r="C51" s="961" t="s">
        <v>2980</v>
      </c>
      <c r="D51" s="884" t="s">
        <v>385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8"/>
      <c r="B52" s="961" t="s">
        <v>2325</v>
      </c>
      <c r="C52" s="961" t="s">
        <v>2981</v>
      </c>
      <c r="D52" s="959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8"/>
      <c r="B53" s="961" t="s">
        <v>2325</v>
      </c>
      <c r="C53" s="961" t="s">
        <v>2982</v>
      </c>
      <c r="D53" s="961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8"/>
      <c r="B54" s="961" t="s">
        <v>2325</v>
      </c>
      <c r="C54" s="961" t="s">
        <v>2983</v>
      </c>
      <c r="D54" s="961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8"/>
      <c r="B55" s="961" t="s">
        <v>2325</v>
      </c>
      <c r="C55" s="961" t="s">
        <v>2984</v>
      </c>
      <c r="D55" s="959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8"/>
      <c r="B56" s="961" t="s">
        <v>2325</v>
      </c>
      <c r="C56" s="961" t="s">
        <v>2985</v>
      </c>
      <c r="D56" s="959">
        <v>45702</v>
      </c>
      <c r="E56" s="884" t="s">
        <v>385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8"/>
      <c r="B57" s="961" t="s">
        <v>2325</v>
      </c>
      <c r="C57" s="961" t="s">
        <v>2986</v>
      </c>
      <c r="D57" s="884" t="s">
        <v>385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8"/>
      <c r="B58" s="961" t="s">
        <v>2325</v>
      </c>
      <c r="C58" s="961" t="s">
        <v>2987</v>
      </c>
      <c r="D58" s="961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8"/>
      <c r="B59" s="1038" t="s">
        <v>409</v>
      </c>
      <c r="C59" s="961" t="s">
        <v>2988</v>
      </c>
      <c r="D59" s="857"/>
      <c r="E59" s="857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8"/>
      <c r="B60" s="961" t="s">
        <v>2325</v>
      </c>
      <c r="C60" s="961" t="s">
        <v>2989</v>
      </c>
      <c r="D60" s="959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8"/>
      <c r="B61" s="961" t="s">
        <v>2325</v>
      </c>
      <c r="C61" s="961" t="s">
        <v>2990</v>
      </c>
      <c r="D61" s="959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8"/>
      <c r="B62" s="1038" t="s">
        <v>409</v>
      </c>
      <c r="C62" s="961" t="s">
        <v>2991</v>
      </c>
      <c r="D62" s="890"/>
      <c r="E62" s="890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customHeight="1" x14ac:dyDescent="0.2">
      <c r="A63" s="878"/>
      <c r="B63" s="961" t="s">
        <v>2325</v>
      </c>
      <c r="C63" s="961" t="s">
        <v>2992</v>
      </c>
      <c r="D63" s="959">
        <v>45748</v>
      </c>
      <c r="E63" s="805">
        <f t="shared" si="10"/>
        <v>45751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customHeight="1" x14ac:dyDescent="0.2">
      <c r="A64" s="878"/>
      <c r="B64" s="961" t="s">
        <v>2325</v>
      </c>
      <c r="C64" s="961" t="s">
        <v>2993</v>
      </c>
      <c r="D64" s="961">
        <v>45753</v>
      </c>
      <c r="E64" s="884" t="s">
        <v>385</v>
      </c>
      <c r="G64" s="761">
        <f t="shared" ref="G64:G69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customHeight="1" x14ac:dyDescent="0.2">
      <c r="A65" s="878"/>
      <c r="B65" s="961" t="s">
        <v>2325</v>
      </c>
      <c r="C65" s="961" t="s">
        <v>2994</v>
      </c>
      <c r="D65" s="961">
        <v>45760</v>
      </c>
      <c r="E65" s="761">
        <f t="shared" ref="E65:E70" si="16">D65+3</f>
        <v>45763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customHeight="1" x14ac:dyDescent="0.2">
      <c r="A66" s="878"/>
      <c r="B66" s="961" t="s">
        <v>2325</v>
      </c>
      <c r="C66" s="961" t="s">
        <v>2995</v>
      </c>
      <c r="D66" s="961">
        <v>45767</v>
      </c>
      <c r="E66" s="761">
        <f t="shared" si="16"/>
        <v>45770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customHeight="1" x14ac:dyDescent="0.2">
      <c r="A67" s="878"/>
      <c r="B67" s="961" t="s">
        <v>2325</v>
      </c>
      <c r="C67" s="961" t="s">
        <v>2996</v>
      </c>
      <c r="D67" s="961">
        <v>45774</v>
      </c>
      <c r="E67" s="761">
        <f t="shared" si="16"/>
        <v>45777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customHeight="1" x14ac:dyDescent="0.2">
      <c r="A68" s="878"/>
      <c r="B68" s="961" t="s">
        <v>2325</v>
      </c>
      <c r="C68" s="961" t="s">
        <v>2997</v>
      </c>
      <c r="D68" s="961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customHeight="1" x14ac:dyDescent="0.2">
      <c r="A69" s="878"/>
      <c r="B69" s="961" t="s">
        <v>2325</v>
      </c>
      <c r="C69" s="961" t="s">
        <v>2998</v>
      </c>
      <c r="D69" s="961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customHeight="1" x14ac:dyDescent="0.2">
      <c r="A70" s="878"/>
      <c r="B70" s="961" t="s">
        <v>2325</v>
      </c>
      <c r="C70" s="961" t="s">
        <v>2999</v>
      </c>
      <c r="D70" s="961">
        <v>45795</v>
      </c>
      <c r="E70" s="761">
        <f t="shared" si="16"/>
        <v>45798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15.75" x14ac:dyDescent="0.2">
      <c r="A71" s="874"/>
      <c r="B71" s="1123" t="s">
        <v>504</v>
      </c>
      <c r="C71" s="681"/>
      <c r="D71" s="681"/>
      <c r="E71" s="681"/>
      <c r="F71" s="681"/>
      <c r="G71" s="681"/>
      <c r="H71" s="410"/>
      <c r="I71" s="410"/>
      <c r="J71" s="155"/>
    </row>
    <row r="75" spans="1:10" ht="15" thickBot="1" x14ac:dyDescent="0.25"/>
    <row r="76" spans="1:10" s="147" customFormat="1" ht="20.100000000000001" customHeight="1" x14ac:dyDescent="0.2">
      <c r="B76" s="900"/>
      <c r="C76" s="901"/>
      <c r="D76" s="902"/>
      <c r="E76" s="903"/>
      <c r="F76" s="904"/>
      <c r="G76" s="905"/>
      <c r="H76" s="906"/>
    </row>
    <row r="77" spans="1:10" s="147" customFormat="1" ht="18" customHeight="1" x14ac:dyDescent="0.2">
      <c r="B77" s="781" t="s">
        <v>505</v>
      </c>
      <c r="C77" s="145"/>
      <c r="D77" s="147" t="s">
        <v>506</v>
      </c>
      <c r="G77" s="147" t="s">
        <v>507</v>
      </c>
      <c r="H77" s="782"/>
    </row>
    <row r="78" spans="1:10" s="147" customFormat="1" ht="20.100000000000001" customHeight="1" x14ac:dyDescent="0.2">
      <c r="B78" s="783" t="s">
        <v>508</v>
      </c>
      <c r="C78" s="1115" t="s">
        <v>509</v>
      </c>
      <c r="D78" s="133" t="s">
        <v>510</v>
      </c>
      <c r="F78" s="1115" t="s">
        <v>511</v>
      </c>
      <c r="G78" s="145" t="s">
        <v>512</v>
      </c>
      <c r="H78" s="1116" t="s">
        <v>513</v>
      </c>
    </row>
    <row r="79" spans="1:10" s="147" customFormat="1" ht="20.100000000000001" customHeight="1" x14ac:dyDescent="0.2">
      <c r="B79" s="783" t="s">
        <v>514</v>
      </c>
      <c r="C79" s="1115" t="s">
        <v>515</v>
      </c>
      <c r="D79" s="133" t="s">
        <v>516</v>
      </c>
      <c r="E79" s="148" t="s">
        <v>517</v>
      </c>
      <c r="F79" s="1117" t="s">
        <v>518</v>
      </c>
      <c r="G79" s="145" t="s">
        <v>519</v>
      </c>
      <c r="H79" s="1116" t="s">
        <v>520</v>
      </c>
    </row>
    <row r="80" spans="1:10" s="147" customFormat="1" ht="20.100000000000001" customHeight="1" x14ac:dyDescent="0.2">
      <c r="B80" s="786" t="s">
        <v>521</v>
      </c>
      <c r="C80" s="1118" t="s">
        <v>522</v>
      </c>
      <c r="D80" s="133" t="s">
        <v>523</v>
      </c>
      <c r="E80" s="148" t="s">
        <v>524</v>
      </c>
      <c r="F80" s="1117" t="s">
        <v>525</v>
      </c>
      <c r="G80" s="591" t="s">
        <v>526</v>
      </c>
      <c r="H80" s="1119" t="s">
        <v>527</v>
      </c>
    </row>
    <row r="81" spans="1:21" s="147" customFormat="1" ht="20.100000000000001" customHeight="1" x14ac:dyDescent="0.2">
      <c r="B81" s="786" t="s">
        <v>528</v>
      </c>
      <c r="C81" s="1118" t="s">
        <v>529</v>
      </c>
      <c r="D81" s="133" t="s">
        <v>530</v>
      </c>
      <c r="E81" s="148" t="s">
        <v>531</v>
      </c>
      <c r="F81" s="1117" t="s">
        <v>532</v>
      </c>
      <c r="G81" s="591" t="s">
        <v>533</v>
      </c>
      <c r="H81" s="1119" t="s">
        <v>534</v>
      </c>
      <c r="N81" s="149"/>
      <c r="O81" s="149"/>
    </row>
    <row r="82" spans="1:21" s="147" customFormat="1" ht="20.100000000000001" customHeight="1" x14ac:dyDescent="0.2">
      <c r="B82" s="786" t="s">
        <v>535</v>
      </c>
      <c r="C82" s="1118" t="s">
        <v>536</v>
      </c>
      <c r="D82" s="133" t="s">
        <v>537</v>
      </c>
      <c r="E82" s="148" t="s">
        <v>538</v>
      </c>
      <c r="F82" s="1117" t="s">
        <v>539</v>
      </c>
      <c r="G82" s="591" t="s">
        <v>540</v>
      </c>
      <c r="H82" s="1119" t="s">
        <v>541</v>
      </c>
      <c r="N82" s="149"/>
      <c r="O82" s="149"/>
    </row>
    <row r="83" spans="1:21" s="147" customFormat="1" ht="20.100000000000001" customHeight="1" x14ac:dyDescent="0.2">
      <c r="B83" s="786" t="s">
        <v>542</v>
      </c>
      <c r="C83" s="1118" t="s">
        <v>543</v>
      </c>
      <c r="D83" s="133" t="s">
        <v>544</v>
      </c>
      <c r="E83" s="148" t="s">
        <v>545</v>
      </c>
      <c r="F83" s="1117" t="s">
        <v>546</v>
      </c>
      <c r="G83" s="591" t="s">
        <v>547</v>
      </c>
      <c r="H83" s="1119" t="s">
        <v>548</v>
      </c>
      <c r="N83" s="149"/>
      <c r="O83" s="149"/>
    </row>
    <row r="84" spans="1:21" s="147" customFormat="1" ht="20.100000000000001" customHeight="1" x14ac:dyDescent="0.2">
      <c r="B84" s="786" t="s">
        <v>549</v>
      </c>
      <c r="C84" s="1118" t="s">
        <v>550</v>
      </c>
      <c r="D84" s="133" t="s">
        <v>551</v>
      </c>
      <c r="E84" s="148" t="s">
        <v>552</v>
      </c>
      <c r="F84" s="1115" t="s">
        <v>553</v>
      </c>
      <c r="G84" s="591" t="s">
        <v>554</v>
      </c>
      <c r="H84" s="790" t="s">
        <v>555</v>
      </c>
      <c r="N84" s="149"/>
      <c r="O84" s="149"/>
    </row>
    <row r="85" spans="1:21" s="149" customFormat="1" ht="20.100000000000001" customHeight="1" x14ac:dyDescent="0.2">
      <c r="A85" s="1045"/>
      <c r="B85" s="786" t="s">
        <v>556</v>
      </c>
      <c r="C85" s="1118" t="s">
        <v>557</v>
      </c>
      <c r="D85" s="133"/>
      <c r="E85" s="145"/>
      <c r="F85" s="591"/>
      <c r="G85" s="147"/>
      <c r="H85" s="791"/>
      <c r="I85" s="145"/>
      <c r="J85" s="145"/>
      <c r="K85" s="145"/>
    </row>
    <row r="86" spans="1:21" s="149" customFormat="1" ht="20.100000000000001" customHeight="1" thickBot="1" x14ac:dyDescent="0.25">
      <c r="A86" s="1045"/>
      <c r="B86" s="1120"/>
      <c r="C86" s="794"/>
      <c r="D86" s="794"/>
      <c r="E86" s="794"/>
      <c r="F86" s="794"/>
      <c r="G86" s="794"/>
      <c r="H86" s="1121"/>
      <c r="I86" s="145"/>
      <c r="J86" s="145"/>
      <c r="K86" s="145"/>
    </row>
    <row r="92" spans="1:21" s="266" customFormat="1" ht="60" hidden="1" x14ac:dyDescent="0.2">
      <c r="A92" s="877"/>
      <c r="B92" s="372"/>
      <c r="C92" s="1"/>
      <c r="D92" s="398" t="s">
        <v>1509</v>
      </c>
      <c r="E92" s="119" t="s">
        <v>2466</v>
      </c>
      <c r="F92" s="119" t="s">
        <v>2467</v>
      </c>
      <c r="G92" s="119" t="s">
        <v>2468</v>
      </c>
      <c r="H92" s="119" t="s">
        <v>2469</v>
      </c>
      <c r="I92" s="119" t="s">
        <v>2470</v>
      </c>
      <c r="J92" s="119" t="s">
        <v>2471</v>
      </c>
      <c r="K92" s="373" t="s">
        <v>2472</v>
      </c>
      <c r="L92" s="373" t="s">
        <v>2473</v>
      </c>
      <c r="M92" s="119" t="s">
        <v>2474</v>
      </c>
      <c r="N92" s="119" t="s">
        <v>2475</v>
      </c>
      <c r="O92" s="119" t="s">
        <v>2476</v>
      </c>
      <c r="P92" s="373" t="s">
        <v>2477</v>
      </c>
      <c r="Q92" s="119" t="s">
        <v>2478</v>
      </c>
      <c r="R92" s="119" t="s">
        <v>2479</v>
      </c>
      <c r="S92" s="119" t="s">
        <v>2480</v>
      </c>
      <c r="T92" s="119" t="s">
        <v>2481</v>
      </c>
      <c r="U92" s="119" t="s">
        <v>2482</v>
      </c>
    </row>
    <row r="93" spans="1:21" s="266" customFormat="1" ht="20.100000000000001" hidden="1" customHeight="1" x14ac:dyDescent="0.2">
      <c r="A93" s="877"/>
      <c r="B93" s="1"/>
      <c r="C93" s="1" t="s">
        <v>2483</v>
      </c>
      <c r="D93" s="405"/>
      <c r="E93" s="405" t="s">
        <v>144</v>
      </c>
      <c r="F93" s="405" t="s">
        <v>200</v>
      </c>
      <c r="G93" s="405" t="s">
        <v>170</v>
      </c>
      <c r="H93" s="398" t="s">
        <v>1726</v>
      </c>
      <c r="I93" s="398" t="s">
        <v>2484</v>
      </c>
      <c r="J93" s="374" t="s">
        <v>2485</v>
      </c>
      <c r="K93" s="373" t="s">
        <v>2485</v>
      </c>
      <c r="L93" s="373" t="s">
        <v>2486</v>
      </c>
      <c r="M93" s="405" t="s">
        <v>265</v>
      </c>
      <c r="N93" s="405" t="s">
        <v>2487</v>
      </c>
      <c r="O93" s="405" t="s">
        <v>2487</v>
      </c>
      <c r="P93" s="375" t="s">
        <v>2487</v>
      </c>
      <c r="Q93" s="375" t="s">
        <v>2488</v>
      </c>
      <c r="R93" s="375" t="s">
        <v>2489</v>
      </c>
      <c r="S93" s="375" t="s">
        <v>2490</v>
      </c>
      <c r="T93" s="375" t="s">
        <v>2491</v>
      </c>
      <c r="U93" s="375" t="s">
        <v>2492</v>
      </c>
    </row>
    <row r="94" spans="1:21" s="266" customFormat="1" ht="20.100000000000001" hidden="1" customHeight="1" x14ac:dyDescent="0.2">
      <c r="A94" s="877"/>
      <c r="B94" s="376" t="s">
        <v>351</v>
      </c>
      <c r="C94" s="376" t="s">
        <v>352</v>
      </c>
      <c r="D94" s="376" t="s">
        <v>1289</v>
      </c>
      <c r="E94" s="376" t="s">
        <v>1289</v>
      </c>
      <c r="F94" s="376" t="s">
        <v>1289</v>
      </c>
      <c r="G94" s="376" t="s">
        <v>1289</v>
      </c>
      <c r="H94" s="376" t="s">
        <v>1289</v>
      </c>
      <c r="I94" s="376" t="s">
        <v>1289</v>
      </c>
      <c r="J94" s="376" t="s">
        <v>1289</v>
      </c>
      <c r="K94" s="377" t="s">
        <v>1289</v>
      </c>
      <c r="L94" s="378" t="s">
        <v>1289</v>
      </c>
      <c r="M94" s="376" t="s">
        <v>1289</v>
      </c>
      <c r="N94" s="376" t="s">
        <v>1289</v>
      </c>
      <c r="O94" s="376" t="s">
        <v>1289</v>
      </c>
      <c r="P94" s="378" t="s">
        <v>1289</v>
      </c>
      <c r="Q94" s="378" t="s">
        <v>1289</v>
      </c>
      <c r="R94" s="378" t="s">
        <v>1289</v>
      </c>
      <c r="S94" s="378" t="s">
        <v>1289</v>
      </c>
      <c r="T94" s="378" t="s">
        <v>1289</v>
      </c>
      <c r="U94" s="378" t="s">
        <v>1289</v>
      </c>
    </row>
    <row r="95" spans="1:21" hidden="1" x14ac:dyDescent="0.2">
      <c r="B95" s="136" t="s">
        <v>2493</v>
      </c>
      <c r="C95" s="137" t="s">
        <v>2494</v>
      </c>
      <c r="D95" s="6">
        <v>44288</v>
      </c>
      <c r="E95" s="6">
        <f t="shared" ref="E95:E99" si="18">D95+4</f>
        <v>44292</v>
      </c>
      <c r="F95" s="6">
        <f t="shared" ref="F95:F102" si="19">D95+6</f>
        <v>44294</v>
      </c>
      <c r="G95" s="6">
        <f t="shared" ref="G95:G102" si="20">D95+11</f>
        <v>44299</v>
      </c>
      <c r="H95" s="379">
        <f t="shared" ref="H95:H102" si="21">G95+15</f>
        <v>44314</v>
      </c>
      <c r="I95" s="6">
        <f t="shared" ref="I95:I102" si="22">D95+24</f>
        <v>44312</v>
      </c>
      <c r="J95" s="6">
        <f t="shared" ref="J95:J102" si="23">D95+21</f>
        <v>44309</v>
      </c>
      <c r="K95" s="6">
        <f t="shared" ref="K95:K102" si="24">D95+21</f>
        <v>44309</v>
      </c>
      <c r="L95" s="6">
        <f t="shared" ref="L95:L102" si="25">D95+38</f>
        <v>44326</v>
      </c>
      <c r="M95" s="6">
        <f t="shared" ref="M95:M102" si="26">D95+5</f>
        <v>44293</v>
      </c>
      <c r="N95" s="6">
        <f t="shared" ref="N95:N102" si="27">D95+21</f>
        <v>44309</v>
      </c>
      <c r="O95" s="6">
        <f t="shared" ref="O95:O102" si="28">D95+21</f>
        <v>44309</v>
      </c>
      <c r="P95" s="6">
        <f t="shared" ref="P95:P102" si="29">D95+21</f>
        <v>44309</v>
      </c>
      <c r="Q95" s="6">
        <f t="shared" ref="Q95:Q102" si="30">D95+20</f>
        <v>44308</v>
      </c>
      <c r="R95" s="6">
        <f t="shared" ref="R95:R102" si="31">D95+25</f>
        <v>44313</v>
      </c>
      <c r="S95" s="6">
        <f t="shared" ref="S95:S102" si="32">D95+22</f>
        <v>44310</v>
      </c>
      <c r="T95" s="6">
        <f t="shared" ref="T95:T102" si="33">D95+19</f>
        <v>44307</v>
      </c>
      <c r="U95" s="6">
        <f t="shared" ref="U95:U102" si="34">D95+18</f>
        <v>44306</v>
      </c>
    </row>
    <row r="96" spans="1:21" hidden="1" x14ac:dyDescent="0.2">
      <c r="A96" s="876" t="s">
        <v>2495</v>
      </c>
      <c r="B96" s="381" t="s">
        <v>681</v>
      </c>
      <c r="C96" s="137" t="s">
        <v>2496</v>
      </c>
      <c r="D96" s="6">
        <f t="shared" ref="D96:D102" si="35">D95+7</f>
        <v>44295</v>
      </c>
      <c r="E96" s="6">
        <f t="shared" si="18"/>
        <v>44299</v>
      </c>
      <c r="F96" s="6">
        <f t="shared" si="19"/>
        <v>44301</v>
      </c>
      <c r="G96" s="6">
        <f t="shared" si="20"/>
        <v>44306</v>
      </c>
      <c r="H96" s="379">
        <f t="shared" si="21"/>
        <v>44321</v>
      </c>
      <c r="I96" s="6">
        <f t="shared" si="22"/>
        <v>44319</v>
      </c>
      <c r="J96" s="6">
        <f t="shared" si="23"/>
        <v>44316</v>
      </c>
      <c r="K96" s="6">
        <f t="shared" si="24"/>
        <v>44316</v>
      </c>
      <c r="L96" s="6">
        <f t="shared" si="25"/>
        <v>44333</v>
      </c>
      <c r="M96" s="6">
        <f t="shared" si="26"/>
        <v>44300</v>
      </c>
      <c r="N96" s="6">
        <f t="shared" si="27"/>
        <v>44316</v>
      </c>
      <c r="O96" s="6">
        <f t="shared" si="28"/>
        <v>44316</v>
      </c>
      <c r="P96" s="6">
        <f t="shared" si="29"/>
        <v>44316</v>
      </c>
      <c r="Q96" s="6">
        <f t="shared" si="30"/>
        <v>44315</v>
      </c>
      <c r="R96" s="6">
        <f t="shared" si="31"/>
        <v>44320</v>
      </c>
      <c r="S96" s="6">
        <f t="shared" si="32"/>
        <v>44317</v>
      </c>
      <c r="T96" s="6">
        <f t="shared" si="33"/>
        <v>44314</v>
      </c>
      <c r="U96" s="6">
        <f t="shared" si="34"/>
        <v>44313</v>
      </c>
    </row>
    <row r="97" spans="1:21" hidden="1" x14ac:dyDescent="0.2">
      <c r="A97" s="876" t="s">
        <v>2497</v>
      </c>
      <c r="B97" s="381" t="s">
        <v>681</v>
      </c>
      <c r="C97" s="137" t="s">
        <v>2498</v>
      </c>
      <c r="D97" s="6">
        <f t="shared" si="35"/>
        <v>44302</v>
      </c>
      <c r="E97" s="6">
        <f t="shared" si="18"/>
        <v>44306</v>
      </c>
      <c r="F97" s="6">
        <f t="shared" si="19"/>
        <v>44308</v>
      </c>
      <c r="G97" s="6">
        <f t="shared" si="20"/>
        <v>44313</v>
      </c>
      <c r="H97" s="379">
        <f t="shared" si="21"/>
        <v>44328</v>
      </c>
      <c r="I97" s="6">
        <f t="shared" si="22"/>
        <v>44326</v>
      </c>
      <c r="J97" s="6">
        <f t="shared" si="23"/>
        <v>44323</v>
      </c>
      <c r="K97" s="6">
        <f t="shared" si="24"/>
        <v>44323</v>
      </c>
      <c r="L97" s="6">
        <f t="shared" si="25"/>
        <v>44340</v>
      </c>
      <c r="M97" s="6">
        <f t="shared" si="26"/>
        <v>44307</v>
      </c>
      <c r="N97" s="6">
        <f t="shared" si="27"/>
        <v>44323</v>
      </c>
      <c r="O97" s="6">
        <f t="shared" si="28"/>
        <v>44323</v>
      </c>
      <c r="P97" s="6">
        <f t="shared" si="29"/>
        <v>44323</v>
      </c>
      <c r="Q97" s="6">
        <f t="shared" si="30"/>
        <v>44322</v>
      </c>
      <c r="R97" s="6">
        <f t="shared" si="31"/>
        <v>44327</v>
      </c>
      <c r="S97" s="6">
        <f t="shared" si="32"/>
        <v>44324</v>
      </c>
      <c r="T97" s="6">
        <f t="shared" si="33"/>
        <v>44321</v>
      </c>
      <c r="U97" s="6">
        <f t="shared" si="34"/>
        <v>44320</v>
      </c>
    </row>
    <row r="98" spans="1:21" hidden="1" x14ac:dyDescent="0.2">
      <c r="A98" s="876" t="s">
        <v>2499</v>
      </c>
      <c r="B98" s="381" t="s">
        <v>681</v>
      </c>
      <c r="C98" s="137" t="s">
        <v>2500</v>
      </c>
      <c r="D98" s="6">
        <f t="shared" si="35"/>
        <v>44309</v>
      </c>
      <c r="E98" s="6">
        <f t="shared" si="18"/>
        <v>44313</v>
      </c>
      <c r="F98" s="6">
        <f t="shared" si="19"/>
        <v>44315</v>
      </c>
      <c r="G98" s="6">
        <f t="shared" si="20"/>
        <v>44320</v>
      </c>
      <c r="H98" s="379">
        <f t="shared" si="21"/>
        <v>44335</v>
      </c>
      <c r="I98" s="6">
        <f t="shared" si="22"/>
        <v>44333</v>
      </c>
      <c r="J98" s="6">
        <f t="shared" si="23"/>
        <v>44330</v>
      </c>
      <c r="K98" s="6">
        <f t="shared" si="24"/>
        <v>44330</v>
      </c>
      <c r="L98" s="6">
        <f t="shared" si="25"/>
        <v>44347</v>
      </c>
      <c r="M98" s="6">
        <f t="shared" si="26"/>
        <v>44314</v>
      </c>
      <c r="N98" s="6">
        <f t="shared" si="27"/>
        <v>44330</v>
      </c>
      <c r="O98" s="6">
        <f t="shared" si="28"/>
        <v>44330</v>
      </c>
      <c r="P98" s="6">
        <f t="shared" si="29"/>
        <v>44330</v>
      </c>
      <c r="Q98" s="6">
        <f t="shared" si="30"/>
        <v>44329</v>
      </c>
      <c r="R98" s="6">
        <f t="shared" si="31"/>
        <v>44334</v>
      </c>
      <c r="S98" s="6">
        <f t="shared" si="32"/>
        <v>44331</v>
      </c>
      <c r="T98" s="6">
        <f t="shared" si="33"/>
        <v>44328</v>
      </c>
      <c r="U98" s="6">
        <f t="shared" si="34"/>
        <v>44327</v>
      </c>
    </row>
    <row r="99" spans="1:21" hidden="1" x14ac:dyDescent="0.2">
      <c r="A99" s="876"/>
      <c r="B99" s="381" t="s">
        <v>681</v>
      </c>
      <c r="C99" s="137" t="s">
        <v>2501</v>
      </c>
      <c r="D99" s="6">
        <f t="shared" si="35"/>
        <v>44316</v>
      </c>
      <c r="E99" s="6">
        <f t="shared" si="18"/>
        <v>44320</v>
      </c>
      <c r="F99" s="6">
        <f t="shared" si="19"/>
        <v>44322</v>
      </c>
      <c r="G99" s="6">
        <f t="shared" si="20"/>
        <v>44327</v>
      </c>
      <c r="H99" s="379">
        <f t="shared" si="21"/>
        <v>44342</v>
      </c>
      <c r="I99" s="6">
        <f t="shared" si="22"/>
        <v>44340</v>
      </c>
      <c r="J99" s="6">
        <f t="shared" si="23"/>
        <v>44337</v>
      </c>
      <c r="K99" s="6">
        <f t="shared" si="24"/>
        <v>44337</v>
      </c>
      <c r="L99" s="6">
        <f t="shared" si="25"/>
        <v>44354</v>
      </c>
      <c r="M99" s="6">
        <f t="shared" si="26"/>
        <v>44321</v>
      </c>
      <c r="N99" s="6">
        <f t="shared" si="27"/>
        <v>44337</v>
      </c>
      <c r="O99" s="6">
        <f t="shared" si="28"/>
        <v>44337</v>
      </c>
      <c r="P99" s="6">
        <f t="shared" si="29"/>
        <v>44337</v>
      </c>
      <c r="Q99" s="6">
        <f t="shared" si="30"/>
        <v>44336</v>
      </c>
      <c r="R99" s="6">
        <f t="shared" si="31"/>
        <v>44341</v>
      </c>
      <c r="S99" s="6">
        <f t="shared" si="32"/>
        <v>44338</v>
      </c>
      <c r="T99" s="6">
        <f t="shared" si="33"/>
        <v>44335</v>
      </c>
      <c r="U99" s="6">
        <f t="shared" si="34"/>
        <v>44334</v>
      </c>
    </row>
    <row r="100" spans="1:21" hidden="1" x14ac:dyDescent="0.2">
      <c r="A100" s="876"/>
      <c r="B100" s="383" t="s">
        <v>681</v>
      </c>
      <c r="C100" s="362" t="s">
        <v>2502</v>
      </c>
      <c r="D100" s="6">
        <f>D99+7</f>
        <v>44323</v>
      </c>
      <c r="E100" s="363">
        <f>D100+4</f>
        <v>44327</v>
      </c>
      <c r="F100" s="363">
        <f t="shared" si="19"/>
        <v>44329</v>
      </c>
      <c r="G100" s="363">
        <f t="shared" si="20"/>
        <v>44334</v>
      </c>
      <c r="H100" s="380">
        <f t="shared" si="21"/>
        <v>44349</v>
      </c>
      <c r="I100" s="363">
        <f t="shared" si="22"/>
        <v>44347</v>
      </c>
      <c r="J100" s="363">
        <f t="shared" si="23"/>
        <v>44344</v>
      </c>
      <c r="K100" s="363">
        <f t="shared" si="24"/>
        <v>44344</v>
      </c>
      <c r="L100" s="363">
        <f t="shared" si="25"/>
        <v>44361</v>
      </c>
      <c r="M100" s="363">
        <f t="shared" si="26"/>
        <v>44328</v>
      </c>
      <c r="N100" s="363">
        <f t="shared" si="27"/>
        <v>44344</v>
      </c>
      <c r="O100" s="363">
        <f t="shared" si="28"/>
        <v>44344</v>
      </c>
      <c r="P100" s="363">
        <f t="shared" si="29"/>
        <v>44344</v>
      </c>
      <c r="Q100" s="363">
        <f t="shared" si="30"/>
        <v>44343</v>
      </c>
      <c r="R100" s="363">
        <f t="shared" si="31"/>
        <v>44348</v>
      </c>
      <c r="S100" s="363">
        <f t="shared" si="32"/>
        <v>44345</v>
      </c>
      <c r="T100" s="363">
        <f t="shared" si="33"/>
        <v>44342</v>
      </c>
      <c r="U100" s="363">
        <f t="shared" si="34"/>
        <v>44341</v>
      </c>
    </row>
    <row r="101" spans="1:21" hidden="1" x14ac:dyDescent="0.2">
      <c r="A101" s="876" t="s">
        <v>2503</v>
      </c>
      <c r="B101" s="383" t="s">
        <v>681</v>
      </c>
      <c r="C101" s="362" t="s">
        <v>2504</v>
      </c>
      <c r="D101" s="363">
        <f t="shared" si="35"/>
        <v>44330</v>
      </c>
      <c r="E101" s="363">
        <f t="shared" ref="E101:E102" si="36">D101+4</f>
        <v>44334</v>
      </c>
      <c r="F101" s="363">
        <f t="shared" si="19"/>
        <v>44336</v>
      </c>
      <c r="G101" s="363">
        <f t="shared" si="20"/>
        <v>44341</v>
      </c>
      <c r="H101" s="380">
        <f t="shared" si="21"/>
        <v>44356</v>
      </c>
      <c r="I101" s="363">
        <f t="shared" si="22"/>
        <v>44354</v>
      </c>
      <c r="J101" s="363">
        <f t="shared" si="23"/>
        <v>44351</v>
      </c>
      <c r="K101" s="363">
        <f t="shared" si="24"/>
        <v>44351</v>
      </c>
      <c r="L101" s="363">
        <f t="shared" si="25"/>
        <v>44368</v>
      </c>
      <c r="M101" s="363">
        <f t="shared" si="26"/>
        <v>44335</v>
      </c>
      <c r="N101" s="363">
        <f t="shared" si="27"/>
        <v>44351</v>
      </c>
      <c r="O101" s="363">
        <f t="shared" si="28"/>
        <v>44351</v>
      </c>
      <c r="P101" s="363">
        <f t="shared" si="29"/>
        <v>44351</v>
      </c>
      <c r="Q101" s="363">
        <f t="shared" si="30"/>
        <v>44350</v>
      </c>
      <c r="R101" s="363">
        <f t="shared" si="31"/>
        <v>44355</v>
      </c>
      <c r="S101" s="363">
        <f t="shared" si="32"/>
        <v>44352</v>
      </c>
      <c r="T101" s="363">
        <f t="shared" si="33"/>
        <v>44349</v>
      </c>
      <c r="U101" s="363">
        <f t="shared" si="34"/>
        <v>44348</v>
      </c>
    </row>
    <row r="102" spans="1:21" hidden="1" x14ac:dyDescent="0.2">
      <c r="A102" s="876"/>
      <c r="B102" s="383" t="s">
        <v>681</v>
      </c>
      <c r="C102" s="362" t="s">
        <v>2505</v>
      </c>
      <c r="D102" s="363">
        <f t="shared" si="35"/>
        <v>44337</v>
      </c>
      <c r="E102" s="363">
        <f t="shared" si="36"/>
        <v>44341</v>
      </c>
      <c r="F102" s="363">
        <f t="shared" si="19"/>
        <v>44343</v>
      </c>
      <c r="G102" s="363">
        <f t="shared" si="20"/>
        <v>44348</v>
      </c>
      <c r="H102" s="380">
        <f t="shared" si="21"/>
        <v>44363</v>
      </c>
      <c r="I102" s="363">
        <f t="shared" si="22"/>
        <v>44361</v>
      </c>
      <c r="J102" s="363">
        <f t="shared" si="23"/>
        <v>44358</v>
      </c>
      <c r="K102" s="363">
        <f t="shared" si="24"/>
        <v>44358</v>
      </c>
      <c r="L102" s="363">
        <f t="shared" si="25"/>
        <v>44375</v>
      </c>
      <c r="M102" s="363">
        <f t="shared" si="26"/>
        <v>44342</v>
      </c>
      <c r="N102" s="363">
        <f t="shared" si="27"/>
        <v>44358</v>
      </c>
      <c r="O102" s="363">
        <f t="shared" si="28"/>
        <v>44358</v>
      </c>
      <c r="P102" s="363">
        <f t="shared" si="29"/>
        <v>44358</v>
      </c>
      <c r="Q102" s="363">
        <f t="shared" si="30"/>
        <v>44357</v>
      </c>
      <c r="R102" s="363">
        <f t="shared" si="31"/>
        <v>44362</v>
      </c>
      <c r="S102" s="363">
        <f t="shared" si="32"/>
        <v>44359</v>
      </c>
      <c r="T102" s="363">
        <f t="shared" si="33"/>
        <v>44356</v>
      </c>
      <c r="U102" s="363">
        <f t="shared" si="34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H78" r:id="rId1" xr:uid="{2B2CCB7D-9BE0-4B53-B40F-54369B82FDC7}"/>
    <hyperlink ref="C78" r:id="rId2" xr:uid="{D9D901F1-3E8B-4766-975F-3CE08C273CA9}"/>
    <hyperlink ref="H83" r:id="rId3" xr:uid="{E55715D8-3EF0-4247-B01C-E7565DB9D172}"/>
    <hyperlink ref="H82" r:id="rId4" xr:uid="{A4CAE3A1-2358-4C58-A1C9-D995531BBA34}"/>
    <hyperlink ref="C81" r:id="rId5" xr:uid="{8BF2D1AD-9F9E-4D49-BB8D-81494CE9E988}"/>
    <hyperlink ref="C79" r:id="rId6" xr:uid="{7BAE28A6-7C06-401A-B650-C0622E54647C}"/>
    <hyperlink ref="C85" r:id="rId7" xr:uid="{008D4F0D-C8AD-403C-B399-505813C8F75E}"/>
    <hyperlink ref="H81" r:id="rId8" xr:uid="{69638BB7-62DD-4029-BB80-71271E53BD20}"/>
    <hyperlink ref="H84" r:id="rId9" xr:uid="{499B1FFD-105E-4E9A-8038-60F54C2A262F}"/>
    <hyperlink ref="F78" r:id="rId10" xr:uid="{837DEA61-096C-4258-99B3-B3BA924CC9D8}"/>
    <hyperlink ref="F83" r:id="rId11" xr:uid="{81B82106-B7BF-464D-A3C0-585A7EF329A9}"/>
    <hyperlink ref="F79" r:id="rId12" xr:uid="{F2BF8F4F-8B12-42CA-A272-7B57779109FC}"/>
    <hyperlink ref="F80" r:id="rId13" xr:uid="{8806BB88-2980-498E-94D5-805C37C743A7}"/>
    <hyperlink ref="F81" r:id="rId14" xr:uid="{ABC80173-8F50-4A5E-952C-4F953734A27A}"/>
    <hyperlink ref="F82" r:id="rId15" xr:uid="{9870767D-3B30-4A45-A59A-7F99048D9906}"/>
    <hyperlink ref="H79" r:id="rId16" xr:uid="{1D2BACDE-8AB1-4A59-A5C6-736B62A96533}"/>
    <hyperlink ref="H80" r:id="rId17" xr:uid="{EE9E692D-FE2F-486E-BBB2-C7F3A5E893FC}"/>
    <hyperlink ref="F84" r:id="rId18" xr:uid="{D166D529-69F7-4407-B395-7ACBC9573A1A}"/>
    <hyperlink ref="C80" r:id="rId19" xr:uid="{CBA851BB-63EE-448A-AE94-781A4063C676}"/>
    <hyperlink ref="C82" r:id="rId20" xr:uid="{BF1BA1CB-FE34-422E-B16E-8ED6838B01BA}"/>
    <hyperlink ref="C83" r:id="rId21" xr:uid="{566081FF-B567-461E-8D47-6DC1E9F5A91D}"/>
    <hyperlink ref="C84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97"/>
  <sheetViews>
    <sheetView showGridLines="0" topLeftCell="A3" zoomScale="115" zoomScaleNormal="115" zoomScaleSheetLayoutView="75" workbookViewId="0">
      <selection activeCell="B79" sqref="B79"/>
    </sheetView>
  </sheetViews>
  <sheetFormatPr defaultColWidth="9.140625" defaultRowHeight="18.75" customHeight="1" x14ac:dyDescent="0.2"/>
  <cols>
    <col min="1" max="1" width="25.28515625" style="86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31" t="s">
        <v>116</v>
      </c>
      <c r="C2" s="1131"/>
      <c r="D2" s="1131"/>
      <c r="E2" s="1131"/>
      <c r="F2" s="1131"/>
      <c r="G2" s="121"/>
      <c r="H2" s="962" t="s">
        <v>346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6" customFormat="1" ht="30" customHeight="1" thickBot="1" x14ac:dyDescent="0.25">
      <c r="A4" s="1069"/>
      <c r="B4" s="1162" t="s">
        <v>128</v>
      </c>
      <c r="C4" s="1163"/>
      <c r="D4" s="1163"/>
      <c r="E4" s="1163"/>
      <c r="F4" s="1164"/>
      <c r="G4" s="939"/>
      <c r="H4" s="937"/>
      <c r="I4" s="940"/>
      <c r="J4" s="940"/>
      <c r="K4" s="941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7" t="s">
        <v>124</v>
      </c>
      <c r="C7" s="1138"/>
      <c r="D7" s="1139" t="s">
        <v>349</v>
      </c>
      <c r="E7" s="947" t="s">
        <v>1510</v>
      </c>
      <c r="F7" s="1139" t="s">
        <v>1511</v>
      </c>
      <c r="G7" s="1174" t="s">
        <v>352</v>
      </c>
      <c r="H7" s="1139" t="s">
        <v>1510</v>
      </c>
      <c r="I7" s="1139" t="s">
        <v>3000</v>
      </c>
      <c r="J7" s="767"/>
      <c r="K7" s="958" t="s">
        <v>3001</v>
      </c>
    </row>
    <row r="8" spans="1:11" s="14" customFormat="1" ht="35.25" customHeight="1" x14ac:dyDescent="0.2">
      <c r="A8" s="808"/>
      <c r="B8" s="950" t="s">
        <v>351</v>
      </c>
      <c r="C8" s="950" t="s">
        <v>352</v>
      </c>
      <c r="D8" s="1140"/>
      <c r="E8" s="946" t="s">
        <v>174</v>
      </c>
      <c r="F8" s="1140"/>
      <c r="G8" s="1175"/>
      <c r="H8" s="1140"/>
      <c r="I8" s="1140"/>
      <c r="J8" s="767"/>
      <c r="K8" s="1060" t="s">
        <v>3002</v>
      </c>
    </row>
    <row r="9" spans="1:11" s="14" customFormat="1" ht="18.75" hidden="1" customHeight="1" x14ac:dyDescent="0.2">
      <c r="A9" s="808"/>
      <c r="B9" s="633" t="s">
        <v>1534</v>
      </c>
      <c r="C9" s="633" t="s">
        <v>3003</v>
      </c>
      <c r="D9" s="812">
        <v>45301</v>
      </c>
      <c r="E9" s="761">
        <f t="shared" ref="E9" si="0">D9+9</f>
        <v>45310</v>
      </c>
      <c r="F9" s="815" t="s">
        <v>704</v>
      </c>
      <c r="G9" s="761" t="s">
        <v>3004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3005</v>
      </c>
      <c r="C10" s="633" t="s">
        <v>3006</v>
      </c>
      <c r="D10" s="812">
        <v>45305</v>
      </c>
      <c r="E10" s="761">
        <f t="shared" ref="E10" si="2">D10+9</f>
        <v>45314</v>
      </c>
      <c r="F10" s="815" t="s">
        <v>681</v>
      </c>
      <c r="G10" s="761" t="s">
        <v>681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1515</v>
      </c>
      <c r="C11" s="633" t="s">
        <v>1516</v>
      </c>
      <c r="D11" s="812">
        <v>45308</v>
      </c>
      <c r="E11" s="761">
        <f t="shared" ref="E11:E13" si="5">D11+9</f>
        <v>45317</v>
      </c>
      <c r="F11" s="815" t="s">
        <v>681</v>
      </c>
      <c r="G11" s="761" t="s">
        <v>3007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3008</v>
      </c>
      <c r="C12" s="633" t="s">
        <v>1520</v>
      </c>
      <c r="D12" s="812">
        <v>45319</v>
      </c>
      <c r="E12" s="761">
        <f t="shared" si="5"/>
        <v>45328</v>
      </c>
      <c r="F12" s="815" t="s">
        <v>715</v>
      </c>
      <c r="G12" s="761" t="s">
        <v>3009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3010</v>
      </c>
      <c r="C13" s="633" t="s">
        <v>1524</v>
      </c>
      <c r="D13" s="812">
        <v>45322</v>
      </c>
      <c r="E13" s="761">
        <f t="shared" si="5"/>
        <v>45331</v>
      </c>
      <c r="F13" s="815" t="s">
        <v>704</v>
      </c>
      <c r="G13" s="761" t="s">
        <v>3011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1527</v>
      </c>
      <c r="C14" s="633" t="s">
        <v>1528</v>
      </c>
      <c r="D14" s="812">
        <v>45330</v>
      </c>
      <c r="E14" s="761">
        <f t="shared" ref="E14:E15" si="7">D14+9</f>
        <v>45339</v>
      </c>
      <c r="F14" s="815" t="s">
        <v>715</v>
      </c>
      <c r="G14" s="761" t="s">
        <v>3012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1530</v>
      </c>
      <c r="C15" s="633" t="s">
        <v>1531</v>
      </c>
      <c r="D15" s="812">
        <v>45342</v>
      </c>
      <c r="E15" s="761">
        <f t="shared" si="7"/>
        <v>45351</v>
      </c>
      <c r="F15" s="815" t="s">
        <v>704</v>
      </c>
      <c r="G15" s="761" t="s">
        <v>3013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1534</v>
      </c>
      <c r="C16" s="633" t="s">
        <v>1535</v>
      </c>
      <c r="D16" s="812">
        <v>45343</v>
      </c>
      <c r="E16" s="761">
        <f t="shared" ref="E16" si="8">D16+9</f>
        <v>45352</v>
      </c>
      <c r="F16" s="815" t="s">
        <v>715</v>
      </c>
      <c r="G16" s="761" t="s">
        <v>3014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1538</v>
      </c>
      <c r="C17" s="633" t="s">
        <v>1539</v>
      </c>
      <c r="D17" s="812">
        <f t="shared" ref="D17" si="9">D16+7</f>
        <v>45350</v>
      </c>
      <c r="E17" s="761">
        <f>D17+9</f>
        <v>45359</v>
      </c>
      <c r="F17" s="815" t="s">
        <v>704</v>
      </c>
      <c r="G17" s="761" t="s">
        <v>3015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1515</v>
      </c>
      <c r="C18" s="633" t="s">
        <v>1541</v>
      </c>
      <c r="D18" s="812">
        <v>45357</v>
      </c>
      <c r="E18" s="761">
        <f>D18+9</f>
        <v>45366</v>
      </c>
      <c r="F18" s="815" t="s">
        <v>715</v>
      </c>
      <c r="G18" s="761" t="s">
        <v>3016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2046</v>
      </c>
      <c r="B19" s="872" t="s">
        <v>385</v>
      </c>
      <c r="C19" s="633" t="s">
        <v>1543</v>
      </c>
      <c r="D19" s="812">
        <v>45373</v>
      </c>
      <c r="E19" s="868" t="s">
        <v>385</v>
      </c>
      <c r="F19" s="815" t="s">
        <v>715</v>
      </c>
      <c r="G19" s="761" t="s">
        <v>3017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82" t="s">
        <v>1527</v>
      </c>
      <c r="C20" s="985" t="s">
        <v>1545</v>
      </c>
      <c r="D20" s="985">
        <v>45379</v>
      </c>
      <c r="E20" s="761">
        <f t="shared" ref="E20:E21" si="10">D20+9</f>
        <v>45388</v>
      </c>
      <c r="F20" s="815" t="s">
        <v>715</v>
      </c>
      <c r="G20" s="761" t="s">
        <v>3018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82" t="s">
        <v>1519</v>
      </c>
      <c r="C21" s="985" t="s">
        <v>1548</v>
      </c>
      <c r="D21" s="985">
        <v>45380</v>
      </c>
      <c r="E21" s="761">
        <f t="shared" si="10"/>
        <v>45389</v>
      </c>
      <c r="F21" s="815" t="s">
        <v>715</v>
      </c>
      <c r="G21" s="761" t="s">
        <v>3018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82" t="s">
        <v>1534</v>
      </c>
      <c r="C22" s="985" t="s">
        <v>1550</v>
      </c>
      <c r="D22" s="985">
        <v>45385</v>
      </c>
      <c r="E22" s="761">
        <f t="shared" ref="E22:E27" si="12">D22+9</f>
        <v>45394</v>
      </c>
      <c r="F22" s="815" t="s">
        <v>715</v>
      </c>
      <c r="G22" s="761" t="s">
        <v>3018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82" t="s">
        <v>1538</v>
      </c>
      <c r="C23" s="985" t="s">
        <v>1562</v>
      </c>
      <c r="D23" s="985">
        <v>45393</v>
      </c>
      <c r="E23" s="761">
        <f t="shared" si="12"/>
        <v>45402</v>
      </c>
      <c r="F23" s="815" t="s">
        <v>704</v>
      </c>
      <c r="G23" s="761" t="s">
        <v>3019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3020</v>
      </c>
      <c r="B24" s="942" t="s">
        <v>385</v>
      </c>
      <c r="C24" s="980" t="s">
        <v>1564</v>
      </c>
      <c r="D24" s="914">
        <v>45399</v>
      </c>
      <c r="E24" s="857">
        <f t="shared" si="12"/>
        <v>45408</v>
      </c>
      <c r="F24" s="1011" t="s">
        <v>704</v>
      </c>
      <c r="G24" s="857" t="s">
        <v>3021</v>
      </c>
      <c r="H24" s="857">
        <v>45414</v>
      </c>
      <c r="I24" s="857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9" t="s">
        <v>1547</v>
      </c>
      <c r="C25" s="980" t="s">
        <v>1566</v>
      </c>
      <c r="D25" s="980">
        <v>45415</v>
      </c>
      <c r="E25" s="761">
        <f t="shared" si="12"/>
        <v>45424</v>
      </c>
      <c r="F25" s="815" t="s">
        <v>704</v>
      </c>
      <c r="G25" s="761" t="s">
        <v>3022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9" t="s">
        <v>1527</v>
      </c>
      <c r="C26" s="980" t="s">
        <v>3023</v>
      </c>
      <c r="D26" s="980">
        <v>45419</v>
      </c>
      <c r="E26" s="761">
        <f t="shared" si="12"/>
        <v>45428</v>
      </c>
      <c r="F26" s="815" t="s">
        <v>704</v>
      </c>
      <c r="G26" s="761" t="s">
        <v>3024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1519</v>
      </c>
      <c r="B27" s="981" t="s">
        <v>409</v>
      </c>
      <c r="C27" s="985" t="s">
        <v>3025</v>
      </c>
      <c r="D27" s="914">
        <v>45424</v>
      </c>
      <c r="E27" s="803">
        <f t="shared" si="12"/>
        <v>45433</v>
      </c>
      <c r="F27" s="1064" t="s">
        <v>715</v>
      </c>
      <c r="G27" s="803" t="s">
        <v>3026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5" t="s">
        <v>1534</v>
      </c>
      <c r="C28" s="980" t="s">
        <v>3027</v>
      </c>
      <c r="D28" s="980">
        <v>45429</v>
      </c>
      <c r="E28" s="761">
        <f t="shared" ref="E28:E31" si="15">D28+9</f>
        <v>45438</v>
      </c>
      <c r="F28" s="815" t="s">
        <v>715</v>
      </c>
      <c r="G28" s="761" t="s">
        <v>3024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5" t="s">
        <v>1538</v>
      </c>
      <c r="C29" s="985" t="s">
        <v>3028</v>
      </c>
      <c r="D29" s="980">
        <v>45440</v>
      </c>
      <c r="E29" s="761">
        <f t="shared" si="15"/>
        <v>45449</v>
      </c>
      <c r="F29" s="815" t="s">
        <v>715</v>
      </c>
      <c r="G29" s="761" t="s">
        <v>3029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 x14ac:dyDescent="0.2">
      <c r="A30" s="808"/>
      <c r="B30" s="1073" t="s">
        <v>2084</v>
      </c>
      <c r="C30" s="985" t="s">
        <v>3030</v>
      </c>
      <c r="D30" s="980">
        <v>45451</v>
      </c>
      <c r="E30" s="761">
        <f t="shared" si="15"/>
        <v>45460</v>
      </c>
      <c r="F30" s="815" t="s">
        <v>715</v>
      </c>
      <c r="G30" s="761" t="s">
        <v>3029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5" t="s">
        <v>1515</v>
      </c>
      <c r="C31" s="985" t="s">
        <v>3031</v>
      </c>
      <c r="D31" s="980">
        <v>45454</v>
      </c>
      <c r="E31" s="761">
        <f t="shared" si="15"/>
        <v>45463</v>
      </c>
      <c r="F31" s="815" t="s">
        <v>704</v>
      </c>
      <c r="G31" s="761" t="s">
        <v>3032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5" t="s">
        <v>1547</v>
      </c>
      <c r="C32" s="980" t="s">
        <v>2082</v>
      </c>
      <c r="D32" s="980">
        <v>45454</v>
      </c>
      <c r="E32" s="761">
        <f t="shared" ref="E32:E35" si="18">D32+9</f>
        <v>45463</v>
      </c>
      <c r="F32" s="815" t="s">
        <v>715</v>
      </c>
      <c r="G32" s="761" t="s">
        <v>3033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5" t="s">
        <v>1547</v>
      </c>
      <c r="C33" s="980" t="s">
        <v>3034</v>
      </c>
      <c r="D33" s="980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5" t="s">
        <v>1527</v>
      </c>
      <c r="C34" s="985" t="s">
        <v>3035</v>
      </c>
      <c r="D34" s="980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78" t="s">
        <v>409</v>
      </c>
      <c r="C35" s="980" t="s">
        <v>3036</v>
      </c>
      <c r="D35" s="914">
        <v>45469</v>
      </c>
      <c r="E35" s="803">
        <f t="shared" si="18"/>
        <v>45478</v>
      </c>
      <c r="F35" s="1025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5" t="s">
        <v>1519</v>
      </c>
      <c r="C36" s="985" t="s">
        <v>2142</v>
      </c>
      <c r="D36" s="980">
        <v>45481</v>
      </c>
      <c r="E36" s="761">
        <f t="shared" ref="E36:E37" si="20">D36+9</f>
        <v>45490</v>
      </c>
      <c r="F36" s="815" t="s">
        <v>715</v>
      </c>
      <c r="G36" s="761" t="s">
        <v>3037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5" t="s">
        <v>2092</v>
      </c>
      <c r="C37" s="985" t="s">
        <v>2143</v>
      </c>
      <c r="D37" s="978" t="s">
        <v>385</v>
      </c>
      <c r="E37" s="803" t="e">
        <f t="shared" si="20"/>
        <v>#VALUE!</v>
      </c>
      <c r="F37" s="1064" t="s">
        <v>715</v>
      </c>
      <c r="G37" s="803" t="s">
        <v>3038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80" t="s">
        <v>2084</v>
      </c>
      <c r="C38" s="985" t="s">
        <v>2144</v>
      </c>
      <c r="D38" s="980">
        <v>45505</v>
      </c>
      <c r="E38" s="761">
        <f t="shared" ref="E38:E39" si="22">D38+9</f>
        <v>45514</v>
      </c>
      <c r="F38" s="815" t="s">
        <v>715</v>
      </c>
      <c r="G38" s="761" t="s">
        <v>3039</v>
      </c>
      <c r="H38" s="761">
        <v>45520</v>
      </c>
      <c r="I38" s="761">
        <f t="shared" si="21"/>
        <v>45527</v>
      </c>
      <c r="J38" s="767"/>
      <c r="K38" s="882" t="e">
        <f t="shared" si="17"/>
        <v>#REF!</v>
      </c>
    </row>
    <row r="39" spans="1:11" s="14" customFormat="1" ht="18.75" hidden="1" customHeight="1" x14ac:dyDescent="0.2">
      <c r="A39" s="808"/>
      <c r="B39" s="1073" t="s">
        <v>409</v>
      </c>
      <c r="C39" s="985" t="s">
        <v>2146</v>
      </c>
      <c r="D39" s="914">
        <v>45507</v>
      </c>
      <c r="E39" s="803">
        <f t="shared" si="22"/>
        <v>45516</v>
      </c>
      <c r="F39" s="1064" t="s">
        <v>715</v>
      </c>
      <c r="G39" s="803" t="s">
        <v>3038</v>
      </c>
      <c r="H39" s="803">
        <v>45524</v>
      </c>
      <c r="I39" s="803">
        <f t="shared" si="21"/>
        <v>45531</v>
      </c>
      <c r="J39" s="767"/>
      <c r="K39" s="882" t="e">
        <f t="shared" si="17"/>
        <v>#REF!</v>
      </c>
    </row>
    <row r="40" spans="1:11" s="14" customFormat="1" ht="18.75" hidden="1" customHeight="1" x14ac:dyDescent="0.2">
      <c r="A40" s="808"/>
      <c r="B40" s="985" t="s">
        <v>1547</v>
      </c>
      <c r="C40" s="980" t="s">
        <v>2147</v>
      </c>
      <c r="D40" s="980">
        <v>45507</v>
      </c>
      <c r="E40" s="761">
        <f t="shared" ref="E40:E43" si="23">D40+9</f>
        <v>45516</v>
      </c>
      <c r="F40" s="815" t="s">
        <v>715</v>
      </c>
      <c r="G40" s="761" t="s">
        <v>3039</v>
      </c>
      <c r="H40" s="761">
        <v>45520</v>
      </c>
      <c r="I40" s="761">
        <f t="shared" ref="I40" si="24">H40+7</f>
        <v>45527</v>
      </c>
      <c r="J40" s="767"/>
      <c r="K40" s="882" t="e">
        <f>K39+7</f>
        <v>#REF!</v>
      </c>
    </row>
    <row r="41" spans="1:11" s="14" customFormat="1" ht="18.75" hidden="1" customHeight="1" x14ac:dyDescent="0.2">
      <c r="A41" s="808"/>
      <c r="B41" s="985" t="s">
        <v>1527</v>
      </c>
      <c r="C41" s="985" t="s">
        <v>2148</v>
      </c>
      <c r="D41" s="980">
        <v>45512</v>
      </c>
      <c r="E41" s="761">
        <f t="shared" si="23"/>
        <v>45521</v>
      </c>
      <c r="F41" s="815" t="s">
        <v>715</v>
      </c>
      <c r="G41" s="761" t="s">
        <v>3038</v>
      </c>
      <c r="H41" s="761">
        <v>45529</v>
      </c>
      <c r="I41" s="761">
        <f t="shared" si="21"/>
        <v>45536</v>
      </c>
      <c r="J41" s="767"/>
      <c r="K41" s="882" t="e">
        <f t="shared" si="17"/>
        <v>#REF!</v>
      </c>
    </row>
    <row r="42" spans="1:11" s="14" customFormat="1" ht="18.75" hidden="1" customHeight="1" x14ac:dyDescent="0.2">
      <c r="A42" s="808"/>
      <c r="B42" s="980" t="s">
        <v>1515</v>
      </c>
      <c r="C42" s="985" t="s">
        <v>2149</v>
      </c>
      <c r="D42" s="980">
        <v>45518</v>
      </c>
      <c r="E42" s="761">
        <f t="shared" si="23"/>
        <v>45527</v>
      </c>
      <c r="F42" s="815" t="s">
        <v>359</v>
      </c>
      <c r="G42" s="761" t="s">
        <v>3040</v>
      </c>
      <c r="H42" s="761">
        <v>45529</v>
      </c>
      <c r="I42" s="761">
        <f t="shared" ref="I42" si="25">H42+7</f>
        <v>45536</v>
      </c>
      <c r="J42" s="767"/>
      <c r="K42" s="882" t="e">
        <f>K41+7</f>
        <v>#REF!</v>
      </c>
    </row>
    <row r="43" spans="1:11" s="14" customFormat="1" ht="18.75" hidden="1" customHeight="1" x14ac:dyDescent="0.2">
      <c r="A43" s="808"/>
      <c r="B43" s="985" t="s">
        <v>1534</v>
      </c>
      <c r="C43" s="985" t="s">
        <v>2150</v>
      </c>
      <c r="D43" s="980">
        <v>45533</v>
      </c>
      <c r="E43" s="761">
        <f t="shared" si="23"/>
        <v>45542</v>
      </c>
      <c r="F43" s="815" t="s">
        <v>747</v>
      </c>
      <c r="G43" s="761" t="s">
        <v>3041</v>
      </c>
      <c r="H43" s="761">
        <v>45545</v>
      </c>
      <c r="I43" s="761">
        <f t="shared" ref="I43" si="26">H43+7</f>
        <v>45552</v>
      </c>
      <c r="J43" s="767"/>
      <c r="K43" s="882" t="e">
        <f>PERTIWI!L187</f>
        <v>#REF!</v>
      </c>
    </row>
    <row r="44" spans="1:11" s="14" customFormat="1" ht="18.75" hidden="1" customHeight="1" x14ac:dyDescent="0.2">
      <c r="A44" s="808"/>
      <c r="B44" s="985" t="s">
        <v>2092</v>
      </c>
      <c r="C44" s="985" t="s">
        <v>2151</v>
      </c>
      <c r="D44" s="980">
        <v>45540</v>
      </c>
      <c r="E44" s="761">
        <f t="shared" ref="E44:E48" si="27">D44+9</f>
        <v>45549</v>
      </c>
      <c r="F44" s="815" t="s">
        <v>359</v>
      </c>
      <c r="G44" s="761" t="s">
        <v>3042</v>
      </c>
      <c r="H44" s="761">
        <v>45559</v>
      </c>
      <c r="I44" s="761">
        <f t="shared" ref="I44:I48" si="28">H44+7</f>
        <v>45566</v>
      </c>
      <c r="J44" s="767"/>
      <c r="K44" s="882" t="e">
        <f t="shared" ref="K44" si="29">K43+7</f>
        <v>#REF!</v>
      </c>
    </row>
    <row r="45" spans="1:11" s="14" customFormat="1" ht="18.75" hidden="1" customHeight="1" x14ac:dyDescent="0.2">
      <c r="A45" s="808"/>
      <c r="B45" s="980" t="s">
        <v>2094</v>
      </c>
      <c r="C45" s="985" t="s">
        <v>2152</v>
      </c>
      <c r="D45" s="980">
        <v>45545</v>
      </c>
      <c r="E45" s="761">
        <f t="shared" si="27"/>
        <v>45554</v>
      </c>
      <c r="F45" s="815" t="s">
        <v>359</v>
      </c>
      <c r="G45" s="761" t="s">
        <v>3042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5" t="s">
        <v>1547</v>
      </c>
      <c r="C46" s="980" t="s">
        <v>2153</v>
      </c>
      <c r="D46" s="980">
        <v>45549</v>
      </c>
      <c r="E46" s="761">
        <f t="shared" si="27"/>
        <v>45558</v>
      </c>
      <c r="F46" s="1017" t="s">
        <v>715</v>
      </c>
      <c r="G46" s="761" t="s">
        <v>3043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5" t="s">
        <v>1538</v>
      </c>
      <c r="C47" s="985" t="s">
        <v>2154</v>
      </c>
      <c r="D47" s="980">
        <v>45557</v>
      </c>
      <c r="E47" s="761">
        <f t="shared" si="27"/>
        <v>45566</v>
      </c>
      <c r="F47" s="1017" t="s">
        <v>359</v>
      </c>
      <c r="G47" s="761" t="s">
        <v>3044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5" t="s">
        <v>1515</v>
      </c>
      <c r="C48" s="985" t="s">
        <v>3045</v>
      </c>
      <c r="D48" s="980">
        <v>45563</v>
      </c>
      <c r="E48" s="761">
        <f t="shared" si="27"/>
        <v>45572</v>
      </c>
      <c r="F48" s="815" t="s">
        <v>715</v>
      </c>
      <c r="G48" s="761" t="s">
        <v>3046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5" t="s">
        <v>2107</v>
      </c>
      <c r="C49" s="985" t="s">
        <v>2156</v>
      </c>
      <c r="D49" s="980">
        <v>45571</v>
      </c>
      <c r="E49" s="761">
        <f t="shared" ref="E49:E53" si="31">D49+9</f>
        <v>45580</v>
      </c>
      <c r="F49" s="815" t="s">
        <v>359</v>
      </c>
      <c r="G49" s="761" t="s">
        <v>3047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5" t="s">
        <v>1534</v>
      </c>
      <c r="C50" s="985" t="s">
        <v>2157</v>
      </c>
      <c r="D50" s="980">
        <v>45578</v>
      </c>
      <c r="E50" s="761">
        <f t="shared" si="31"/>
        <v>45587</v>
      </c>
      <c r="F50" s="815" t="s">
        <v>359</v>
      </c>
      <c r="G50" s="761" t="s">
        <v>3047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5" t="s">
        <v>2092</v>
      </c>
      <c r="C51" s="985" t="s">
        <v>2158</v>
      </c>
      <c r="D51" s="980">
        <v>45580</v>
      </c>
      <c r="E51" s="761">
        <f t="shared" si="31"/>
        <v>45589</v>
      </c>
      <c r="F51" s="815" t="s">
        <v>359</v>
      </c>
      <c r="G51" s="761" t="s">
        <v>3047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5" t="s">
        <v>1547</v>
      </c>
      <c r="C52" s="985" t="s">
        <v>2159</v>
      </c>
      <c r="D52" s="980">
        <v>45587</v>
      </c>
      <c r="E52" s="761">
        <f t="shared" si="31"/>
        <v>45596</v>
      </c>
      <c r="F52" s="815" t="s">
        <v>560</v>
      </c>
      <c r="G52" s="761" t="s">
        <v>3048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5" t="s">
        <v>2017</v>
      </c>
      <c r="C53" s="985" t="s">
        <v>2160</v>
      </c>
      <c r="D53" s="980">
        <v>45595</v>
      </c>
      <c r="E53" s="761">
        <f t="shared" si="31"/>
        <v>45604</v>
      </c>
      <c r="F53" s="815" t="s">
        <v>560</v>
      </c>
      <c r="G53" s="761" t="s">
        <v>3048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5" t="s">
        <v>1538</v>
      </c>
      <c r="C54" s="985" t="s">
        <v>2161</v>
      </c>
      <c r="D54" s="980">
        <v>45605</v>
      </c>
      <c r="E54" s="761">
        <f t="shared" ref="E54:E56" si="34">D54+9</f>
        <v>45614</v>
      </c>
      <c r="F54" s="815" t="s">
        <v>359</v>
      </c>
      <c r="G54" s="761" t="s">
        <v>3049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5" t="s">
        <v>1515</v>
      </c>
      <c r="C55" s="985" t="s">
        <v>2162</v>
      </c>
      <c r="D55" s="980">
        <v>45609</v>
      </c>
      <c r="E55" s="761">
        <f t="shared" si="34"/>
        <v>45618</v>
      </c>
      <c r="F55" s="815" t="s">
        <v>359</v>
      </c>
      <c r="G55" s="761" t="s">
        <v>3049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5" t="s">
        <v>2107</v>
      </c>
      <c r="C56" s="985" t="s">
        <v>2163</v>
      </c>
      <c r="D56" s="980">
        <v>45623</v>
      </c>
      <c r="E56" s="761">
        <f t="shared" si="34"/>
        <v>45632</v>
      </c>
      <c r="F56" s="815" t="s">
        <v>359</v>
      </c>
      <c r="G56" s="761" t="s">
        <v>3050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5" t="s">
        <v>1534</v>
      </c>
      <c r="C57" s="985" t="s">
        <v>2164</v>
      </c>
      <c r="D57" s="980">
        <v>45625</v>
      </c>
      <c r="E57" s="761">
        <f t="shared" ref="E57:E60" si="37">D57+9</f>
        <v>45634</v>
      </c>
      <c r="F57" s="815" t="s">
        <v>359</v>
      </c>
      <c r="G57" s="761" t="s">
        <v>3050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5" t="s">
        <v>2110</v>
      </c>
      <c r="C58" s="985" t="s">
        <v>2165</v>
      </c>
      <c r="D58" s="980">
        <v>45633</v>
      </c>
      <c r="E58" s="761">
        <f t="shared" si="37"/>
        <v>45642</v>
      </c>
      <c r="F58" s="815" t="s">
        <v>560</v>
      </c>
      <c r="G58" s="761" t="s">
        <v>3051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5" t="s">
        <v>2017</v>
      </c>
      <c r="C59" s="985" t="s">
        <v>2166</v>
      </c>
      <c r="D59" s="980">
        <v>45637</v>
      </c>
      <c r="E59" s="761">
        <f t="shared" si="37"/>
        <v>45646</v>
      </c>
      <c r="F59" s="815" t="s">
        <v>704</v>
      </c>
      <c r="G59" s="761" t="s">
        <v>3052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5" t="s">
        <v>1538</v>
      </c>
      <c r="C60" s="985" t="s">
        <v>2167</v>
      </c>
      <c r="D60" s="980">
        <v>45644</v>
      </c>
      <c r="E60" s="761">
        <f t="shared" si="37"/>
        <v>45653</v>
      </c>
      <c r="F60" s="815" t="s">
        <v>359</v>
      </c>
      <c r="G60" s="761" t="s">
        <v>3053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5" t="s">
        <v>1515</v>
      </c>
      <c r="C61" s="985" t="s">
        <v>2168</v>
      </c>
      <c r="D61" s="980">
        <v>45651</v>
      </c>
      <c r="E61" s="761">
        <f t="shared" ref="E61:E66" si="39">D61+9</f>
        <v>45660</v>
      </c>
      <c r="F61" s="815" t="s">
        <v>560</v>
      </c>
      <c r="G61" s="761" t="s">
        <v>3054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5" t="s">
        <v>2107</v>
      </c>
      <c r="C62" s="985" t="s">
        <v>2169</v>
      </c>
      <c r="D62" s="980">
        <v>45668</v>
      </c>
      <c r="E62" s="761">
        <f t="shared" si="39"/>
        <v>45677</v>
      </c>
      <c r="F62" s="815" t="s">
        <v>359</v>
      </c>
      <c r="G62" s="761" t="s">
        <v>3055</v>
      </c>
      <c r="H62" s="761">
        <v>45684</v>
      </c>
      <c r="I62" s="761">
        <f t="shared" si="38"/>
        <v>45694</v>
      </c>
      <c r="J62" s="767"/>
      <c r="K62" s="761">
        <f>PERTIWI!L206</f>
        <v>45669</v>
      </c>
    </row>
    <row r="63" spans="1:11" s="14" customFormat="1" ht="18.75" hidden="1" customHeight="1" x14ac:dyDescent="0.2">
      <c r="A63" s="808"/>
      <c r="B63" s="985" t="s">
        <v>1534</v>
      </c>
      <c r="C63" s="985" t="s">
        <v>2170</v>
      </c>
      <c r="D63" s="980">
        <v>45670</v>
      </c>
      <c r="E63" s="761">
        <f t="shared" si="39"/>
        <v>45679</v>
      </c>
      <c r="F63" s="815" t="s">
        <v>359</v>
      </c>
      <c r="G63" s="761" t="s">
        <v>3055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5" t="s">
        <v>2110</v>
      </c>
      <c r="C64" s="985" t="s">
        <v>2171</v>
      </c>
      <c r="D64" s="980">
        <v>45678</v>
      </c>
      <c r="E64" s="761">
        <f t="shared" si="39"/>
        <v>45687</v>
      </c>
      <c r="F64" s="815" t="s">
        <v>560</v>
      </c>
      <c r="G64" s="761" t="s">
        <v>3056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5" t="s">
        <v>2017</v>
      </c>
      <c r="C65" s="985" t="s">
        <v>2172</v>
      </c>
      <c r="D65" s="980">
        <v>45679</v>
      </c>
      <c r="E65" s="761">
        <f t="shared" si="39"/>
        <v>45688</v>
      </c>
      <c r="F65" s="815" t="s">
        <v>560</v>
      </c>
      <c r="G65" s="761" t="s">
        <v>3056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5" t="s">
        <v>2107</v>
      </c>
      <c r="C66" s="985" t="s">
        <v>2173</v>
      </c>
      <c r="D66" s="980">
        <v>45690</v>
      </c>
      <c r="E66" s="761">
        <f t="shared" si="39"/>
        <v>45699</v>
      </c>
      <c r="F66" s="815" t="s">
        <v>3057</v>
      </c>
      <c r="G66" s="761" t="s">
        <v>3058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5" t="s">
        <v>1538</v>
      </c>
      <c r="C67" s="985" t="s">
        <v>2174</v>
      </c>
      <c r="D67" s="980">
        <v>45327</v>
      </c>
      <c r="E67" s="761">
        <f t="shared" ref="E67:E68" si="43">D67+9</f>
        <v>45336</v>
      </c>
      <c r="F67" s="815" t="s">
        <v>3057</v>
      </c>
      <c r="G67" s="761" t="s">
        <v>3059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5" t="s">
        <v>1515</v>
      </c>
      <c r="C68" s="985" t="s">
        <v>2175</v>
      </c>
      <c r="D68" s="980">
        <v>45701</v>
      </c>
      <c r="E68" s="761">
        <f t="shared" si="43"/>
        <v>45710</v>
      </c>
      <c r="F68" s="815" t="s">
        <v>3057</v>
      </c>
      <c r="G68" s="761" t="s">
        <v>3059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 x14ac:dyDescent="0.2">
      <c r="A69" s="808"/>
      <c r="B69" s="985" t="s">
        <v>2110</v>
      </c>
      <c r="C69" s="985" t="s">
        <v>2176</v>
      </c>
      <c r="D69" s="980">
        <v>45715</v>
      </c>
      <c r="E69" s="812">
        <f>D69+6</f>
        <v>45721</v>
      </c>
      <c r="F69" s="815" t="s">
        <v>560</v>
      </c>
      <c r="G69" s="761" t="s">
        <v>3059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 x14ac:dyDescent="0.2">
      <c r="A70" s="808"/>
      <c r="B70" s="985" t="s">
        <v>1534</v>
      </c>
      <c r="C70" s="985" t="s">
        <v>2177</v>
      </c>
      <c r="D70" s="980">
        <v>45722</v>
      </c>
      <c r="E70" s="812">
        <f>D70+6</f>
        <v>45728</v>
      </c>
      <c r="F70" s="815" t="s">
        <v>802</v>
      </c>
      <c r="G70" s="761" t="s">
        <v>3060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 x14ac:dyDescent="0.2">
      <c r="A71" s="808"/>
      <c r="B71" s="985" t="s">
        <v>2017</v>
      </c>
      <c r="C71" s="985" t="s">
        <v>2178</v>
      </c>
      <c r="D71" s="980">
        <v>45728</v>
      </c>
      <c r="E71" s="812">
        <f>D71+6</f>
        <v>45734</v>
      </c>
      <c r="F71" s="815" t="s">
        <v>802</v>
      </c>
      <c r="G71" s="761" t="s">
        <v>3060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customHeight="1" x14ac:dyDescent="0.2">
      <c r="A72" s="808"/>
      <c r="B72" s="985" t="s">
        <v>2133</v>
      </c>
      <c r="C72" s="985" t="s">
        <v>2179</v>
      </c>
      <c r="D72" s="985">
        <v>45733</v>
      </c>
      <c r="E72" s="761">
        <f t="shared" ref="E72:E79" si="46">D72+14</f>
        <v>45747</v>
      </c>
      <c r="F72" s="815" t="s">
        <v>3057</v>
      </c>
      <c r="G72" s="761" t="s">
        <v>3061</v>
      </c>
      <c r="H72" s="761">
        <v>45751</v>
      </c>
      <c r="I72" s="761">
        <f>H72+10</f>
        <v>45761</v>
      </c>
      <c r="J72" s="767"/>
      <c r="K72" s="761">
        <f>PERTIWI!N223</f>
        <v>45729</v>
      </c>
    </row>
    <row r="73" spans="1:11" s="14" customFormat="1" ht="18" customHeight="1" x14ac:dyDescent="0.2">
      <c r="A73" s="808"/>
      <c r="B73" s="985" t="s">
        <v>1538</v>
      </c>
      <c r="C73" s="985" t="s">
        <v>2180</v>
      </c>
      <c r="D73" s="980">
        <v>45736</v>
      </c>
      <c r="E73" s="761">
        <f t="shared" si="46"/>
        <v>45750</v>
      </c>
      <c r="F73" s="815" t="s">
        <v>359</v>
      </c>
      <c r="G73" s="761" t="s">
        <v>3062</v>
      </c>
      <c r="H73" s="761">
        <v>45758</v>
      </c>
      <c r="I73" s="761">
        <f t="shared" si="45"/>
        <v>45768</v>
      </c>
      <c r="J73" s="767"/>
      <c r="K73" s="761">
        <f>PERTIWI!N224</f>
        <v>45736</v>
      </c>
    </row>
    <row r="74" spans="1:11" s="14" customFormat="1" ht="18" customHeight="1" x14ac:dyDescent="0.2">
      <c r="A74" s="808"/>
      <c r="B74" s="985" t="s">
        <v>1515</v>
      </c>
      <c r="C74" s="985" t="s">
        <v>2181</v>
      </c>
      <c r="D74" s="980">
        <v>45745</v>
      </c>
      <c r="E74" s="761">
        <f t="shared" si="46"/>
        <v>45759</v>
      </c>
      <c r="F74" s="815" t="s">
        <v>560</v>
      </c>
      <c r="G74" s="761" t="s">
        <v>3063</v>
      </c>
      <c r="H74" s="761">
        <v>45765</v>
      </c>
      <c r="I74" s="761">
        <f t="shared" si="45"/>
        <v>45775</v>
      </c>
      <c r="J74" s="767"/>
      <c r="K74" s="761">
        <f>PERTIWI!N225</f>
        <v>45743</v>
      </c>
    </row>
    <row r="75" spans="1:11" s="14" customFormat="1" ht="18" customHeight="1" x14ac:dyDescent="0.2">
      <c r="A75" s="808"/>
      <c r="B75" s="985" t="s">
        <v>2092</v>
      </c>
      <c r="C75" s="985" t="s">
        <v>2182</v>
      </c>
      <c r="D75" s="980">
        <v>45749</v>
      </c>
      <c r="E75" s="761">
        <f t="shared" si="46"/>
        <v>45763</v>
      </c>
      <c r="F75" s="815" t="s">
        <v>560</v>
      </c>
      <c r="G75" s="761" t="s">
        <v>3063</v>
      </c>
      <c r="H75" s="761">
        <v>45765</v>
      </c>
      <c r="I75" s="761">
        <f t="shared" ref="I75:I80" si="47">H75+10</f>
        <v>45775</v>
      </c>
      <c r="J75" s="767"/>
      <c r="K75" s="761">
        <f>PERTIWI!N226</f>
        <v>45750</v>
      </c>
    </row>
    <row r="76" spans="1:11" s="14" customFormat="1" ht="18" customHeight="1" x14ac:dyDescent="0.2">
      <c r="A76" s="808"/>
      <c r="B76" s="985" t="s">
        <v>2107</v>
      </c>
      <c r="C76" s="985" t="s">
        <v>2183</v>
      </c>
      <c r="D76" s="980">
        <v>45756</v>
      </c>
      <c r="E76" s="761">
        <f t="shared" si="46"/>
        <v>45770</v>
      </c>
      <c r="F76" s="815" t="s">
        <v>3057</v>
      </c>
      <c r="G76" s="761" t="s">
        <v>3064</v>
      </c>
      <c r="H76" s="761">
        <v>45772</v>
      </c>
      <c r="I76" s="761">
        <f t="shared" si="47"/>
        <v>45782</v>
      </c>
      <c r="J76" s="767"/>
      <c r="K76" s="761">
        <f>PERTIWI!N227</f>
        <v>45757</v>
      </c>
    </row>
    <row r="77" spans="1:11" s="14" customFormat="1" ht="18" customHeight="1" x14ac:dyDescent="0.2">
      <c r="A77" s="808"/>
      <c r="B77" s="985" t="s">
        <v>1534</v>
      </c>
      <c r="C77" s="985" t="s">
        <v>2184</v>
      </c>
      <c r="D77" s="980">
        <v>45763</v>
      </c>
      <c r="E77" s="761">
        <f t="shared" si="46"/>
        <v>45777</v>
      </c>
      <c r="F77" s="815" t="s">
        <v>359</v>
      </c>
      <c r="G77" s="761" t="s">
        <v>3065</v>
      </c>
      <c r="H77" s="761">
        <v>45779</v>
      </c>
      <c r="I77" s="761">
        <f t="shared" si="47"/>
        <v>45789</v>
      </c>
      <c r="J77" s="767"/>
      <c r="K77" s="761">
        <f>PERTIWI!N228</f>
        <v>45764</v>
      </c>
    </row>
    <row r="78" spans="1:11" s="14" customFormat="1" ht="18" customHeight="1" x14ac:dyDescent="0.2">
      <c r="A78" s="808"/>
      <c r="B78" s="985" t="s">
        <v>1822</v>
      </c>
      <c r="C78" s="985" t="s">
        <v>2186</v>
      </c>
      <c r="D78" s="980">
        <v>45770</v>
      </c>
      <c r="E78" s="761">
        <f t="shared" si="46"/>
        <v>45784</v>
      </c>
      <c r="F78" s="815" t="s">
        <v>560</v>
      </c>
      <c r="G78" s="761" t="s">
        <v>3066</v>
      </c>
      <c r="H78" s="761">
        <v>45786</v>
      </c>
      <c r="I78" s="761">
        <f t="shared" si="47"/>
        <v>45796</v>
      </c>
      <c r="J78" s="767"/>
      <c r="K78" s="761">
        <f>PERTIWI!N229</f>
        <v>45771</v>
      </c>
    </row>
    <row r="79" spans="1:11" s="14" customFormat="1" ht="18" customHeight="1" x14ac:dyDescent="0.2">
      <c r="A79" s="808"/>
      <c r="B79" s="985" t="s">
        <v>2133</v>
      </c>
      <c r="C79" s="985" t="s">
        <v>2187</v>
      </c>
      <c r="D79" s="985">
        <v>45777</v>
      </c>
      <c r="E79" s="761">
        <f t="shared" si="46"/>
        <v>45791</v>
      </c>
      <c r="F79" s="815" t="s">
        <v>3057</v>
      </c>
      <c r="G79" s="761" t="s">
        <v>3067</v>
      </c>
      <c r="H79" s="761">
        <v>45793</v>
      </c>
      <c r="I79" s="761">
        <f t="shared" si="47"/>
        <v>45803</v>
      </c>
      <c r="J79" s="767"/>
      <c r="K79" s="761">
        <f>PERTIWI!N230</f>
        <v>45778</v>
      </c>
    </row>
    <row r="80" spans="1:11" s="14" customFormat="1" ht="18" customHeight="1" x14ac:dyDescent="0.2">
      <c r="A80" s="808"/>
      <c r="B80" s="985" t="s">
        <v>2135</v>
      </c>
      <c r="C80" s="985" t="s">
        <v>2188</v>
      </c>
      <c r="D80" s="980">
        <v>45784</v>
      </c>
      <c r="E80" s="761">
        <f t="shared" ref="E80" si="48">D80+14</f>
        <v>45798</v>
      </c>
      <c r="F80" s="815" t="s">
        <v>359</v>
      </c>
      <c r="G80" s="761" t="s">
        <v>3068</v>
      </c>
      <c r="H80" s="761">
        <v>45800</v>
      </c>
      <c r="I80" s="761">
        <f t="shared" si="47"/>
        <v>45810</v>
      </c>
      <c r="J80" s="767"/>
      <c r="K80" s="761">
        <f>PERTIWI!N231</f>
        <v>45785</v>
      </c>
    </row>
    <row r="81" spans="1:15" s="14" customFormat="1" ht="18" hidden="1" customHeight="1" x14ac:dyDescent="0.2">
      <c r="A81" s="808"/>
      <c r="B81" s="985" t="s">
        <v>1515</v>
      </c>
      <c r="C81" s="985" t="s">
        <v>2189</v>
      </c>
      <c r="D81" s="980">
        <v>45791</v>
      </c>
      <c r="E81" s="761">
        <f t="shared" ref="E81:E82" si="49">D81+14</f>
        <v>45805</v>
      </c>
      <c r="F81" s="815"/>
      <c r="G81" s="761"/>
      <c r="H81" s="761"/>
      <c r="I81" s="761"/>
      <c r="J81" s="767"/>
      <c r="K81" s="761">
        <f>PERTIWI!N232</f>
        <v>45792</v>
      </c>
    </row>
    <row r="82" spans="1:15" s="14" customFormat="1" ht="18" hidden="1" customHeight="1" x14ac:dyDescent="0.2">
      <c r="A82" s="808"/>
      <c r="B82" s="985" t="s">
        <v>2092</v>
      </c>
      <c r="C82" s="985" t="s">
        <v>2190</v>
      </c>
      <c r="D82" s="980">
        <v>45798</v>
      </c>
      <c r="E82" s="761">
        <f t="shared" si="49"/>
        <v>45812</v>
      </c>
      <c r="F82" s="815"/>
      <c r="G82" s="761"/>
      <c r="H82" s="761"/>
      <c r="I82" s="761"/>
      <c r="J82" s="767"/>
      <c r="K82" s="761">
        <f>PERTIWI!N233</f>
        <v>45799</v>
      </c>
    </row>
    <row r="83" spans="1:15" s="14" customFormat="1" ht="18" hidden="1" customHeight="1" x14ac:dyDescent="0.2">
      <c r="A83" s="808"/>
      <c r="B83" s="985" t="s">
        <v>2107</v>
      </c>
      <c r="C83" s="985" t="s">
        <v>2191</v>
      </c>
      <c r="D83" s="980">
        <v>45805</v>
      </c>
      <c r="E83" s="761">
        <f t="shared" ref="E83" si="50">D83+14</f>
        <v>45819</v>
      </c>
      <c r="F83" s="815"/>
      <c r="G83" s="761"/>
      <c r="H83" s="761"/>
      <c r="I83" s="761"/>
      <c r="J83" s="767"/>
      <c r="K83" s="761">
        <f>PERTIWI!N234</f>
        <v>45806</v>
      </c>
    </row>
    <row r="84" spans="1:15" s="14" customFormat="1" ht="18" customHeight="1" x14ac:dyDescent="0.2">
      <c r="A84" s="874"/>
      <c r="B84" s="1123" t="s">
        <v>504</v>
      </c>
      <c r="C84" s="681"/>
      <c r="D84" s="681"/>
      <c r="E84" s="681"/>
      <c r="F84" s="681"/>
      <c r="G84" s="681"/>
      <c r="H84" s="410"/>
      <c r="I84" s="410"/>
      <c r="J84" s="155"/>
    </row>
    <row r="86" spans="1:15" ht="18.75" customHeight="1" thickBot="1" x14ac:dyDescent="0.25"/>
    <row r="87" spans="1:15" s="147" customFormat="1" ht="18.75" customHeight="1" x14ac:dyDescent="0.2">
      <c r="B87" s="900"/>
      <c r="C87" s="901"/>
      <c r="D87" s="902"/>
      <c r="E87" s="903"/>
      <c r="F87" s="904"/>
      <c r="G87" s="905"/>
      <c r="H87" s="906"/>
    </row>
    <row r="88" spans="1:15" s="147" customFormat="1" ht="18" customHeight="1" x14ac:dyDescent="0.2">
      <c r="B88" s="781" t="s">
        <v>505</v>
      </c>
      <c r="C88" s="145"/>
      <c r="D88" s="147" t="s">
        <v>506</v>
      </c>
      <c r="G88" s="147" t="s">
        <v>507</v>
      </c>
      <c r="H88" s="782"/>
    </row>
    <row r="89" spans="1:15" s="147" customFormat="1" ht="18" customHeight="1" x14ac:dyDescent="0.2">
      <c r="B89" s="783" t="s">
        <v>508</v>
      </c>
      <c r="C89" s="1115" t="s">
        <v>509</v>
      </c>
      <c r="D89" s="133" t="s">
        <v>510</v>
      </c>
      <c r="F89" s="1115" t="s">
        <v>511</v>
      </c>
      <c r="G89" s="145" t="s">
        <v>512</v>
      </c>
      <c r="H89" s="1116" t="s">
        <v>513</v>
      </c>
    </row>
    <row r="90" spans="1:15" s="147" customFormat="1" ht="18" customHeight="1" x14ac:dyDescent="0.2">
      <c r="B90" s="783" t="s">
        <v>514</v>
      </c>
      <c r="C90" s="1115" t="s">
        <v>515</v>
      </c>
      <c r="D90" s="133" t="s">
        <v>516</v>
      </c>
      <c r="E90" s="148" t="s">
        <v>517</v>
      </c>
      <c r="F90" s="1117" t="s">
        <v>518</v>
      </c>
      <c r="G90" s="145" t="s">
        <v>519</v>
      </c>
      <c r="H90" s="1116" t="s">
        <v>520</v>
      </c>
    </row>
    <row r="91" spans="1:15" s="147" customFormat="1" ht="18" customHeight="1" x14ac:dyDescent="0.2">
      <c r="B91" s="786" t="s">
        <v>521</v>
      </c>
      <c r="C91" s="1118" t="s">
        <v>522</v>
      </c>
      <c r="D91" s="133" t="s">
        <v>523</v>
      </c>
      <c r="E91" s="148" t="s">
        <v>524</v>
      </c>
      <c r="F91" s="1117" t="s">
        <v>525</v>
      </c>
      <c r="G91" s="591" t="s">
        <v>526</v>
      </c>
      <c r="H91" s="1119" t="s">
        <v>527</v>
      </c>
    </row>
    <row r="92" spans="1:15" s="147" customFormat="1" ht="18.75" customHeight="1" x14ac:dyDescent="0.2">
      <c r="B92" s="786" t="s">
        <v>528</v>
      </c>
      <c r="C92" s="1118" t="s">
        <v>529</v>
      </c>
      <c r="D92" s="133" t="s">
        <v>530</v>
      </c>
      <c r="E92" s="148" t="s">
        <v>531</v>
      </c>
      <c r="F92" s="1117" t="s">
        <v>532</v>
      </c>
      <c r="G92" s="591" t="s">
        <v>533</v>
      </c>
      <c r="H92" s="1119" t="s">
        <v>534</v>
      </c>
      <c r="N92" s="149"/>
      <c r="O92" s="149"/>
    </row>
    <row r="93" spans="1:15" s="147" customFormat="1" ht="18.75" customHeight="1" x14ac:dyDescent="0.2">
      <c r="B93" s="786" t="s">
        <v>535</v>
      </c>
      <c r="C93" s="1118" t="s">
        <v>536</v>
      </c>
      <c r="D93" s="133" t="s">
        <v>537</v>
      </c>
      <c r="E93" s="148" t="s">
        <v>538</v>
      </c>
      <c r="F93" s="1117" t="s">
        <v>539</v>
      </c>
      <c r="G93" s="591" t="s">
        <v>540</v>
      </c>
      <c r="H93" s="1119" t="s">
        <v>541</v>
      </c>
      <c r="N93" s="149"/>
      <c r="O93" s="149"/>
    </row>
    <row r="94" spans="1:15" s="147" customFormat="1" ht="18.75" customHeight="1" x14ac:dyDescent="0.2">
      <c r="B94" s="786" t="s">
        <v>542</v>
      </c>
      <c r="C94" s="1118" t="s">
        <v>543</v>
      </c>
      <c r="D94" s="133" t="s">
        <v>544</v>
      </c>
      <c r="E94" s="148" t="s">
        <v>545</v>
      </c>
      <c r="F94" s="1117" t="s">
        <v>546</v>
      </c>
      <c r="G94" s="591" t="s">
        <v>547</v>
      </c>
      <c r="H94" s="1119" t="s">
        <v>548</v>
      </c>
      <c r="N94" s="149"/>
      <c r="O94" s="149"/>
    </row>
    <row r="95" spans="1:15" s="147" customFormat="1" ht="18.75" customHeight="1" x14ac:dyDescent="0.2">
      <c r="B95" s="786" t="s">
        <v>549</v>
      </c>
      <c r="C95" s="1118" t="s">
        <v>550</v>
      </c>
      <c r="D95" s="133" t="s">
        <v>551</v>
      </c>
      <c r="E95" s="148" t="s">
        <v>552</v>
      </c>
      <c r="F95" s="1115" t="s">
        <v>553</v>
      </c>
      <c r="G95" s="591" t="s">
        <v>554</v>
      </c>
      <c r="H95" s="790" t="s">
        <v>555</v>
      </c>
      <c r="N95" s="149"/>
      <c r="O95" s="149"/>
    </row>
    <row r="96" spans="1:15" s="149" customFormat="1" ht="18.75" customHeight="1" x14ac:dyDescent="0.2">
      <c r="A96" s="1045"/>
      <c r="B96" s="786" t="s">
        <v>556</v>
      </c>
      <c r="C96" s="1118" t="s">
        <v>557</v>
      </c>
      <c r="D96" s="133"/>
      <c r="E96" s="145"/>
      <c r="F96" s="591"/>
      <c r="G96" s="147"/>
      <c r="H96" s="791"/>
      <c r="I96" s="145"/>
      <c r="J96" s="145"/>
      <c r="K96" s="145"/>
    </row>
    <row r="97" spans="1:11" s="149" customFormat="1" ht="18.75" customHeight="1" thickBot="1" x14ac:dyDescent="0.25">
      <c r="A97" s="1045"/>
      <c r="B97" s="1120"/>
      <c r="C97" s="794"/>
      <c r="D97" s="794"/>
      <c r="E97" s="794"/>
      <c r="F97" s="794"/>
      <c r="G97" s="794"/>
      <c r="H97" s="1121"/>
      <c r="I97" s="145"/>
      <c r="J97" s="145"/>
      <c r="K97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89" r:id="rId1" xr:uid="{240452DD-8613-4C12-AF94-293CEB08B1C6}"/>
    <hyperlink ref="C89" r:id="rId2" xr:uid="{2AEB3D88-011D-452D-A65E-DCCED32A6BAB}"/>
    <hyperlink ref="H94" r:id="rId3" xr:uid="{6B3349ED-BDBF-4CF7-8E98-DEED6ACE8529}"/>
    <hyperlink ref="H93" r:id="rId4" xr:uid="{02B167F6-CB7D-4A7A-B0EB-9591947C5FA4}"/>
    <hyperlink ref="C92" r:id="rId5" xr:uid="{0DB9FBF3-E40E-43F1-9EB3-390207349AFC}"/>
    <hyperlink ref="C90" r:id="rId6" xr:uid="{4C90F8D3-D1D5-4136-861D-266B7985A7FD}"/>
    <hyperlink ref="C96" r:id="rId7" xr:uid="{D6FE1873-E927-42AF-9780-C54153D54540}"/>
    <hyperlink ref="H92" r:id="rId8" xr:uid="{8ADDD718-0F77-4E47-8E89-FD24A342D30B}"/>
    <hyperlink ref="H95" r:id="rId9" xr:uid="{6E55A3FF-CB86-47A1-B5AF-B7E12871E4C2}"/>
    <hyperlink ref="F89" r:id="rId10" xr:uid="{7F992109-27A2-4D6C-849E-C9BC55CC8400}"/>
    <hyperlink ref="F94" r:id="rId11" xr:uid="{0F6F1162-5012-4380-92EA-2737615477C6}"/>
    <hyperlink ref="F90" r:id="rId12" xr:uid="{8E8D8E33-275A-4D98-B8CB-6B889F11BBA5}"/>
    <hyperlink ref="F91" r:id="rId13" xr:uid="{E4117C21-9530-4303-B173-E590437DB152}"/>
    <hyperlink ref="F92" r:id="rId14" xr:uid="{14451DC8-B38E-43DA-9C0E-7F3706928D1A}"/>
    <hyperlink ref="F93" r:id="rId15" xr:uid="{B68137CC-AF10-4991-B3FD-5B65E7FB39FD}"/>
    <hyperlink ref="H90" r:id="rId16" xr:uid="{3061FAF6-554D-4D43-BA8F-A96E3C9B2EBB}"/>
    <hyperlink ref="H91" r:id="rId17" xr:uid="{FB566BB6-2010-4CEA-A90C-8923089164CB}"/>
    <hyperlink ref="F95" r:id="rId18" xr:uid="{84E46D8A-B3A1-4E88-BF2E-FFDDF3BE2D75}"/>
    <hyperlink ref="C91" r:id="rId19" xr:uid="{596819ED-DD39-47DE-9A5D-35A958E538AC}"/>
    <hyperlink ref="C93" r:id="rId20" xr:uid="{5AD6479A-F879-4DC5-8363-501ED48481A8}"/>
    <hyperlink ref="C94" r:id="rId21" xr:uid="{36ECE32A-4F03-4977-B0CC-0856588ABABC}"/>
    <hyperlink ref="C95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8" t="s">
        <v>116</v>
      </c>
      <c r="C2" s="1148"/>
      <c r="D2" s="1148"/>
      <c r="E2" s="1148"/>
      <c r="F2" s="1148"/>
      <c r="G2" s="1148"/>
      <c r="H2" s="1148"/>
      <c r="J2" s="962" t="s">
        <v>346</v>
      </c>
    </row>
    <row r="3" spans="2:10" ht="14.25" thickBot="1" x14ac:dyDescent="0.25">
      <c r="B3" s="165"/>
      <c r="J3" s="998"/>
    </row>
    <row r="4" spans="2:10" ht="30" customHeight="1" thickBot="1" x14ac:dyDescent="0.25">
      <c r="B4" s="1132" t="s">
        <v>3069</v>
      </c>
      <c r="C4" s="1133"/>
      <c r="D4" s="1133"/>
      <c r="E4" s="1133"/>
      <c r="F4" s="1133"/>
      <c r="G4" s="1133"/>
      <c r="H4" s="1134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74" t="s">
        <v>349</v>
      </c>
      <c r="E6" s="947" t="s">
        <v>3070</v>
      </c>
      <c r="F6" s="950" t="s">
        <v>182</v>
      </c>
      <c r="G6" s="950" t="s">
        <v>307</v>
      </c>
      <c r="H6" s="950" t="s">
        <v>3071</v>
      </c>
      <c r="I6" s="768"/>
      <c r="J6" s="887" t="s">
        <v>2656</v>
      </c>
    </row>
    <row r="7" spans="2:10" s="331" customFormat="1" ht="17.25" customHeight="1" x14ac:dyDescent="0.2">
      <c r="B7" s="950" t="s">
        <v>351</v>
      </c>
      <c r="C7" s="950" t="s">
        <v>352</v>
      </c>
      <c r="D7" s="1175"/>
      <c r="E7" s="946" t="s">
        <v>181</v>
      </c>
      <c r="F7" s="946" t="s">
        <v>160</v>
      </c>
      <c r="G7" s="946" t="s">
        <v>208</v>
      </c>
      <c r="H7" s="946" t="s">
        <v>194</v>
      </c>
      <c r="J7" s="1065" t="s">
        <v>353</v>
      </c>
    </row>
    <row r="8" spans="2:10" s="331" customFormat="1" ht="17.25" hidden="1" customHeight="1" x14ac:dyDescent="0.2">
      <c r="B8" s="731" t="s">
        <v>3072</v>
      </c>
      <c r="C8" s="1024" t="s">
        <v>3073</v>
      </c>
      <c r="D8" s="1028">
        <v>45200</v>
      </c>
      <c r="E8" s="1029">
        <f t="shared" ref="E8:E21" si="0">D8+7</f>
        <v>45207</v>
      </c>
      <c r="F8" s="1029">
        <f t="shared" ref="F8:F21" si="1">D8+10</f>
        <v>45210</v>
      </c>
      <c r="G8" s="1029">
        <f t="shared" ref="G8:G21" si="2">D8+13</f>
        <v>45213</v>
      </c>
      <c r="H8" s="1029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3074</v>
      </c>
      <c r="C9" s="1024" t="s">
        <v>3075</v>
      </c>
      <c r="D9" s="1028">
        <v>45207</v>
      </c>
      <c r="E9" s="1029">
        <f t="shared" si="0"/>
        <v>45214</v>
      </c>
      <c r="F9" s="1029">
        <f t="shared" si="1"/>
        <v>45217</v>
      </c>
      <c r="G9" s="1029">
        <f t="shared" si="2"/>
        <v>45220</v>
      </c>
      <c r="H9" s="1029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3076</v>
      </c>
      <c r="C10" s="1024" t="s">
        <v>3077</v>
      </c>
      <c r="D10" s="1028">
        <v>45214</v>
      </c>
      <c r="E10" s="1029">
        <f t="shared" si="0"/>
        <v>45221</v>
      </c>
      <c r="F10" s="1029">
        <f t="shared" si="1"/>
        <v>45224</v>
      </c>
      <c r="G10" s="1029">
        <f t="shared" si="2"/>
        <v>45227</v>
      </c>
      <c r="H10" s="1029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3078</v>
      </c>
      <c r="C11" s="1024" t="s">
        <v>3079</v>
      </c>
      <c r="D11" s="1028">
        <v>45221</v>
      </c>
      <c r="E11" s="1029">
        <f t="shared" si="0"/>
        <v>45228</v>
      </c>
      <c r="F11" s="1029">
        <f t="shared" si="1"/>
        <v>45231</v>
      </c>
      <c r="G11" s="1029">
        <f t="shared" si="2"/>
        <v>45234</v>
      </c>
      <c r="H11" s="1029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3080</v>
      </c>
      <c r="C12" s="1024" t="s">
        <v>3081</v>
      </c>
      <c r="D12" s="1028">
        <v>45228</v>
      </c>
      <c r="E12" s="1028">
        <f t="shared" si="0"/>
        <v>45235</v>
      </c>
      <c r="F12" s="1028">
        <f t="shared" si="1"/>
        <v>45238</v>
      </c>
      <c r="G12" s="1028">
        <f t="shared" si="2"/>
        <v>45241</v>
      </c>
      <c r="H12" s="1028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3082</v>
      </c>
      <c r="C13" s="1017" t="s">
        <v>3083</v>
      </c>
      <c r="D13" s="1030">
        <v>45235</v>
      </c>
      <c r="E13" s="1030">
        <f t="shared" si="0"/>
        <v>45242</v>
      </c>
      <c r="F13" s="1030">
        <f t="shared" si="1"/>
        <v>45245</v>
      </c>
      <c r="G13" s="1030">
        <f t="shared" si="2"/>
        <v>45248</v>
      </c>
      <c r="H13" s="1030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3084</v>
      </c>
      <c r="C14" s="1017" t="s">
        <v>3085</v>
      </c>
      <c r="D14" s="1030">
        <v>45242</v>
      </c>
      <c r="E14" s="1030">
        <f t="shared" si="0"/>
        <v>45249</v>
      </c>
      <c r="F14" s="1030">
        <f t="shared" si="1"/>
        <v>45252</v>
      </c>
      <c r="G14" s="1030">
        <f t="shared" si="2"/>
        <v>45255</v>
      </c>
      <c r="H14" s="1030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3086</v>
      </c>
      <c r="C15" s="1017" t="s">
        <v>3087</v>
      </c>
      <c r="D15" s="1030">
        <v>45249</v>
      </c>
      <c r="E15" s="1030">
        <f t="shared" si="0"/>
        <v>45256</v>
      </c>
      <c r="F15" s="1030">
        <f t="shared" si="1"/>
        <v>45259</v>
      </c>
      <c r="G15" s="1030">
        <f t="shared" si="2"/>
        <v>45262</v>
      </c>
      <c r="H15" s="1030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3088</v>
      </c>
      <c r="C16" s="1017" t="s">
        <v>3089</v>
      </c>
      <c r="D16" s="1030">
        <v>45256</v>
      </c>
      <c r="E16" s="1030">
        <f t="shared" si="0"/>
        <v>45263</v>
      </c>
      <c r="F16" s="1030">
        <f t="shared" si="1"/>
        <v>45266</v>
      </c>
      <c r="G16" s="1030">
        <f t="shared" si="2"/>
        <v>45269</v>
      </c>
      <c r="H16" s="1030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3090</v>
      </c>
      <c r="C17" s="1024" t="s">
        <v>3091</v>
      </c>
      <c r="D17" s="1028">
        <v>45263</v>
      </c>
      <c r="E17" s="1028">
        <f t="shared" si="0"/>
        <v>45270</v>
      </c>
      <c r="F17" s="1028">
        <f t="shared" si="1"/>
        <v>45273</v>
      </c>
      <c r="G17" s="1028">
        <f t="shared" si="2"/>
        <v>45276</v>
      </c>
      <c r="H17" s="1028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3092</v>
      </c>
      <c r="C18" s="1024" t="s">
        <v>3093</v>
      </c>
      <c r="D18" s="1028">
        <v>45270</v>
      </c>
      <c r="E18" s="1028">
        <f t="shared" si="0"/>
        <v>45277</v>
      </c>
      <c r="F18" s="1028">
        <f t="shared" si="1"/>
        <v>45280</v>
      </c>
      <c r="G18" s="1028">
        <f t="shared" si="2"/>
        <v>45283</v>
      </c>
      <c r="H18" s="1028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3094</v>
      </c>
      <c r="C19" s="1024" t="s">
        <v>3095</v>
      </c>
      <c r="D19" s="1028">
        <v>45277</v>
      </c>
      <c r="E19" s="1028">
        <f t="shared" si="0"/>
        <v>45284</v>
      </c>
      <c r="F19" s="1028">
        <f t="shared" si="1"/>
        <v>45287</v>
      </c>
      <c r="G19" s="1028">
        <f t="shared" si="2"/>
        <v>45290</v>
      </c>
      <c r="H19" s="1028">
        <f t="shared" si="3"/>
        <v>45293</v>
      </c>
      <c r="I19" s="1031"/>
      <c r="J19" s="799" t="e">
        <f t="shared" si="5"/>
        <v>#REF!</v>
      </c>
    </row>
    <row r="20" spans="2:10" s="331" customFormat="1" ht="17.25" hidden="1" customHeight="1" x14ac:dyDescent="0.2">
      <c r="B20" s="731" t="s">
        <v>3096</v>
      </c>
      <c r="C20" s="1024" t="s">
        <v>3097</v>
      </c>
      <c r="D20" s="1028">
        <v>45284</v>
      </c>
      <c r="E20" s="1028">
        <f t="shared" si="0"/>
        <v>45291</v>
      </c>
      <c r="F20" s="1028">
        <f t="shared" si="1"/>
        <v>45294</v>
      </c>
      <c r="G20" s="1028">
        <f t="shared" si="2"/>
        <v>45297</v>
      </c>
      <c r="H20" s="1028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3098</v>
      </c>
      <c r="C21" s="1024" t="s">
        <v>3099</v>
      </c>
      <c r="D21" s="1028">
        <v>45291</v>
      </c>
      <c r="E21" s="1028">
        <f t="shared" si="0"/>
        <v>45298</v>
      </c>
      <c r="F21" s="1028">
        <f t="shared" si="1"/>
        <v>45301</v>
      </c>
      <c r="G21" s="1028">
        <f t="shared" si="2"/>
        <v>45304</v>
      </c>
      <c r="H21" s="1028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3072</v>
      </c>
      <c r="C22" s="1017" t="s">
        <v>3100</v>
      </c>
      <c r="D22" s="1030">
        <v>44938</v>
      </c>
      <c r="E22" s="1030">
        <f t="shared" ref="E22" si="6">D22+7</f>
        <v>44945</v>
      </c>
      <c r="F22" s="1030">
        <f t="shared" ref="F22" si="7">D22+10</f>
        <v>44948</v>
      </c>
      <c r="G22" s="1030">
        <f t="shared" ref="G22" si="8">D22+13</f>
        <v>44951</v>
      </c>
      <c r="H22" s="1030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3074</v>
      </c>
      <c r="C23" s="1017" t="s">
        <v>3101</v>
      </c>
      <c r="D23" s="1030">
        <v>44940</v>
      </c>
      <c r="E23" s="1030">
        <f t="shared" ref="E23:E25" si="9">D23+7</f>
        <v>44947</v>
      </c>
      <c r="F23" s="1030">
        <f t="shared" ref="F23:F25" si="10">D23+10</f>
        <v>44950</v>
      </c>
      <c r="G23" s="1030">
        <f t="shared" ref="G23:G25" si="11">D23+13</f>
        <v>44953</v>
      </c>
      <c r="H23" s="1030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3076</v>
      </c>
      <c r="C24" s="1017" t="s">
        <v>3102</v>
      </c>
      <c r="D24" s="1030">
        <f>D23+7</f>
        <v>44947</v>
      </c>
      <c r="E24" s="1030">
        <f t="shared" si="9"/>
        <v>44954</v>
      </c>
      <c r="F24" s="1030">
        <f t="shared" si="10"/>
        <v>44957</v>
      </c>
      <c r="G24" s="1030">
        <f t="shared" si="11"/>
        <v>44960</v>
      </c>
      <c r="H24" s="1030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3078</v>
      </c>
      <c r="C25" s="1017" t="s">
        <v>3103</v>
      </c>
      <c r="D25" s="1030">
        <v>45334</v>
      </c>
      <c r="E25" s="1030">
        <f t="shared" si="9"/>
        <v>45341</v>
      </c>
      <c r="F25" s="1030">
        <f t="shared" si="10"/>
        <v>45344</v>
      </c>
      <c r="G25" s="1030">
        <f t="shared" si="11"/>
        <v>45347</v>
      </c>
      <c r="H25" s="1030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3080</v>
      </c>
      <c r="C26" s="1024" t="s">
        <v>3104</v>
      </c>
      <c r="D26" s="1028">
        <v>45337</v>
      </c>
      <c r="E26" s="1028">
        <f t="shared" ref="E26" si="13">D26+7</f>
        <v>45344</v>
      </c>
      <c r="F26" s="1028">
        <f t="shared" ref="F26" si="14">D26+10</f>
        <v>45347</v>
      </c>
      <c r="G26" s="1028">
        <f t="shared" ref="G26" si="15">D26+13</f>
        <v>45350</v>
      </c>
      <c r="H26" s="1028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3082</v>
      </c>
      <c r="C27" s="1024" t="s">
        <v>3105</v>
      </c>
      <c r="D27" s="1028">
        <v>45346</v>
      </c>
      <c r="E27" s="1028">
        <f t="shared" ref="E27:E38" si="17">D27+7</f>
        <v>45353</v>
      </c>
      <c r="F27" s="1028">
        <f t="shared" ref="F27:F38" si="18">D27+10</f>
        <v>45356</v>
      </c>
      <c r="G27" s="1028">
        <f t="shared" ref="G27:G38" si="19">D27+13</f>
        <v>45359</v>
      </c>
      <c r="H27" s="1028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3084</v>
      </c>
      <c r="C28" s="1024" t="s">
        <v>3106</v>
      </c>
      <c r="D28" s="1028">
        <v>45351</v>
      </c>
      <c r="E28" s="1028">
        <f t="shared" si="17"/>
        <v>45358</v>
      </c>
      <c r="F28" s="1028">
        <f t="shared" si="18"/>
        <v>45361</v>
      </c>
      <c r="G28" s="1028">
        <f t="shared" si="19"/>
        <v>45364</v>
      </c>
      <c r="H28" s="1028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3086</v>
      </c>
      <c r="C29" s="1024" t="s">
        <v>3107</v>
      </c>
      <c r="D29" s="1028">
        <v>45366</v>
      </c>
      <c r="E29" s="1028">
        <f t="shared" si="17"/>
        <v>45373</v>
      </c>
      <c r="F29" s="1028">
        <f t="shared" si="18"/>
        <v>45376</v>
      </c>
      <c r="G29" s="1028">
        <f t="shared" si="19"/>
        <v>45379</v>
      </c>
      <c r="H29" s="1028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3108</v>
      </c>
      <c r="C30" s="1017" t="s">
        <v>3109</v>
      </c>
      <c r="D30" s="1030">
        <v>45357</v>
      </c>
      <c r="E30" s="1030">
        <f t="shared" si="17"/>
        <v>45364</v>
      </c>
      <c r="F30" s="1030">
        <f t="shared" si="18"/>
        <v>45367</v>
      </c>
      <c r="G30" s="1030">
        <f t="shared" si="19"/>
        <v>45370</v>
      </c>
      <c r="H30" s="1030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3090</v>
      </c>
      <c r="C31" s="1017" t="s">
        <v>3110</v>
      </c>
      <c r="D31" s="1030">
        <v>45371</v>
      </c>
      <c r="E31" s="1030">
        <f t="shared" si="17"/>
        <v>45378</v>
      </c>
      <c r="F31" s="1030">
        <f t="shared" si="18"/>
        <v>45381</v>
      </c>
      <c r="G31" s="1030">
        <f t="shared" si="19"/>
        <v>45384</v>
      </c>
      <c r="H31" s="1030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3092</v>
      </c>
      <c r="C32" s="1017" t="s">
        <v>3111</v>
      </c>
      <c r="D32" s="1030">
        <v>45377</v>
      </c>
      <c r="E32" s="1030">
        <f t="shared" si="17"/>
        <v>45384</v>
      </c>
      <c r="F32" s="1030">
        <f t="shared" si="18"/>
        <v>45387</v>
      </c>
      <c r="G32" s="1030">
        <f t="shared" si="19"/>
        <v>45390</v>
      </c>
      <c r="H32" s="1030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3094</v>
      </c>
      <c r="C33" s="1017" t="s">
        <v>3112</v>
      </c>
      <c r="D33" s="1030">
        <v>45379</v>
      </c>
      <c r="E33" s="1030">
        <f t="shared" si="17"/>
        <v>45386</v>
      </c>
      <c r="F33" s="1030">
        <f t="shared" si="18"/>
        <v>45389</v>
      </c>
      <c r="G33" s="1030">
        <f t="shared" si="19"/>
        <v>45392</v>
      </c>
      <c r="H33" s="1030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3096</v>
      </c>
      <c r="C34" s="1017" t="s">
        <v>3113</v>
      </c>
      <c r="D34" s="1030">
        <v>45388</v>
      </c>
      <c r="E34" s="1030">
        <f t="shared" si="17"/>
        <v>45395</v>
      </c>
      <c r="F34" s="1030">
        <f t="shared" si="18"/>
        <v>45398</v>
      </c>
      <c r="G34" s="1030">
        <f t="shared" si="19"/>
        <v>45401</v>
      </c>
      <c r="H34" s="1030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6" t="s">
        <v>3098</v>
      </c>
      <c r="C35" s="982" t="s">
        <v>3114</v>
      </c>
      <c r="D35" s="1035">
        <v>45404</v>
      </c>
      <c r="E35" s="1030">
        <f t="shared" si="17"/>
        <v>45411</v>
      </c>
      <c r="F35" s="1030">
        <f t="shared" si="18"/>
        <v>45414</v>
      </c>
      <c r="G35" s="1030">
        <f t="shared" si="19"/>
        <v>45417</v>
      </c>
      <c r="H35" s="1030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6" t="s">
        <v>3088</v>
      </c>
      <c r="C36" s="982" t="s">
        <v>3115</v>
      </c>
      <c r="D36" s="1035">
        <v>45411</v>
      </c>
      <c r="E36" s="1030">
        <f t="shared" si="17"/>
        <v>45418</v>
      </c>
      <c r="F36" s="1030">
        <f t="shared" si="18"/>
        <v>45421</v>
      </c>
      <c r="G36" s="1030">
        <f t="shared" si="19"/>
        <v>45424</v>
      </c>
      <c r="H36" s="1030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6" t="s">
        <v>3072</v>
      </c>
      <c r="C37" s="982" t="s">
        <v>3116</v>
      </c>
      <c r="D37" s="1035">
        <v>45417</v>
      </c>
      <c r="E37" s="1030">
        <f t="shared" si="17"/>
        <v>45424</v>
      </c>
      <c r="F37" s="1030">
        <f t="shared" si="18"/>
        <v>45427</v>
      </c>
      <c r="G37" s="1030">
        <f t="shared" si="19"/>
        <v>45430</v>
      </c>
      <c r="H37" s="1030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6" t="s">
        <v>3074</v>
      </c>
      <c r="C38" s="982" t="s">
        <v>3117</v>
      </c>
      <c r="D38" s="1035">
        <v>45424</v>
      </c>
      <c r="E38" s="1030">
        <f t="shared" si="17"/>
        <v>45431</v>
      </c>
      <c r="F38" s="1030">
        <f t="shared" si="18"/>
        <v>45434</v>
      </c>
      <c r="G38" s="1030">
        <f t="shared" si="19"/>
        <v>45437</v>
      </c>
      <c r="H38" s="1030">
        <f t="shared" si="20"/>
        <v>45440</v>
      </c>
      <c r="J38" s="761">
        <v>45411</v>
      </c>
    </row>
    <row r="39" spans="2:10" s="331" customFormat="1" ht="20.100000000000001" customHeight="1" x14ac:dyDescent="0.2">
      <c r="B39" s="1034" t="s">
        <v>409</v>
      </c>
      <c r="C39" s="982" t="s">
        <v>3118</v>
      </c>
      <c r="D39" s="1032"/>
      <c r="E39" s="1032"/>
      <c r="F39" s="1032"/>
      <c r="G39" s="1032"/>
      <c r="H39" s="1032"/>
      <c r="J39" s="761">
        <f>J38+7</f>
        <v>45418</v>
      </c>
    </row>
    <row r="40" spans="2:10" s="331" customFormat="1" ht="20.100000000000001" customHeight="1" x14ac:dyDescent="0.2">
      <c r="B40" s="1006" t="s">
        <v>3076</v>
      </c>
      <c r="C40" s="982" t="s">
        <v>3119</v>
      </c>
      <c r="D40" s="1035">
        <v>45432</v>
      </c>
      <c r="E40" s="1030">
        <f t="shared" ref="E40" si="21">D40+7</f>
        <v>45439</v>
      </c>
      <c r="F40" s="1030">
        <f t="shared" ref="F40" si="22">D40+10</f>
        <v>45442</v>
      </c>
      <c r="G40" s="1030">
        <f t="shared" ref="G40" si="23">D40+13</f>
        <v>45445</v>
      </c>
      <c r="H40" s="1030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6" t="s">
        <v>3120</v>
      </c>
      <c r="C41" s="982" t="s">
        <v>3121</v>
      </c>
      <c r="D41" s="1035">
        <v>45439</v>
      </c>
      <c r="E41" s="1030">
        <f t="shared" ref="E41" si="26">D41+7</f>
        <v>45446</v>
      </c>
      <c r="F41" s="1030">
        <f t="shared" ref="F41" si="27">D41+10</f>
        <v>45449</v>
      </c>
      <c r="G41" s="1030">
        <f t="shared" ref="G41" si="28">D41+13</f>
        <v>45452</v>
      </c>
      <c r="H41" s="1030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6" t="s">
        <v>3078</v>
      </c>
      <c r="C42" s="982" t="s">
        <v>3121</v>
      </c>
      <c r="D42" s="1035">
        <v>45446</v>
      </c>
      <c r="E42" s="1030">
        <f t="shared" ref="E42" si="30">D42+7</f>
        <v>45453</v>
      </c>
      <c r="F42" s="1030">
        <f t="shared" ref="F42" si="31">D42+10</f>
        <v>45456</v>
      </c>
      <c r="G42" s="1030">
        <f t="shared" ref="G42" si="32">D42+13</f>
        <v>45459</v>
      </c>
      <c r="H42" s="1030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27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504</v>
      </c>
      <c r="C44" s="767"/>
    </row>
    <row r="45" spans="2:10" s="331" customFormat="1" ht="17.25" customHeight="1" x14ac:dyDescent="0.2">
      <c r="B45" s="1033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900"/>
      <c r="C47" s="901"/>
      <c r="D47" s="902"/>
      <c r="E47" s="903"/>
      <c r="F47" s="904"/>
      <c r="G47" s="905"/>
      <c r="H47" s="906"/>
      <c r="J47" s="416"/>
    </row>
    <row r="48" spans="2:10" s="331" customFormat="1" ht="17.25" customHeight="1" x14ac:dyDescent="0.2">
      <c r="B48" s="781" t="s">
        <v>505</v>
      </c>
      <c r="C48" s="145"/>
      <c r="D48" s="147" t="s">
        <v>506</v>
      </c>
      <c r="E48" s="147"/>
      <c r="F48" s="147"/>
      <c r="G48" s="147" t="s">
        <v>507</v>
      </c>
      <c r="H48" s="782"/>
      <c r="J48" s="768"/>
    </row>
    <row r="49" spans="2:8" s="331" customFormat="1" ht="17.25" customHeight="1" x14ac:dyDescent="0.2">
      <c r="B49" s="783" t="s">
        <v>508</v>
      </c>
      <c r="C49" s="784" t="s">
        <v>509</v>
      </c>
      <c r="D49" s="133" t="s">
        <v>510</v>
      </c>
      <c r="E49" s="147"/>
      <c r="F49" s="784" t="s">
        <v>511</v>
      </c>
      <c r="G49" s="145" t="s">
        <v>512</v>
      </c>
      <c r="H49" s="785" t="s">
        <v>513</v>
      </c>
    </row>
    <row r="50" spans="2:8" s="331" customFormat="1" ht="17.25" customHeight="1" x14ac:dyDescent="0.2">
      <c r="B50" s="786" t="s">
        <v>514</v>
      </c>
      <c r="C50" s="787" t="s">
        <v>515</v>
      </c>
      <c r="D50" s="133" t="s">
        <v>516</v>
      </c>
      <c r="E50" s="148" t="s">
        <v>517</v>
      </c>
      <c r="F50" s="788" t="s">
        <v>518</v>
      </c>
      <c r="G50" s="591" t="s">
        <v>519</v>
      </c>
      <c r="H50" s="789" t="s">
        <v>520</v>
      </c>
    </row>
    <row r="51" spans="2:8" s="331" customFormat="1" ht="17.25" customHeight="1" x14ac:dyDescent="0.2">
      <c r="B51" s="786" t="s">
        <v>528</v>
      </c>
      <c r="C51" s="787" t="s">
        <v>529</v>
      </c>
      <c r="D51" s="133" t="s">
        <v>523</v>
      </c>
      <c r="E51" s="148" t="s">
        <v>524</v>
      </c>
      <c r="F51" s="788" t="s">
        <v>525</v>
      </c>
      <c r="G51" s="591" t="s">
        <v>526</v>
      </c>
      <c r="H51" s="789" t="s">
        <v>527</v>
      </c>
    </row>
    <row r="52" spans="2:8" s="331" customFormat="1" ht="17.25" customHeight="1" x14ac:dyDescent="0.2">
      <c r="B52" s="786" t="s">
        <v>1581</v>
      </c>
      <c r="C52" s="787" t="s">
        <v>1582</v>
      </c>
      <c r="D52" s="133" t="s">
        <v>530</v>
      </c>
      <c r="E52" s="148" t="s">
        <v>531</v>
      </c>
      <c r="F52" s="788" t="s">
        <v>532</v>
      </c>
      <c r="G52" s="591" t="s">
        <v>533</v>
      </c>
      <c r="H52" s="789" t="s">
        <v>534</v>
      </c>
    </row>
    <row r="53" spans="2:8" s="331" customFormat="1" ht="17.25" customHeight="1" x14ac:dyDescent="0.2">
      <c r="B53" s="786" t="s">
        <v>521</v>
      </c>
      <c r="C53" s="787" t="s">
        <v>522</v>
      </c>
      <c r="D53" s="133" t="s">
        <v>537</v>
      </c>
      <c r="E53" s="148" t="s">
        <v>538</v>
      </c>
      <c r="F53" s="788" t="s">
        <v>539</v>
      </c>
      <c r="G53" s="591" t="s">
        <v>540</v>
      </c>
      <c r="H53" s="789" t="s">
        <v>541</v>
      </c>
    </row>
    <row r="54" spans="2:8" s="331" customFormat="1" ht="17.25" customHeight="1" x14ac:dyDescent="0.2">
      <c r="B54" s="786" t="s">
        <v>535</v>
      </c>
      <c r="C54" s="787" t="s">
        <v>536</v>
      </c>
      <c r="D54" s="133" t="s">
        <v>544</v>
      </c>
      <c r="E54" s="148" t="s">
        <v>545</v>
      </c>
      <c r="F54" s="788" t="s">
        <v>546</v>
      </c>
      <c r="G54" s="591" t="s">
        <v>547</v>
      </c>
      <c r="H54" s="789" t="s">
        <v>548</v>
      </c>
    </row>
    <row r="55" spans="2:8" s="331" customFormat="1" ht="17.25" customHeight="1" x14ac:dyDescent="0.2">
      <c r="B55" s="786" t="s">
        <v>1427</v>
      </c>
      <c r="C55" s="787" t="s">
        <v>1428</v>
      </c>
      <c r="D55" s="133" t="s">
        <v>551</v>
      </c>
      <c r="E55" s="148" t="s">
        <v>552</v>
      </c>
      <c r="F55" s="742" t="s">
        <v>553</v>
      </c>
      <c r="G55" s="591" t="s">
        <v>1429</v>
      </c>
      <c r="H55" s="789" t="s">
        <v>1431</v>
      </c>
    </row>
    <row r="56" spans="2:8" s="331" customFormat="1" ht="17.25" customHeight="1" x14ac:dyDescent="0.2">
      <c r="B56" s="786" t="s">
        <v>1583</v>
      </c>
      <c r="C56" s="787" t="s">
        <v>1584</v>
      </c>
      <c r="D56" s="133"/>
      <c r="E56" s="145"/>
      <c r="F56" s="591"/>
      <c r="G56" s="591" t="s">
        <v>554</v>
      </c>
      <c r="H56" s="790" t="s">
        <v>555</v>
      </c>
    </row>
    <row r="57" spans="2:8" s="331" customFormat="1" ht="17.25" customHeight="1" x14ac:dyDescent="0.2">
      <c r="B57" s="786" t="s">
        <v>542</v>
      </c>
      <c r="C57" s="787" t="s">
        <v>543</v>
      </c>
      <c r="D57" s="145"/>
      <c r="E57" s="145"/>
      <c r="F57" s="145"/>
      <c r="G57" s="145"/>
      <c r="H57" s="791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3" sqref="E73"/>
    </sheetView>
  </sheetViews>
  <sheetFormatPr defaultColWidth="9.140625" defaultRowHeight="13.5" x14ac:dyDescent="0.2"/>
  <cols>
    <col min="1" max="1" width="22.28515625" style="886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8" t="s">
        <v>116</v>
      </c>
      <c r="C2" s="1148"/>
      <c r="D2" s="1148"/>
      <c r="E2" s="1148"/>
      <c r="F2" s="1148"/>
      <c r="H2" s="962" t="s">
        <v>346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6" t="s">
        <v>129</v>
      </c>
      <c r="C4" s="1187"/>
      <c r="D4" s="1187"/>
      <c r="E4" s="1187"/>
      <c r="F4" s="1188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43"/>
      <c r="B7" s="1137" t="s">
        <v>129</v>
      </c>
      <c r="C7" s="1138"/>
      <c r="D7" s="1189" t="s">
        <v>3122</v>
      </c>
      <c r="E7" s="947" t="s">
        <v>3123</v>
      </c>
      <c r="F7" s="947" t="s">
        <v>327</v>
      </c>
      <c r="G7" s="842"/>
      <c r="H7" s="887"/>
      <c r="I7" s="889"/>
    </row>
    <row r="8" spans="1:9" s="331" customFormat="1" ht="17.25" customHeight="1" x14ac:dyDescent="0.2">
      <c r="A8" s="1043"/>
      <c r="B8" s="991" t="s">
        <v>351</v>
      </c>
      <c r="C8" s="991" t="s">
        <v>352</v>
      </c>
      <c r="D8" s="1190"/>
      <c r="E8" s="1013" t="s">
        <v>200</v>
      </c>
      <c r="F8" s="1013" t="s">
        <v>160</v>
      </c>
      <c r="G8" s="618"/>
      <c r="H8" s="1061" t="s">
        <v>353</v>
      </c>
      <c r="I8" s="889"/>
    </row>
    <row r="9" spans="1:9" s="331" customFormat="1" ht="15" hidden="1" customHeight="1" x14ac:dyDescent="0.2">
      <c r="A9" s="1043"/>
      <c r="B9" s="897" t="s">
        <v>3124</v>
      </c>
      <c r="C9" s="896" t="s">
        <v>3125</v>
      </c>
      <c r="D9" s="894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3" t="e">
        <f>#REF!+7</f>
        <v>#REF!</v>
      </c>
      <c r="I9" s="889"/>
    </row>
    <row r="10" spans="1:9" s="331" customFormat="1" ht="15" hidden="1" customHeight="1" x14ac:dyDescent="0.2">
      <c r="A10" s="1043"/>
      <c r="B10" s="891" t="s">
        <v>3126</v>
      </c>
      <c r="C10" s="892" t="s">
        <v>3127</v>
      </c>
      <c r="D10" s="892">
        <v>45302</v>
      </c>
      <c r="E10" s="761">
        <f t="shared" si="0"/>
        <v>45308</v>
      </c>
      <c r="F10" s="761">
        <f t="shared" si="1"/>
        <v>45310</v>
      </c>
      <c r="G10" s="767"/>
      <c r="H10" s="888" t="e">
        <f t="shared" ref="H10:H26" si="2">H9+7</f>
        <v>#REF!</v>
      </c>
      <c r="I10" s="889"/>
    </row>
    <row r="11" spans="1:9" s="331" customFormat="1" ht="15" hidden="1" customHeight="1" x14ac:dyDescent="0.2">
      <c r="A11" s="1043"/>
      <c r="B11" s="891" t="s">
        <v>3128</v>
      </c>
      <c r="C11" s="892" t="s">
        <v>3129</v>
      </c>
      <c r="D11" s="892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8" t="e">
        <f t="shared" si="2"/>
        <v>#REF!</v>
      </c>
      <c r="I11" s="889"/>
    </row>
    <row r="12" spans="1:9" s="331" customFormat="1" ht="15" hidden="1" customHeight="1" x14ac:dyDescent="0.2">
      <c r="A12" s="1043"/>
      <c r="B12" s="891" t="s">
        <v>3130</v>
      </c>
      <c r="C12" s="892" t="s">
        <v>3131</v>
      </c>
      <c r="D12" s="892">
        <v>45319</v>
      </c>
      <c r="E12" s="761">
        <f t="shared" si="3"/>
        <v>45325</v>
      </c>
      <c r="F12" s="761">
        <f t="shared" si="4"/>
        <v>45327</v>
      </c>
      <c r="G12" s="767"/>
      <c r="H12" s="888" t="e">
        <f t="shared" si="2"/>
        <v>#REF!</v>
      </c>
      <c r="I12" s="889"/>
    </row>
    <row r="13" spans="1:9" s="331" customFormat="1" ht="15" hidden="1" customHeight="1" x14ac:dyDescent="0.2">
      <c r="A13" s="1043"/>
      <c r="B13" s="891" t="s">
        <v>3132</v>
      </c>
      <c r="C13" s="892" t="s">
        <v>3133</v>
      </c>
      <c r="D13" s="892">
        <v>45323</v>
      </c>
      <c r="E13" s="761">
        <f t="shared" si="3"/>
        <v>45329</v>
      </c>
      <c r="F13" s="761">
        <f>D13+10</f>
        <v>45333</v>
      </c>
      <c r="G13" s="767"/>
      <c r="H13" s="888" t="e">
        <f t="shared" si="2"/>
        <v>#REF!</v>
      </c>
      <c r="I13" s="889"/>
    </row>
    <row r="14" spans="1:9" s="331" customFormat="1" ht="15" hidden="1" customHeight="1" x14ac:dyDescent="0.2">
      <c r="A14" s="1043"/>
      <c r="B14" s="891" t="s">
        <v>3134</v>
      </c>
      <c r="C14" s="892" t="s">
        <v>3135</v>
      </c>
      <c r="D14" s="892">
        <v>45331</v>
      </c>
      <c r="E14" s="761">
        <f t="shared" ref="E14" si="5">D14+6</f>
        <v>45337</v>
      </c>
      <c r="F14" s="761">
        <f>D14+10</f>
        <v>45341</v>
      </c>
      <c r="G14" s="767"/>
      <c r="H14" s="888" t="e">
        <f t="shared" si="2"/>
        <v>#REF!</v>
      </c>
      <c r="I14" s="889"/>
    </row>
    <row r="15" spans="1:9" s="331" customFormat="1" ht="15" hidden="1" customHeight="1" x14ac:dyDescent="0.2">
      <c r="A15" s="1043"/>
      <c r="B15" s="891" t="s">
        <v>3136</v>
      </c>
      <c r="C15" s="892" t="s">
        <v>3137</v>
      </c>
      <c r="D15" s="892">
        <v>45330</v>
      </c>
      <c r="E15" s="761">
        <f t="shared" ref="E15" si="6">D15+6</f>
        <v>45336</v>
      </c>
      <c r="F15" s="761">
        <f>D15+10</f>
        <v>45340</v>
      </c>
      <c r="G15" s="767"/>
      <c r="H15" s="888" t="e">
        <f t="shared" si="2"/>
        <v>#REF!</v>
      </c>
      <c r="I15" s="889"/>
    </row>
    <row r="16" spans="1:9" s="331" customFormat="1" ht="15" hidden="1" customHeight="1" x14ac:dyDescent="0.2">
      <c r="A16" s="1043"/>
      <c r="B16" s="891" t="s">
        <v>3138</v>
      </c>
      <c r="C16" s="892" t="s">
        <v>3139</v>
      </c>
      <c r="D16" s="892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8" t="e">
        <f t="shared" si="2"/>
        <v>#REF!</v>
      </c>
      <c r="I16" s="889"/>
    </row>
    <row r="17" spans="1:9" s="331" customFormat="1" ht="15" hidden="1" customHeight="1" x14ac:dyDescent="0.2">
      <c r="A17" s="1043"/>
      <c r="B17" s="891" t="s">
        <v>3140</v>
      </c>
      <c r="C17" s="892" t="s">
        <v>3141</v>
      </c>
      <c r="D17" s="892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8" t="e">
        <f t="shared" si="2"/>
        <v>#REF!</v>
      </c>
      <c r="I17" s="889"/>
    </row>
    <row r="18" spans="1:9" s="331" customFormat="1" ht="15" hidden="1" customHeight="1" x14ac:dyDescent="0.2">
      <c r="A18" s="1043"/>
      <c r="B18" s="891" t="s">
        <v>3142</v>
      </c>
      <c r="C18" s="892" t="s">
        <v>3143</v>
      </c>
      <c r="D18" s="892">
        <v>45360</v>
      </c>
      <c r="E18" s="761">
        <f t="shared" si="8"/>
        <v>45366</v>
      </c>
      <c r="F18" s="761">
        <f>D18+10</f>
        <v>45370</v>
      </c>
      <c r="G18" s="767"/>
      <c r="H18" s="888" t="e">
        <f t="shared" si="2"/>
        <v>#REF!</v>
      </c>
      <c r="I18" s="889"/>
    </row>
    <row r="19" spans="1:9" s="331" customFormat="1" ht="15" hidden="1" customHeight="1" x14ac:dyDescent="0.2">
      <c r="A19" s="1043"/>
      <c r="B19" s="891" t="s">
        <v>3144</v>
      </c>
      <c r="C19" s="892" t="s">
        <v>3145</v>
      </c>
      <c r="D19" s="892">
        <v>45364</v>
      </c>
      <c r="E19" s="761">
        <f t="shared" ref="E19:E22" si="10">D19+6</f>
        <v>45370</v>
      </c>
      <c r="F19" s="803"/>
      <c r="G19" s="767"/>
      <c r="H19" s="888" t="e">
        <f t="shared" si="2"/>
        <v>#REF!</v>
      </c>
      <c r="I19" s="889"/>
    </row>
    <row r="20" spans="1:9" s="331" customFormat="1" ht="17.25" hidden="1" customHeight="1" x14ac:dyDescent="0.2">
      <c r="A20" s="1043"/>
      <c r="B20" s="891" t="s">
        <v>3146</v>
      </c>
      <c r="C20" s="892" t="s">
        <v>3147</v>
      </c>
      <c r="D20" s="892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9"/>
    </row>
    <row r="21" spans="1:9" s="331" customFormat="1" ht="17.25" hidden="1" customHeight="1" x14ac:dyDescent="0.2">
      <c r="A21" s="1043"/>
      <c r="B21" s="891" t="s">
        <v>3148</v>
      </c>
      <c r="C21" s="892" t="s">
        <v>3149</v>
      </c>
      <c r="D21" s="892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9"/>
    </row>
    <row r="22" spans="1:9" s="331" customFormat="1" ht="17.25" hidden="1" customHeight="1" x14ac:dyDescent="0.2">
      <c r="A22" s="1043"/>
      <c r="B22" s="891" t="s">
        <v>3126</v>
      </c>
      <c r="C22" s="892" t="s">
        <v>3150</v>
      </c>
      <c r="D22" s="892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9"/>
    </row>
    <row r="23" spans="1:9" s="331" customFormat="1" ht="17.25" hidden="1" customHeight="1" x14ac:dyDescent="0.2">
      <c r="A23" s="1043"/>
      <c r="B23" s="1014" t="s">
        <v>3128</v>
      </c>
      <c r="C23" s="1015" t="s">
        <v>3151</v>
      </c>
      <c r="D23" s="1015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9"/>
    </row>
    <row r="24" spans="1:9" s="331" customFormat="1" ht="17.25" hidden="1" customHeight="1" x14ac:dyDescent="0.2">
      <c r="A24" s="1043" t="s">
        <v>3152</v>
      </c>
      <c r="B24" s="1014" t="s">
        <v>3130</v>
      </c>
      <c r="C24" s="1015" t="s">
        <v>3153</v>
      </c>
      <c r="D24" s="1015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9"/>
    </row>
    <row r="25" spans="1:9" s="331" customFormat="1" ht="17.25" hidden="1" customHeight="1" x14ac:dyDescent="0.2">
      <c r="A25" s="1043"/>
      <c r="B25" s="1014" t="s">
        <v>3132</v>
      </c>
      <c r="C25" s="1015" t="s">
        <v>3154</v>
      </c>
      <c r="D25" s="1015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9"/>
    </row>
    <row r="26" spans="1:9" s="331" customFormat="1" ht="17.25" hidden="1" customHeight="1" x14ac:dyDescent="0.2">
      <c r="A26" s="1043"/>
      <c r="B26" s="922" t="s">
        <v>409</v>
      </c>
      <c r="C26" s="1015" t="s">
        <v>3155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9"/>
    </row>
    <row r="27" spans="1:9" s="331" customFormat="1" ht="17.25" hidden="1" customHeight="1" x14ac:dyDescent="0.2">
      <c r="A27" s="1043"/>
      <c r="B27" s="1014" t="s">
        <v>3136</v>
      </c>
      <c r="C27" s="1015" t="s">
        <v>3156</v>
      </c>
      <c r="D27" s="1015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9"/>
    </row>
    <row r="28" spans="1:9" s="331" customFormat="1" ht="17.25" hidden="1" customHeight="1" x14ac:dyDescent="0.2">
      <c r="A28" s="1043"/>
      <c r="B28" s="922" t="s">
        <v>409</v>
      </c>
      <c r="C28" s="1015" t="s">
        <v>3157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9"/>
    </row>
    <row r="29" spans="1:9" s="331" customFormat="1" ht="17.25" hidden="1" customHeight="1" x14ac:dyDescent="0.2">
      <c r="A29" s="1043"/>
      <c r="B29" s="1015" t="s">
        <v>3138</v>
      </c>
      <c r="C29" s="1015" t="s">
        <v>3158</v>
      </c>
      <c r="D29" s="1015">
        <v>45431</v>
      </c>
      <c r="E29" s="761">
        <f t="shared" ref="E29:E31" si="15">D29+6</f>
        <v>45437</v>
      </c>
      <c r="F29" s="884" t="s">
        <v>385</v>
      </c>
      <c r="G29" s="767"/>
      <c r="H29" s="761">
        <f t="shared" ref="H29:H72" si="16">H28+7</f>
        <v>45430</v>
      </c>
      <c r="I29" s="889"/>
    </row>
    <row r="30" spans="1:9" s="331" customFormat="1" ht="17.25" hidden="1" customHeight="1" x14ac:dyDescent="0.2">
      <c r="A30" s="1043"/>
      <c r="B30" s="884" t="s">
        <v>385</v>
      </c>
      <c r="C30" s="1015" t="s">
        <v>3159</v>
      </c>
      <c r="D30" s="890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9"/>
    </row>
    <row r="31" spans="1:9" s="331" customFormat="1" ht="17.25" hidden="1" customHeight="1" x14ac:dyDescent="0.2">
      <c r="A31" s="1043"/>
      <c r="B31" s="1015" t="s">
        <v>3142</v>
      </c>
      <c r="C31" s="1015" t="s">
        <v>3160</v>
      </c>
      <c r="D31" s="1015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9"/>
    </row>
    <row r="32" spans="1:9" s="331" customFormat="1" ht="17.25" hidden="1" customHeight="1" x14ac:dyDescent="0.2">
      <c r="A32" s="1043" t="s">
        <v>3161</v>
      </c>
      <c r="B32" s="884" t="s">
        <v>385</v>
      </c>
      <c r="C32" s="1015" t="s">
        <v>3162</v>
      </c>
      <c r="D32" s="890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9"/>
    </row>
    <row r="33" spans="1:9" s="331" customFormat="1" ht="17.25" hidden="1" customHeight="1" x14ac:dyDescent="0.2">
      <c r="A33" s="1043"/>
      <c r="B33" s="1015" t="s">
        <v>3163</v>
      </c>
      <c r="C33" s="1015" t="s">
        <v>3164</v>
      </c>
      <c r="D33" s="1015">
        <v>45473</v>
      </c>
      <c r="E33" s="761">
        <f t="shared" si="17"/>
        <v>45479</v>
      </c>
      <c r="F33" s="884" t="s">
        <v>385</v>
      </c>
      <c r="G33" s="767"/>
      <c r="H33" s="761">
        <f t="shared" si="16"/>
        <v>45458</v>
      </c>
      <c r="I33" s="889"/>
    </row>
    <row r="34" spans="1:9" s="331" customFormat="1" ht="17.25" hidden="1" customHeight="1" x14ac:dyDescent="0.2">
      <c r="A34" s="1043"/>
      <c r="B34" s="1015" t="s">
        <v>3126</v>
      </c>
      <c r="C34" s="1015" t="s">
        <v>3165</v>
      </c>
      <c r="D34" s="1015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9"/>
    </row>
    <row r="35" spans="1:9" s="331" customFormat="1" ht="17.25" hidden="1" customHeight="1" x14ac:dyDescent="0.2">
      <c r="A35" s="1043"/>
      <c r="B35" s="1015" t="s">
        <v>3166</v>
      </c>
      <c r="C35" s="1015" t="s">
        <v>3167</v>
      </c>
      <c r="D35" s="1015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9"/>
    </row>
    <row r="36" spans="1:9" s="331" customFormat="1" ht="17.25" hidden="1" customHeight="1" x14ac:dyDescent="0.2">
      <c r="A36" s="1043" t="s">
        <v>3168</v>
      </c>
      <c r="B36" s="1015" t="s">
        <v>3128</v>
      </c>
      <c r="C36" s="1015" t="s">
        <v>3169</v>
      </c>
      <c r="D36" s="1015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9"/>
    </row>
    <row r="37" spans="1:9" s="331" customFormat="1" ht="17.25" hidden="1" customHeight="1" x14ac:dyDescent="0.2">
      <c r="A37" s="1043"/>
      <c r="B37" s="884" t="s">
        <v>409</v>
      </c>
      <c r="C37" s="1015" t="s">
        <v>3170</v>
      </c>
      <c r="D37" s="890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9"/>
    </row>
    <row r="38" spans="1:9" s="331" customFormat="1" ht="17.25" hidden="1" customHeight="1" x14ac:dyDescent="0.2">
      <c r="A38" s="1043"/>
      <c r="B38" s="1015" t="s">
        <v>3130</v>
      </c>
      <c r="C38" s="1015" t="s">
        <v>3171</v>
      </c>
      <c r="D38" s="1015">
        <v>45498</v>
      </c>
      <c r="E38" s="884" t="s">
        <v>385</v>
      </c>
      <c r="F38" s="761">
        <f t="shared" si="22"/>
        <v>45508</v>
      </c>
      <c r="G38" s="767"/>
      <c r="H38" s="761">
        <f t="shared" si="16"/>
        <v>45493</v>
      </c>
      <c r="I38" s="889"/>
    </row>
    <row r="39" spans="1:9" s="331" customFormat="1" ht="17.25" hidden="1" customHeight="1" x14ac:dyDescent="0.2">
      <c r="A39" s="1043"/>
      <c r="B39" s="1015" t="s">
        <v>3132</v>
      </c>
      <c r="C39" s="1015" t="s">
        <v>3172</v>
      </c>
      <c r="D39" s="1015">
        <v>45506</v>
      </c>
      <c r="E39" s="884" t="s">
        <v>385</v>
      </c>
      <c r="F39" s="761">
        <f t="shared" si="22"/>
        <v>45516</v>
      </c>
      <c r="G39" s="767"/>
      <c r="H39" s="761">
        <f t="shared" si="16"/>
        <v>45500</v>
      </c>
      <c r="I39" s="889"/>
    </row>
    <row r="40" spans="1:9" s="331" customFormat="1" ht="17.25" hidden="1" customHeight="1" x14ac:dyDescent="0.2">
      <c r="A40" s="1043"/>
      <c r="B40" s="1015" t="s">
        <v>3136</v>
      </c>
      <c r="C40" s="1015" t="s">
        <v>3173</v>
      </c>
      <c r="D40" s="1015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9"/>
    </row>
    <row r="41" spans="1:9" s="331" customFormat="1" ht="17.25" hidden="1" customHeight="1" x14ac:dyDescent="0.2">
      <c r="A41" s="1043"/>
      <c r="B41" s="1015" t="s">
        <v>3138</v>
      </c>
      <c r="C41" s="1015" t="s">
        <v>3174</v>
      </c>
      <c r="D41" s="1015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9"/>
    </row>
    <row r="42" spans="1:9" s="331" customFormat="1" ht="17.25" hidden="1" customHeight="1" x14ac:dyDescent="0.2">
      <c r="A42" s="1043"/>
      <c r="B42" s="1015" t="s">
        <v>3134</v>
      </c>
      <c r="C42" s="1015" t="s">
        <v>3175</v>
      </c>
      <c r="D42" s="884" t="s">
        <v>385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9"/>
    </row>
    <row r="43" spans="1:9" s="331" customFormat="1" ht="17.25" hidden="1" customHeight="1" x14ac:dyDescent="0.2">
      <c r="A43" s="1043"/>
      <c r="B43" s="1038" t="s">
        <v>409</v>
      </c>
      <c r="C43" s="1015" t="s">
        <v>3176</v>
      </c>
      <c r="D43" s="890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9"/>
    </row>
    <row r="44" spans="1:9" s="331" customFormat="1" ht="17.25" hidden="1" customHeight="1" x14ac:dyDescent="0.2">
      <c r="A44" s="1043"/>
      <c r="B44" s="1015" t="s">
        <v>3161</v>
      </c>
      <c r="C44" s="1015" t="s">
        <v>3177</v>
      </c>
      <c r="D44" s="1015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9"/>
    </row>
    <row r="45" spans="1:9" s="331" customFormat="1" ht="17.25" hidden="1" customHeight="1" x14ac:dyDescent="0.2">
      <c r="A45" s="1043"/>
      <c r="B45" s="1015" t="s">
        <v>3178</v>
      </c>
      <c r="C45" s="1015" t="s">
        <v>3179</v>
      </c>
      <c r="D45" s="1015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9"/>
    </row>
    <row r="46" spans="1:9" s="331" customFormat="1" ht="17.25" hidden="1" customHeight="1" x14ac:dyDescent="0.2">
      <c r="A46" s="1043"/>
      <c r="B46" s="1038" t="s">
        <v>409</v>
      </c>
      <c r="C46" s="1015" t="s">
        <v>3180</v>
      </c>
      <c r="D46" s="890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9"/>
    </row>
    <row r="47" spans="1:9" s="331" customFormat="1" ht="17.25" hidden="1" customHeight="1" x14ac:dyDescent="0.2">
      <c r="A47" s="1043"/>
      <c r="B47" s="1015" t="s">
        <v>3126</v>
      </c>
      <c r="C47" s="1015" t="s">
        <v>3181</v>
      </c>
      <c r="D47" s="1015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9"/>
    </row>
    <row r="48" spans="1:9" s="331" customFormat="1" ht="17.25" hidden="1" customHeight="1" x14ac:dyDescent="0.2">
      <c r="A48" s="1043"/>
      <c r="B48" s="1015" t="s">
        <v>3166</v>
      </c>
      <c r="C48" s="1015" t="s">
        <v>3182</v>
      </c>
      <c r="D48" s="1015">
        <v>45566</v>
      </c>
      <c r="E48" s="884" t="s">
        <v>385</v>
      </c>
      <c r="F48" s="761">
        <f t="shared" si="28"/>
        <v>45576</v>
      </c>
      <c r="G48" s="767"/>
      <c r="H48" s="761">
        <f t="shared" si="16"/>
        <v>45563</v>
      </c>
      <c r="I48" s="889"/>
    </row>
    <row r="49" spans="1:9" s="331" customFormat="1" ht="17.25" hidden="1" customHeight="1" x14ac:dyDescent="0.2">
      <c r="A49" s="1043"/>
      <c r="B49" s="1015" t="s">
        <v>3128</v>
      </c>
      <c r="C49" s="1015" t="s">
        <v>3183</v>
      </c>
      <c r="D49" s="1015">
        <v>45619</v>
      </c>
      <c r="E49" s="884" t="s">
        <v>385</v>
      </c>
      <c r="F49" s="761">
        <f t="shared" ref="F49:F50" si="29">D49+10</f>
        <v>45629</v>
      </c>
      <c r="G49" s="767"/>
      <c r="H49" s="761">
        <f t="shared" si="16"/>
        <v>45570</v>
      </c>
      <c r="I49" s="889"/>
    </row>
    <row r="50" spans="1:9" s="331" customFormat="1" ht="17.25" hidden="1" customHeight="1" x14ac:dyDescent="0.2">
      <c r="A50" s="1043"/>
      <c r="B50" s="1015" t="s">
        <v>3130</v>
      </c>
      <c r="C50" s="1015" t="s">
        <v>3184</v>
      </c>
      <c r="D50" s="1015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9"/>
    </row>
    <row r="51" spans="1:9" s="331" customFormat="1" ht="17.25" hidden="1" customHeight="1" x14ac:dyDescent="0.2">
      <c r="A51" s="1043" t="s">
        <v>3185</v>
      </c>
      <c r="B51" s="1015" t="s">
        <v>3132</v>
      </c>
      <c r="C51" s="1015" t="s">
        <v>3186</v>
      </c>
      <c r="D51" s="1015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9"/>
    </row>
    <row r="52" spans="1:9" s="331" customFormat="1" ht="17.25" hidden="1" customHeight="1" x14ac:dyDescent="0.2">
      <c r="A52" s="1043"/>
      <c r="B52" s="1015" t="s">
        <v>3136</v>
      </c>
      <c r="C52" s="1015" t="s">
        <v>3187</v>
      </c>
      <c r="D52" s="884" t="s">
        <v>385</v>
      </c>
      <c r="E52" s="803"/>
      <c r="F52" s="803"/>
      <c r="G52" s="767"/>
      <c r="H52" s="761">
        <f t="shared" si="16"/>
        <v>45591</v>
      </c>
      <c r="I52" s="889"/>
    </row>
    <row r="53" spans="1:9" s="331" customFormat="1" ht="17.25" hidden="1" customHeight="1" x14ac:dyDescent="0.2">
      <c r="A53" s="1043"/>
      <c r="B53" s="1015" t="s">
        <v>3138</v>
      </c>
      <c r="C53" s="1015" t="s">
        <v>3188</v>
      </c>
      <c r="D53" s="1015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9"/>
    </row>
    <row r="54" spans="1:9" s="331" customFormat="1" ht="17.25" hidden="1" customHeight="1" x14ac:dyDescent="0.2">
      <c r="A54" s="1043"/>
      <c r="B54" s="961" t="s">
        <v>3134</v>
      </c>
      <c r="C54" s="1015" t="s">
        <v>3189</v>
      </c>
      <c r="D54" s="1015">
        <v>45621</v>
      </c>
      <c r="E54" s="761">
        <f t="shared" ref="E54" si="33">D54+6</f>
        <v>45627</v>
      </c>
      <c r="F54" s="884" t="s">
        <v>385</v>
      </c>
      <c r="G54" s="767"/>
      <c r="H54" s="761">
        <f t="shared" si="16"/>
        <v>45605</v>
      </c>
      <c r="I54" s="889"/>
    </row>
    <row r="55" spans="1:9" s="331" customFormat="1" ht="17.25" hidden="1" customHeight="1" x14ac:dyDescent="0.2">
      <c r="A55" s="1043"/>
      <c r="B55" s="1015" t="s">
        <v>3190</v>
      </c>
      <c r="C55" s="1015" t="s">
        <v>3191</v>
      </c>
      <c r="D55" s="1015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9"/>
    </row>
    <row r="56" spans="1:9" s="331" customFormat="1" ht="17.25" hidden="1" customHeight="1" x14ac:dyDescent="0.2">
      <c r="A56" s="1043"/>
      <c r="B56" s="1038" t="s">
        <v>409</v>
      </c>
      <c r="C56" s="1015" t="s">
        <v>3192</v>
      </c>
      <c r="D56" s="890"/>
      <c r="E56" s="803"/>
      <c r="F56" s="803"/>
      <c r="G56" s="767"/>
      <c r="H56" s="761">
        <f t="shared" si="16"/>
        <v>45619</v>
      </c>
      <c r="I56" s="889"/>
    </row>
    <row r="57" spans="1:9" s="331" customFormat="1" ht="17.25" hidden="1" customHeight="1" x14ac:dyDescent="0.2">
      <c r="A57" s="1043"/>
      <c r="B57" s="1015" t="s">
        <v>3161</v>
      </c>
      <c r="C57" s="1015" t="s">
        <v>3193</v>
      </c>
      <c r="D57" s="1015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9"/>
    </row>
    <row r="58" spans="1:9" s="331" customFormat="1" ht="17.25" hidden="1" customHeight="1" x14ac:dyDescent="0.2">
      <c r="A58" s="1043"/>
      <c r="B58" s="1015" t="s">
        <v>3194</v>
      </c>
      <c r="C58" s="1015" t="s">
        <v>3195</v>
      </c>
      <c r="D58" s="1015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9"/>
    </row>
    <row r="59" spans="1:9" s="331" customFormat="1" ht="17.25" hidden="1" customHeight="1" x14ac:dyDescent="0.2">
      <c r="A59" s="1043"/>
      <c r="B59" s="1015" t="s">
        <v>3126</v>
      </c>
      <c r="C59" s="1015" t="s">
        <v>3196</v>
      </c>
      <c r="D59" s="1015">
        <v>45655</v>
      </c>
      <c r="E59" s="884" t="s">
        <v>385</v>
      </c>
      <c r="F59" s="761">
        <f t="shared" si="39"/>
        <v>45665</v>
      </c>
      <c r="G59" s="767"/>
      <c r="H59" s="761">
        <f t="shared" si="16"/>
        <v>45640</v>
      </c>
      <c r="I59" s="889"/>
    </row>
    <row r="60" spans="1:9" s="331" customFormat="1" ht="17.25" hidden="1" customHeight="1" x14ac:dyDescent="0.2">
      <c r="A60" s="1043"/>
      <c r="B60" s="1015" t="s">
        <v>3166</v>
      </c>
      <c r="C60" s="1015" t="s">
        <v>3197</v>
      </c>
      <c r="D60" s="1015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9"/>
    </row>
    <row r="61" spans="1:9" s="331" customFormat="1" ht="17.25" hidden="1" customHeight="1" x14ac:dyDescent="0.2">
      <c r="A61" s="1043"/>
      <c r="B61" s="1038" t="s">
        <v>409</v>
      </c>
      <c r="C61" s="1015" t="s">
        <v>3198</v>
      </c>
      <c r="D61" s="890"/>
      <c r="E61" s="803"/>
      <c r="F61" s="803"/>
      <c r="G61" s="767"/>
      <c r="H61" s="761">
        <f t="shared" si="16"/>
        <v>45654</v>
      </c>
      <c r="I61" s="889"/>
    </row>
    <row r="62" spans="1:9" s="331" customFormat="1" ht="17.25" hidden="1" customHeight="1" x14ac:dyDescent="0.2">
      <c r="A62" s="1043"/>
      <c r="B62" s="1015" t="s">
        <v>3199</v>
      </c>
      <c r="C62" s="1015" t="s">
        <v>3200</v>
      </c>
      <c r="D62" s="1015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9"/>
    </row>
    <row r="63" spans="1:9" s="331" customFormat="1" ht="17.25" hidden="1" customHeight="1" x14ac:dyDescent="0.2">
      <c r="A63" s="1043"/>
      <c r="B63" s="1015" t="s">
        <v>3130</v>
      </c>
      <c r="C63" s="1015" t="s">
        <v>3201</v>
      </c>
      <c r="D63" s="1015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9"/>
    </row>
    <row r="64" spans="1:9" s="331" customFormat="1" ht="17.25" hidden="1" customHeight="1" x14ac:dyDescent="0.2">
      <c r="A64" s="1043"/>
      <c r="B64" s="1038" t="s">
        <v>409</v>
      </c>
      <c r="C64" s="1015" t="s">
        <v>3202</v>
      </c>
      <c r="D64" s="890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9"/>
    </row>
    <row r="65" spans="1:9" s="331" customFormat="1" ht="17.25" hidden="1" customHeight="1" x14ac:dyDescent="0.2">
      <c r="A65" s="1043"/>
      <c r="B65" s="1015" t="s">
        <v>3203</v>
      </c>
      <c r="C65" s="1015" t="s">
        <v>3204</v>
      </c>
      <c r="D65" s="1015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9"/>
    </row>
    <row r="66" spans="1:9" s="331" customFormat="1" ht="17.25" hidden="1" customHeight="1" x14ac:dyDescent="0.2">
      <c r="A66" s="1043"/>
      <c r="B66" s="1015" t="s">
        <v>3205</v>
      </c>
      <c r="C66" s="1015" t="s">
        <v>3206</v>
      </c>
      <c r="D66" s="1015">
        <v>45700</v>
      </c>
      <c r="E66" s="884" t="s">
        <v>385</v>
      </c>
      <c r="F66" s="884" t="s">
        <v>385</v>
      </c>
      <c r="G66" s="767"/>
      <c r="H66" s="761">
        <f t="shared" si="16"/>
        <v>45689</v>
      </c>
      <c r="I66" s="889"/>
    </row>
    <row r="67" spans="1:9" s="331" customFormat="1" ht="17.25" hidden="1" customHeight="1" x14ac:dyDescent="0.2">
      <c r="A67" s="1043"/>
      <c r="B67" s="1015" t="s">
        <v>3128</v>
      </c>
      <c r="C67" s="1015" t="s">
        <v>3207</v>
      </c>
      <c r="D67" s="1015">
        <v>45704</v>
      </c>
      <c r="E67" s="884" t="s">
        <v>385</v>
      </c>
      <c r="F67" s="884" t="s">
        <v>385</v>
      </c>
      <c r="G67" s="767"/>
      <c r="H67" s="761">
        <f t="shared" si="16"/>
        <v>45696</v>
      </c>
      <c r="I67" s="889"/>
    </row>
    <row r="68" spans="1:9" s="331" customFormat="1" ht="17.25" hidden="1" customHeight="1" x14ac:dyDescent="0.2">
      <c r="A68" s="1043"/>
      <c r="B68" s="1015" t="s">
        <v>3138</v>
      </c>
      <c r="C68" s="1015" t="s">
        <v>3208</v>
      </c>
      <c r="D68" s="1015">
        <v>45707</v>
      </c>
      <c r="E68" s="761">
        <f t="shared" ref="E68" si="44">D68+6</f>
        <v>45713</v>
      </c>
      <c r="F68" s="884" t="s">
        <v>385</v>
      </c>
      <c r="G68" s="767"/>
      <c r="H68" s="761">
        <f t="shared" si="16"/>
        <v>45703</v>
      </c>
      <c r="I68" s="889"/>
    </row>
    <row r="69" spans="1:9" s="331" customFormat="1" ht="17.25" hidden="1" customHeight="1" x14ac:dyDescent="0.2">
      <c r="A69" s="1043"/>
      <c r="B69" s="1015" t="s">
        <v>3190</v>
      </c>
      <c r="C69" s="1015" t="s">
        <v>3209</v>
      </c>
      <c r="D69" s="1015">
        <v>45730</v>
      </c>
      <c r="E69" s="884" t="s">
        <v>385</v>
      </c>
      <c r="F69" s="884" t="s">
        <v>385</v>
      </c>
      <c r="G69" s="767"/>
      <c r="H69" s="761">
        <f>H68+7</f>
        <v>45710</v>
      </c>
      <c r="I69" s="889"/>
    </row>
    <row r="70" spans="1:9" s="331" customFormat="1" ht="17.25" customHeight="1" x14ac:dyDescent="0.2">
      <c r="A70" s="1043"/>
      <c r="B70" s="1038" t="s">
        <v>409</v>
      </c>
      <c r="C70" s="1015" t="s">
        <v>3210</v>
      </c>
      <c r="D70" s="890"/>
      <c r="E70" s="803"/>
      <c r="F70" s="803"/>
      <c r="G70" s="767"/>
      <c r="H70" s="761">
        <f>H69+7</f>
        <v>45717</v>
      </c>
      <c r="I70" s="889"/>
    </row>
    <row r="71" spans="1:9" s="331" customFormat="1" ht="17.25" customHeight="1" x14ac:dyDescent="0.2">
      <c r="A71" s="1043"/>
      <c r="B71" s="1038" t="s">
        <v>409</v>
      </c>
      <c r="C71" s="1015" t="s">
        <v>3211</v>
      </c>
      <c r="D71" s="890"/>
      <c r="E71" s="803"/>
      <c r="F71" s="803"/>
      <c r="G71" s="767"/>
      <c r="H71" s="761">
        <f>H70+7</f>
        <v>45724</v>
      </c>
      <c r="I71" s="889"/>
    </row>
    <row r="72" spans="1:9" s="331" customFormat="1" ht="17.25" customHeight="1" x14ac:dyDescent="0.2">
      <c r="A72" s="1043"/>
      <c r="B72" s="1038" t="s">
        <v>409</v>
      </c>
      <c r="C72" s="1015" t="s">
        <v>3212</v>
      </c>
      <c r="D72" s="890"/>
      <c r="E72" s="803"/>
      <c r="F72" s="803"/>
      <c r="G72" s="767"/>
      <c r="H72" s="761">
        <f t="shared" si="16"/>
        <v>45731</v>
      </c>
      <c r="I72" s="889"/>
    </row>
    <row r="73" spans="1:9" s="331" customFormat="1" ht="17.25" customHeight="1" x14ac:dyDescent="0.2">
      <c r="A73" s="1043"/>
      <c r="B73" s="1015" t="s">
        <v>3126</v>
      </c>
      <c r="C73" s="1015" t="s">
        <v>3213</v>
      </c>
      <c r="D73" s="1015">
        <v>45748</v>
      </c>
      <c r="E73" s="761">
        <f>D73+6</f>
        <v>45754</v>
      </c>
      <c r="F73" s="884" t="s">
        <v>385</v>
      </c>
      <c r="G73" s="767"/>
      <c r="H73" s="761">
        <f>H72+7</f>
        <v>45738</v>
      </c>
      <c r="I73" s="889"/>
    </row>
    <row r="74" spans="1:9" s="331" customFormat="1" ht="17.25" customHeight="1" x14ac:dyDescent="0.2">
      <c r="A74" s="1043"/>
      <c r="B74" s="1015" t="s">
        <v>3166</v>
      </c>
      <c r="C74" s="1015" t="s">
        <v>3214</v>
      </c>
      <c r="D74" s="1015">
        <v>45744</v>
      </c>
      <c r="E74" s="761">
        <f t="shared" ref="E74" si="45">D74+6</f>
        <v>45750</v>
      </c>
      <c r="F74" s="884" t="s">
        <v>385</v>
      </c>
      <c r="G74" s="767"/>
      <c r="H74" s="761">
        <f>H73+7</f>
        <v>45745</v>
      </c>
      <c r="I74" s="889"/>
    </row>
    <row r="75" spans="1:9" s="331" customFormat="1" ht="17.25" customHeight="1" x14ac:dyDescent="0.2">
      <c r="A75" s="1043"/>
      <c r="B75" s="961" t="s">
        <v>3199</v>
      </c>
      <c r="C75" s="1015" t="s">
        <v>3215</v>
      </c>
      <c r="D75" s="1015">
        <v>45751</v>
      </c>
      <c r="E75" s="884" t="s">
        <v>385</v>
      </c>
      <c r="F75" s="884" t="s">
        <v>385</v>
      </c>
      <c r="G75" s="767"/>
      <c r="H75" s="761">
        <f>H74+7</f>
        <v>45752</v>
      </c>
      <c r="I75" s="889"/>
    </row>
    <row r="76" spans="1:9" s="331" customFormat="1" ht="17.25" customHeight="1" x14ac:dyDescent="0.2">
      <c r="A76" s="1043"/>
      <c r="B76" s="1015" t="s">
        <v>3130</v>
      </c>
      <c r="C76" s="1015" t="s">
        <v>3216</v>
      </c>
      <c r="D76" s="884" t="s">
        <v>385</v>
      </c>
      <c r="E76" s="803"/>
      <c r="F76" s="803"/>
      <c r="G76" s="767"/>
      <c r="H76" s="761">
        <f t="shared" ref="H76" si="46">H75+7</f>
        <v>45759</v>
      </c>
      <c r="I76" s="889"/>
    </row>
    <row r="77" spans="1:9" s="331" customFormat="1" ht="17.25" customHeight="1" x14ac:dyDescent="0.2">
      <c r="A77" s="1043"/>
      <c r="B77" s="1070" t="s">
        <v>3217</v>
      </c>
      <c r="C77" s="898"/>
      <c r="D77" s="898"/>
      <c r="E77" s="767"/>
      <c r="F77" s="767"/>
      <c r="G77" s="772"/>
      <c r="H77" s="427"/>
      <c r="I77" s="754"/>
    </row>
    <row r="78" spans="1:9" s="331" customFormat="1" ht="17.25" customHeight="1" x14ac:dyDescent="0.2">
      <c r="A78" s="1043"/>
      <c r="C78" s="898"/>
      <c r="D78" s="898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23" t="s">
        <v>504</v>
      </c>
      <c r="C79" s="767"/>
      <c r="D79" s="767"/>
      <c r="E79" s="767"/>
      <c r="F79" s="195"/>
      <c r="G79" s="195"/>
      <c r="H79" s="899"/>
      <c r="I79" s="899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44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900"/>
      <c r="C84" s="901"/>
      <c r="D84" s="902"/>
      <c r="E84" s="903"/>
      <c r="F84" s="904"/>
      <c r="G84" s="905"/>
      <c r="H84" s="906"/>
    </row>
    <row r="85" spans="1:15" s="147" customFormat="1" ht="18.75" customHeight="1" x14ac:dyDescent="0.2">
      <c r="B85" s="781" t="s">
        <v>505</v>
      </c>
      <c r="C85" s="145"/>
      <c r="D85" s="147" t="s">
        <v>506</v>
      </c>
      <c r="G85" s="147" t="s">
        <v>507</v>
      </c>
      <c r="H85" s="782"/>
    </row>
    <row r="86" spans="1:15" s="147" customFormat="1" ht="18.75" customHeight="1" x14ac:dyDescent="0.2">
      <c r="B86" s="783" t="s">
        <v>508</v>
      </c>
      <c r="C86" s="1115" t="s">
        <v>509</v>
      </c>
      <c r="D86" s="133" t="s">
        <v>510</v>
      </c>
      <c r="F86" s="1115" t="s">
        <v>511</v>
      </c>
      <c r="G86" s="145" t="s">
        <v>512</v>
      </c>
      <c r="H86" s="1116" t="s">
        <v>513</v>
      </c>
    </row>
    <row r="87" spans="1:15" s="147" customFormat="1" ht="18.75" customHeight="1" x14ac:dyDescent="0.2">
      <c r="B87" s="783" t="s">
        <v>514</v>
      </c>
      <c r="C87" s="1115" t="s">
        <v>515</v>
      </c>
      <c r="D87" s="133" t="s">
        <v>516</v>
      </c>
      <c r="E87" s="148" t="s">
        <v>517</v>
      </c>
      <c r="F87" s="1117" t="s">
        <v>518</v>
      </c>
      <c r="G87" s="145" t="s">
        <v>519</v>
      </c>
      <c r="H87" s="1116" t="s">
        <v>520</v>
      </c>
    </row>
    <row r="88" spans="1:15" s="147" customFormat="1" ht="18.75" customHeight="1" x14ac:dyDescent="0.2">
      <c r="B88" s="786" t="s">
        <v>521</v>
      </c>
      <c r="C88" s="1118" t="s">
        <v>522</v>
      </c>
      <c r="D88" s="133" t="s">
        <v>523</v>
      </c>
      <c r="E88" s="148" t="s">
        <v>524</v>
      </c>
      <c r="F88" s="1117" t="s">
        <v>525</v>
      </c>
      <c r="G88" s="591" t="s">
        <v>526</v>
      </c>
      <c r="H88" s="1119" t="s">
        <v>527</v>
      </c>
    </row>
    <row r="89" spans="1:15" s="147" customFormat="1" ht="18.75" customHeight="1" x14ac:dyDescent="0.2">
      <c r="B89" s="786" t="s">
        <v>528</v>
      </c>
      <c r="C89" s="1118" t="s">
        <v>529</v>
      </c>
      <c r="D89" s="133" t="s">
        <v>530</v>
      </c>
      <c r="E89" s="148" t="s">
        <v>531</v>
      </c>
      <c r="F89" s="1117" t="s">
        <v>532</v>
      </c>
      <c r="G89" s="591" t="s">
        <v>533</v>
      </c>
      <c r="H89" s="1119" t="s">
        <v>534</v>
      </c>
      <c r="N89" s="149"/>
      <c r="O89" s="149"/>
    </row>
    <row r="90" spans="1:15" s="147" customFormat="1" ht="18.75" customHeight="1" x14ac:dyDescent="0.2">
      <c r="B90" s="786" t="s">
        <v>535</v>
      </c>
      <c r="C90" s="1118" t="s">
        <v>536</v>
      </c>
      <c r="D90" s="133" t="s">
        <v>537</v>
      </c>
      <c r="E90" s="148" t="s">
        <v>538</v>
      </c>
      <c r="F90" s="1117" t="s">
        <v>539</v>
      </c>
      <c r="G90" s="591" t="s">
        <v>540</v>
      </c>
      <c r="H90" s="1119" t="s">
        <v>541</v>
      </c>
      <c r="N90" s="149"/>
      <c r="O90" s="149"/>
    </row>
    <row r="91" spans="1:15" s="147" customFormat="1" ht="18.75" customHeight="1" x14ac:dyDescent="0.2">
      <c r="B91" s="786" t="s">
        <v>542</v>
      </c>
      <c r="C91" s="1118" t="s">
        <v>543</v>
      </c>
      <c r="D91" s="133" t="s">
        <v>544</v>
      </c>
      <c r="E91" s="148" t="s">
        <v>545</v>
      </c>
      <c r="F91" s="1117" t="s">
        <v>546</v>
      </c>
      <c r="G91" s="591" t="s">
        <v>547</v>
      </c>
      <c r="H91" s="1119" t="s">
        <v>548</v>
      </c>
      <c r="N91" s="149"/>
      <c r="O91" s="149"/>
    </row>
    <row r="92" spans="1:15" s="147" customFormat="1" ht="18.75" customHeight="1" x14ac:dyDescent="0.2">
      <c r="B92" s="786" t="s">
        <v>549</v>
      </c>
      <c r="C92" s="1118" t="s">
        <v>550</v>
      </c>
      <c r="D92" s="133" t="s">
        <v>551</v>
      </c>
      <c r="E92" s="148" t="s">
        <v>552</v>
      </c>
      <c r="F92" s="1115" t="s">
        <v>553</v>
      </c>
      <c r="G92" s="591" t="s">
        <v>554</v>
      </c>
      <c r="H92" s="790" t="s">
        <v>555</v>
      </c>
      <c r="N92" s="149"/>
      <c r="O92" s="149"/>
    </row>
    <row r="93" spans="1:15" ht="18.75" customHeight="1" x14ac:dyDescent="0.2">
      <c r="A93" s="1045"/>
      <c r="B93" s="786" t="s">
        <v>556</v>
      </c>
      <c r="C93" s="1118" t="s">
        <v>557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45"/>
      <c r="B94" s="1120"/>
      <c r="C94" s="794"/>
      <c r="D94" s="794"/>
      <c r="E94" s="794"/>
      <c r="F94" s="794"/>
      <c r="G94" s="794"/>
      <c r="H94" s="1121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8" t="s">
        <v>116</v>
      </c>
      <c r="C2" s="1148"/>
      <c r="D2" s="1148"/>
      <c r="E2" s="1148"/>
      <c r="F2" s="1148"/>
      <c r="G2" s="1148"/>
      <c r="I2" s="962" t="s">
        <v>346</v>
      </c>
    </row>
    <row r="3" spans="1:9" ht="17.25" customHeight="1" thickBot="1" x14ac:dyDescent="0.25">
      <c r="B3" s="165"/>
    </row>
    <row r="4" spans="1:9" ht="30" customHeight="1" thickBot="1" x14ac:dyDescent="0.25">
      <c r="B4" s="1132" t="s">
        <v>3218</v>
      </c>
      <c r="C4" s="1133"/>
      <c r="D4" s="1133"/>
      <c r="E4" s="1133"/>
      <c r="F4" s="1133"/>
      <c r="G4" s="1134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94" t="s">
        <v>349</v>
      </c>
      <c r="E6" s="947" t="s">
        <v>3219</v>
      </c>
      <c r="F6" s="947" t="s">
        <v>3220</v>
      </c>
      <c r="G6" s="947" t="s">
        <v>320</v>
      </c>
      <c r="H6" s="842"/>
      <c r="I6" s="885" t="s">
        <v>3221</v>
      </c>
    </row>
    <row r="7" spans="1:9" ht="17.25" customHeight="1" x14ac:dyDescent="0.2">
      <c r="A7" s="344"/>
      <c r="B7" s="950" t="s">
        <v>351</v>
      </c>
      <c r="C7" s="950" t="s">
        <v>352</v>
      </c>
      <c r="D7" s="1194"/>
      <c r="E7" s="946" t="s">
        <v>238</v>
      </c>
      <c r="F7" s="946" t="s">
        <v>184</v>
      </c>
      <c r="G7" s="946" t="s">
        <v>3222</v>
      </c>
      <c r="H7" s="1016"/>
      <c r="I7" s="1060" t="s">
        <v>353</v>
      </c>
    </row>
    <row r="8" spans="1:9" ht="17.25" hidden="1" customHeight="1" x14ac:dyDescent="0.2">
      <c r="B8" s="1017" t="s">
        <v>3223</v>
      </c>
      <c r="C8" s="1017" t="s">
        <v>3224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17" t="s">
        <v>3225</v>
      </c>
      <c r="C9" s="1017" t="s">
        <v>3226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3227</v>
      </c>
      <c r="C10" s="619" t="s">
        <v>3228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18" t="s">
        <v>409</v>
      </c>
      <c r="C11" s="1017" t="s">
        <v>3229</v>
      </c>
      <c r="D11" s="1019">
        <f t="shared" ref="D11:D12" si="3">D10+7</f>
        <v>44495</v>
      </c>
      <c r="E11" s="1020">
        <f t="shared" si="0"/>
        <v>44502</v>
      </c>
      <c r="F11" s="1020">
        <f t="shared" si="1"/>
        <v>44504</v>
      </c>
      <c r="G11" s="1020">
        <f t="shared" si="2"/>
        <v>44508</v>
      </c>
      <c r="H11" s="767"/>
      <c r="I11" s="1021"/>
    </row>
    <row r="12" spans="1:9" ht="17.25" hidden="1" customHeight="1" x14ac:dyDescent="0.2">
      <c r="B12" s="1018" t="s">
        <v>409</v>
      </c>
      <c r="C12" s="1017" t="s">
        <v>3230</v>
      </c>
      <c r="D12" s="1019">
        <f t="shared" si="3"/>
        <v>44502</v>
      </c>
      <c r="E12" s="1020">
        <f t="shared" si="0"/>
        <v>44509</v>
      </c>
      <c r="F12" s="1020">
        <f t="shared" si="1"/>
        <v>44511</v>
      </c>
      <c r="G12" s="1020">
        <f t="shared" si="2"/>
        <v>44515</v>
      </c>
      <c r="H12" s="767"/>
      <c r="I12" s="1021"/>
    </row>
    <row r="13" spans="1:9" ht="17.25" hidden="1" customHeight="1" x14ac:dyDescent="0.2">
      <c r="B13" s="1017" t="s">
        <v>3231</v>
      </c>
      <c r="C13" s="1017" t="s">
        <v>3232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17" t="s">
        <v>3233</v>
      </c>
      <c r="C14" s="1017" t="s">
        <v>3234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17" t="s">
        <v>3235</v>
      </c>
      <c r="C15" s="1017" t="s">
        <v>3236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17" t="s">
        <v>3237</v>
      </c>
      <c r="C16" s="1017" t="s">
        <v>3238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17" t="s">
        <v>3239</v>
      </c>
      <c r="C17" s="1017" t="s">
        <v>3240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17" t="s">
        <v>3241</v>
      </c>
      <c r="C18" s="1017" t="s">
        <v>3242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17" t="s">
        <v>3243</v>
      </c>
      <c r="C19" s="1017" t="s">
        <v>3244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17" t="s">
        <v>3223</v>
      </c>
      <c r="C20" s="1017" t="s">
        <v>3245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18" t="s">
        <v>409</v>
      </c>
      <c r="C21" s="1017" t="s">
        <v>3246</v>
      </c>
      <c r="D21" s="1020">
        <v>44558</v>
      </c>
      <c r="E21" s="1020">
        <f t="shared" ref="E21:E24" si="4">D21+7</f>
        <v>44565</v>
      </c>
      <c r="F21" s="1020">
        <f t="shared" ref="F21:F24" si="5">D21+9</f>
        <v>44567</v>
      </c>
      <c r="G21" s="1020">
        <f t="shared" ref="G21:G24" si="6">D21+13</f>
        <v>44571</v>
      </c>
    </row>
    <row r="22" spans="2:7" ht="17.25" hidden="1" customHeight="1" x14ac:dyDescent="0.2">
      <c r="B22" s="1017" t="s">
        <v>3225</v>
      </c>
      <c r="C22" s="1017" t="s">
        <v>3247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3227</v>
      </c>
      <c r="C23" s="619" t="s">
        <v>3248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17" t="s">
        <v>3231</v>
      </c>
      <c r="C24" s="1017" t="s">
        <v>3249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17" t="s">
        <v>3250</v>
      </c>
      <c r="C25" s="1017" t="s">
        <v>3251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17" t="s">
        <v>3233</v>
      </c>
      <c r="C26" s="1017" t="s">
        <v>3252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17" t="s">
        <v>3235</v>
      </c>
      <c r="C27" s="1017" t="s">
        <v>3253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17" t="s">
        <v>3237</v>
      </c>
      <c r="C28" s="1017" t="s">
        <v>3254</v>
      </c>
      <c r="D28" s="761">
        <v>44640</v>
      </c>
      <c r="E28" s="1022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17" t="s">
        <v>3239</v>
      </c>
      <c r="C29" s="1017" t="s">
        <v>3255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17" t="s">
        <v>3241</v>
      </c>
      <c r="C30" s="1017" t="s">
        <v>3256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17" t="s">
        <v>3243</v>
      </c>
      <c r="C31" s="1017" t="s">
        <v>3257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17" t="s">
        <v>3223</v>
      </c>
      <c r="C32" s="1017" t="s">
        <v>3258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17" t="s">
        <v>3225</v>
      </c>
      <c r="C33" s="1017" t="s">
        <v>3259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17" t="s">
        <v>3231</v>
      </c>
      <c r="C34" s="1017" t="s">
        <v>3260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17" t="s">
        <v>3250</v>
      </c>
      <c r="C35" s="1017" t="s">
        <v>3261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18" t="s">
        <v>409</v>
      </c>
      <c r="C36" s="1018" t="s">
        <v>3262</v>
      </c>
      <c r="D36" s="763"/>
      <c r="E36" s="763"/>
      <c r="F36" s="763"/>
      <c r="G36" s="763"/>
    </row>
    <row r="37" spans="2:7" ht="15.6" hidden="1" customHeight="1" x14ac:dyDescent="0.2">
      <c r="B37" s="1017" t="s">
        <v>3233</v>
      </c>
      <c r="C37" s="1017" t="s">
        <v>3263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17" t="s">
        <v>3235</v>
      </c>
      <c r="C38" s="1017" t="s">
        <v>3264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17" t="s">
        <v>3265</v>
      </c>
      <c r="C39" s="1017" t="s">
        <v>3266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17" t="s">
        <v>3239</v>
      </c>
      <c r="C40" s="1017" t="s">
        <v>3267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18" t="s">
        <v>409</v>
      </c>
      <c r="C41" s="1018" t="s">
        <v>3268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17" t="s">
        <v>3243</v>
      </c>
      <c r="C42" s="1017" t="s">
        <v>3269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17" t="s">
        <v>3235</v>
      </c>
      <c r="C43" s="1017" t="s">
        <v>3270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17" t="s">
        <v>3239</v>
      </c>
      <c r="C44" s="1017" t="s">
        <v>3271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3272</v>
      </c>
      <c r="C45" s="1017" t="s">
        <v>3273</v>
      </c>
      <c r="D45" s="1019">
        <f t="shared" si="43"/>
        <v>44808</v>
      </c>
      <c r="E45" s="1019">
        <f t="shared" ref="E45" si="47">D45+7</f>
        <v>44815</v>
      </c>
      <c r="F45" s="1019">
        <f t="shared" ref="F45" si="48">D45+9</f>
        <v>44817</v>
      </c>
      <c r="G45" s="1019">
        <f t="shared" ref="G45" si="49">D45+13</f>
        <v>44821</v>
      </c>
    </row>
    <row r="46" spans="2:7" ht="15.6" hidden="1" customHeight="1" x14ac:dyDescent="0.2">
      <c r="B46" s="1017" t="s">
        <v>3274</v>
      </c>
      <c r="C46" s="1017" t="s">
        <v>3275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3276</v>
      </c>
      <c r="C47" s="1017" t="s">
        <v>3277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17" t="s">
        <v>3278</v>
      </c>
      <c r="C48" s="1017" t="s">
        <v>3279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17" t="s">
        <v>3243</v>
      </c>
      <c r="C49" s="1017" t="s">
        <v>3280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3281</v>
      </c>
      <c r="C50" s="1017" t="s">
        <v>3282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17" t="s">
        <v>3223</v>
      </c>
      <c r="C51" s="1017" t="s">
        <v>3283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17" t="s">
        <v>3284</v>
      </c>
      <c r="C52" s="1017" t="s">
        <v>3285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17" t="s">
        <v>3286</v>
      </c>
      <c r="C53" s="1017" t="s">
        <v>3287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17" t="s">
        <v>3265</v>
      </c>
      <c r="C54" s="1017" t="s">
        <v>3288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17" t="s">
        <v>3235</v>
      </c>
      <c r="C55" s="1017" t="s">
        <v>3289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17" t="s">
        <v>3290</v>
      </c>
      <c r="C56" s="1017" t="s">
        <v>3291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17" t="s">
        <v>3274</v>
      </c>
      <c r="C57" s="1017" t="s">
        <v>3292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17" t="s">
        <v>3293</v>
      </c>
      <c r="C58" s="1017" t="s">
        <v>3294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17" t="s">
        <v>3295</v>
      </c>
      <c r="C59" s="1017" t="s">
        <v>3296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17" t="s">
        <v>3297</v>
      </c>
      <c r="C60" s="1017" t="s">
        <v>3298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17" t="s">
        <v>3299</v>
      </c>
      <c r="C61" s="1017" t="s">
        <v>3300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17" t="s">
        <v>3301</v>
      </c>
      <c r="C62" s="1017" t="s">
        <v>3302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17" t="s">
        <v>3223</v>
      </c>
      <c r="C63" s="1017" t="s">
        <v>3303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17" t="s">
        <v>3304</v>
      </c>
      <c r="C64" s="1017" t="s">
        <v>3305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17" t="s">
        <v>3306</v>
      </c>
      <c r="C65" s="1017" t="s">
        <v>3307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17" t="s">
        <v>3308</v>
      </c>
      <c r="C66" s="1017" t="s">
        <v>3309</v>
      </c>
      <c r="D66" s="821"/>
      <c r="E66" s="821"/>
      <c r="F66" s="821"/>
      <c r="G66" s="821"/>
    </row>
    <row r="67" spans="1:7" ht="17.25" hidden="1" customHeight="1" x14ac:dyDescent="0.2">
      <c r="B67" s="1017" t="s">
        <v>3265</v>
      </c>
      <c r="C67" s="1017" t="s">
        <v>3310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17" t="s">
        <v>3311</v>
      </c>
      <c r="C68" s="1017" t="s">
        <v>3312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17" t="s">
        <v>3313</v>
      </c>
      <c r="C69" s="1017" t="s">
        <v>3314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17" t="s">
        <v>3315</v>
      </c>
      <c r="C70" s="1017" t="s">
        <v>3316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17" t="s">
        <v>3317</v>
      </c>
      <c r="C71" s="1017" t="s">
        <v>3318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3319</v>
      </c>
      <c r="B72" s="1017" t="s">
        <v>3320</v>
      </c>
      <c r="C72" s="1017" t="s">
        <v>3321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17" t="s">
        <v>3322</v>
      </c>
      <c r="C73" s="1017" t="s">
        <v>3323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17" t="s">
        <v>3301</v>
      </c>
      <c r="C74" s="1017" t="s">
        <v>3324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18" t="s">
        <v>3325</v>
      </c>
      <c r="C75" s="1017" t="s">
        <v>3326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18" t="s">
        <v>3327</v>
      </c>
      <c r="C76" s="1017" t="s">
        <v>3328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18" t="s">
        <v>3329</v>
      </c>
      <c r="C77" s="1017" t="s">
        <v>3330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18" t="s">
        <v>3331</v>
      </c>
      <c r="C78" s="1017" t="s">
        <v>3332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18" t="s">
        <v>3333</v>
      </c>
      <c r="C79" s="1017" t="s">
        <v>3334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17" t="s">
        <v>3290</v>
      </c>
      <c r="C80" s="1023" t="s">
        <v>3335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17" t="s">
        <v>3295</v>
      </c>
      <c r="C81" s="1017" t="s">
        <v>3336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17" t="s">
        <v>3337</v>
      </c>
      <c r="C82" s="1017" t="s">
        <v>3338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17" t="s">
        <v>3339</v>
      </c>
      <c r="C83" s="1017" t="s">
        <v>3340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17" t="s">
        <v>3341</v>
      </c>
      <c r="C84" s="1017" t="s">
        <v>3342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17" t="s">
        <v>3322</v>
      </c>
      <c r="C85" s="1017" t="s">
        <v>3343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17" t="s">
        <v>3344</v>
      </c>
      <c r="C86" s="1017" t="s">
        <v>3345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17" t="s">
        <v>3346</v>
      </c>
      <c r="C87" s="1017" t="s">
        <v>3347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17" t="s">
        <v>3225</v>
      </c>
      <c r="C88" s="1017" t="s">
        <v>3348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17" t="s">
        <v>3349</v>
      </c>
      <c r="C89" s="1017" t="s">
        <v>3350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17" t="s">
        <v>3351</v>
      </c>
      <c r="C90" s="1017" t="s">
        <v>3352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17" t="s">
        <v>3290</v>
      </c>
      <c r="C91" s="1017" t="s">
        <v>3353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17" t="s">
        <v>3354</v>
      </c>
      <c r="C92" s="1017" t="s">
        <v>3355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24" t="s">
        <v>3337</v>
      </c>
      <c r="C93" s="1024" t="s">
        <v>3356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24" t="s">
        <v>3357</v>
      </c>
      <c r="C94" s="1024" t="s">
        <v>3358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24" t="s">
        <v>3339</v>
      </c>
      <c r="C95" s="1024" t="s">
        <v>3359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24" t="s">
        <v>3341</v>
      </c>
      <c r="C96" s="1024" t="s">
        <v>3360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17" t="s">
        <v>3322</v>
      </c>
      <c r="C97" s="1017" t="s">
        <v>3361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17" t="s">
        <v>3344</v>
      </c>
      <c r="C98" s="1017" t="s">
        <v>3362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409</v>
      </c>
      <c r="C99" s="1025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17" t="s">
        <v>3363</v>
      </c>
      <c r="C100" s="1017" t="s">
        <v>3364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17" t="s">
        <v>3349</v>
      </c>
      <c r="C101" s="1017" t="s">
        <v>3365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409</v>
      </c>
      <c r="C102" s="1025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17" t="s">
        <v>3290</v>
      </c>
      <c r="C103" s="1017" t="s">
        <v>3366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17" t="s">
        <v>3351</v>
      </c>
      <c r="C104" s="1017" t="s">
        <v>3367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17" t="s">
        <v>3337</v>
      </c>
      <c r="C105" s="1017" t="s">
        <v>3368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17" t="s">
        <v>3369</v>
      </c>
      <c r="C106" s="1017" t="s">
        <v>3370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17" t="s">
        <v>3339</v>
      </c>
      <c r="C107" s="1017" t="s">
        <v>3371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17" t="s">
        <v>3341</v>
      </c>
      <c r="C108" s="1017" t="s">
        <v>3372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3373</v>
      </c>
      <c r="B109" s="1017" t="s">
        <v>3374</v>
      </c>
      <c r="C109" s="1017" t="s">
        <v>3375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17" t="s">
        <v>3376</v>
      </c>
      <c r="C110" s="1017" t="s">
        <v>3377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3378</v>
      </c>
      <c r="C111" s="1017" t="s">
        <v>3379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17" t="s">
        <v>3363</v>
      </c>
      <c r="C112" s="1017" t="s">
        <v>3380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3378</v>
      </c>
      <c r="C113" s="1017" t="s">
        <v>3381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17" t="s">
        <v>3382</v>
      </c>
      <c r="C114" s="1017" t="s">
        <v>3383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3378</v>
      </c>
      <c r="C115" s="1017" t="s">
        <v>3384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26">
        <f t="shared" ref="I115" si="157">I114+7</f>
        <v>45302</v>
      </c>
    </row>
    <row r="116" spans="2:9" ht="17.25" hidden="1" customHeight="1" x14ac:dyDescent="0.2">
      <c r="B116" s="1017" t="s">
        <v>3385</v>
      </c>
      <c r="C116" s="1017" t="s">
        <v>3386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3378</v>
      </c>
      <c r="C117" s="1017" t="s">
        <v>3387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26">
        <f t="shared" ref="I117" si="165">I116+7</f>
        <v>45316</v>
      </c>
    </row>
    <row r="118" spans="2:9" ht="17.25" hidden="1" customHeight="1" x14ac:dyDescent="0.2">
      <c r="B118" s="1017" t="s">
        <v>3388</v>
      </c>
      <c r="C118" s="1017" t="s">
        <v>3389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17" t="s">
        <v>3357</v>
      </c>
      <c r="C119" s="1017" t="s">
        <v>3390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3378</v>
      </c>
      <c r="C120" s="1017" t="s">
        <v>3391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26">
        <f t="shared" ref="I120" si="177">I119+7</f>
        <v>45337</v>
      </c>
    </row>
    <row r="121" spans="2:9" ht="17.25" hidden="1" customHeight="1" x14ac:dyDescent="0.2">
      <c r="B121" s="1017" t="s">
        <v>3392</v>
      </c>
      <c r="C121" s="1017" t="s">
        <v>3393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17" t="s">
        <v>3337</v>
      </c>
      <c r="C122" s="1017" t="s">
        <v>3394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17" t="s">
        <v>3395</v>
      </c>
      <c r="C123" s="1017" t="s">
        <v>3396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17" t="s">
        <v>3397</v>
      </c>
      <c r="C124" s="1017" t="s">
        <v>3398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17" t="s">
        <v>3290</v>
      </c>
      <c r="C125" s="1017" t="s">
        <v>3399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82" t="s">
        <v>3363</v>
      </c>
      <c r="C126" s="982" t="s">
        <v>3400</v>
      </c>
      <c r="D126" s="961">
        <v>45403</v>
      </c>
      <c r="E126" s="884" t="s">
        <v>385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82" t="s">
        <v>3401</v>
      </c>
      <c r="C127" s="982" t="s">
        <v>3402</v>
      </c>
      <c r="D127" s="961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82" t="s">
        <v>3403</v>
      </c>
      <c r="C128" s="982" t="s">
        <v>3404</v>
      </c>
      <c r="D128" s="961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82" t="s">
        <v>3405</v>
      </c>
      <c r="C129" s="982" t="s">
        <v>3406</v>
      </c>
      <c r="D129" s="961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91" t="s">
        <v>409</v>
      </c>
      <c r="C130" s="982" t="s">
        <v>3407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92"/>
      <c r="C131" s="982" t="s">
        <v>3408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92"/>
      <c r="C132" s="982" t="s">
        <v>3409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92"/>
      <c r="C133" s="982" t="s">
        <v>3410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93"/>
      <c r="C134" s="982" t="s">
        <v>3411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82" t="s">
        <v>3274</v>
      </c>
      <c r="C135" s="982" t="s">
        <v>3412</v>
      </c>
      <c r="D135" s="961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82" t="s">
        <v>3344</v>
      </c>
      <c r="C136" s="982" t="s">
        <v>3413</v>
      </c>
      <c r="D136" s="961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82" t="s">
        <v>3337</v>
      </c>
      <c r="C137" s="982" t="s">
        <v>3414</v>
      </c>
      <c r="D137" s="961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82" t="s">
        <v>3225</v>
      </c>
      <c r="C138" s="982" t="s">
        <v>3415</v>
      </c>
      <c r="D138" s="961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504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900"/>
      <c r="C143" s="901"/>
      <c r="D143" s="902"/>
      <c r="E143" s="903"/>
      <c r="F143" s="904"/>
      <c r="G143" s="905"/>
      <c r="H143" s="906"/>
      <c r="I143" s="11"/>
    </row>
    <row r="144" spans="1:9" s="159" customFormat="1" ht="17.25" customHeight="1" x14ac:dyDescent="0.2">
      <c r="A144" s="346"/>
      <c r="B144" s="781" t="s">
        <v>505</v>
      </c>
      <c r="C144" s="145"/>
      <c r="D144" s="147" t="s">
        <v>506</v>
      </c>
      <c r="E144" s="147"/>
      <c r="F144" s="147"/>
      <c r="G144" s="147" t="s">
        <v>507</v>
      </c>
      <c r="H144" s="782"/>
      <c r="I144" s="11"/>
    </row>
    <row r="145" spans="2:8" s="159" customFormat="1" ht="17.25" customHeight="1" x14ac:dyDescent="0.2">
      <c r="B145" s="783" t="s">
        <v>508</v>
      </c>
      <c r="C145" s="784" t="s">
        <v>509</v>
      </c>
      <c r="D145" s="133" t="s">
        <v>510</v>
      </c>
      <c r="E145" s="147"/>
      <c r="F145" s="784" t="s">
        <v>511</v>
      </c>
      <c r="G145" s="145" t="s">
        <v>512</v>
      </c>
      <c r="H145" s="785" t="s">
        <v>513</v>
      </c>
    </row>
    <row r="146" spans="2:8" s="159" customFormat="1" ht="17.25" customHeight="1" x14ac:dyDescent="0.2">
      <c r="B146" s="786" t="s">
        <v>514</v>
      </c>
      <c r="C146" s="787" t="s">
        <v>515</v>
      </c>
      <c r="D146" s="133" t="s">
        <v>516</v>
      </c>
      <c r="E146" s="148" t="s">
        <v>517</v>
      </c>
      <c r="F146" s="788" t="s">
        <v>518</v>
      </c>
      <c r="G146" s="591" t="s">
        <v>519</v>
      </c>
      <c r="H146" s="789" t="s">
        <v>520</v>
      </c>
    </row>
    <row r="147" spans="2:8" s="159" customFormat="1" ht="17.25" customHeight="1" x14ac:dyDescent="0.2">
      <c r="B147" s="786" t="s">
        <v>528</v>
      </c>
      <c r="C147" s="787" t="s">
        <v>529</v>
      </c>
      <c r="D147" s="133" t="s">
        <v>523</v>
      </c>
      <c r="E147" s="148" t="s">
        <v>524</v>
      </c>
      <c r="F147" s="788" t="s">
        <v>525</v>
      </c>
      <c r="G147" s="591" t="s">
        <v>526</v>
      </c>
      <c r="H147" s="789" t="s">
        <v>527</v>
      </c>
    </row>
    <row r="148" spans="2:8" s="159" customFormat="1" ht="17.25" customHeight="1" x14ac:dyDescent="0.2">
      <c r="B148" s="786" t="s">
        <v>1581</v>
      </c>
      <c r="C148" s="787" t="s">
        <v>1582</v>
      </c>
      <c r="D148" s="133" t="s">
        <v>530</v>
      </c>
      <c r="E148" s="148" t="s">
        <v>531</v>
      </c>
      <c r="F148" s="788" t="s">
        <v>532</v>
      </c>
      <c r="G148" s="591" t="s">
        <v>533</v>
      </c>
      <c r="H148" s="789" t="s">
        <v>534</v>
      </c>
    </row>
    <row r="149" spans="2:8" s="159" customFormat="1" ht="17.25" customHeight="1" x14ac:dyDescent="0.2">
      <c r="B149" s="786" t="s">
        <v>521</v>
      </c>
      <c r="C149" s="787" t="s">
        <v>522</v>
      </c>
      <c r="D149" s="133" t="s">
        <v>537</v>
      </c>
      <c r="E149" s="148" t="s">
        <v>538</v>
      </c>
      <c r="F149" s="788" t="s">
        <v>539</v>
      </c>
      <c r="G149" s="591" t="s">
        <v>540</v>
      </c>
      <c r="H149" s="789" t="s">
        <v>541</v>
      </c>
    </row>
    <row r="150" spans="2:8" s="159" customFormat="1" ht="17.25" customHeight="1" x14ac:dyDescent="0.2">
      <c r="B150" s="786" t="s">
        <v>535</v>
      </c>
      <c r="C150" s="787" t="s">
        <v>536</v>
      </c>
      <c r="D150" s="133" t="s">
        <v>544</v>
      </c>
      <c r="E150" s="148" t="s">
        <v>545</v>
      </c>
      <c r="F150" s="788" t="s">
        <v>546</v>
      </c>
      <c r="G150" s="591" t="s">
        <v>547</v>
      </c>
      <c r="H150" s="789" t="s">
        <v>548</v>
      </c>
    </row>
    <row r="151" spans="2:8" s="159" customFormat="1" ht="17.25" customHeight="1" x14ac:dyDescent="0.2">
      <c r="B151" s="786" t="s">
        <v>1427</v>
      </c>
      <c r="C151" s="787" t="s">
        <v>1428</v>
      </c>
      <c r="D151" s="133" t="s">
        <v>551</v>
      </c>
      <c r="E151" s="148" t="s">
        <v>552</v>
      </c>
      <c r="F151" s="742" t="s">
        <v>553</v>
      </c>
      <c r="G151" s="591" t="s">
        <v>1429</v>
      </c>
      <c r="H151" s="789" t="s">
        <v>1431</v>
      </c>
    </row>
    <row r="152" spans="2:8" ht="17.25" customHeight="1" x14ac:dyDescent="0.2">
      <c r="B152" s="786" t="s">
        <v>1583</v>
      </c>
      <c r="C152" s="787" t="s">
        <v>1584</v>
      </c>
      <c r="D152" s="133"/>
      <c r="F152" s="591"/>
      <c r="G152" s="591" t="s">
        <v>554</v>
      </c>
      <c r="H152" s="790" t="s">
        <v>555</v>
      </c>
    </row>
    <row r="153" spans="2:8" ht="17.25" customHeight="1" x14ac:dyDescent="0.2">
      <c r="B153" s="786" t="s">
        <v>542</v>
      </c>
      <c r="C153" s="787" t="s">
        <v>543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92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1281</v>
      </c>
      <c r="H2" s="962" t="s">
        <v>346</v>
      </c>
    </row>
    <row r="3" spans="1:8" ht="15.75" customHeight="1" thickBot="1" x14ac:dyDescent="0.25"/>
    <row r="4" spans="1:8" ht="30" customHeight="1" thickBot="1" x14ac:dyDescent="0.25">
      <c r="B4" s="1132" t="s">
        <v>3416</v>
      </c>
      <c r="C4" s="1133"/>
      <c r="D4" s="1133"/>
      <c r="E4" s="1133"/>
      <c r="F4" s="1134"/>
    </row>
    <row r="5" spans="1:8" ht="30" customHeight="1" x14ac:dyDescent="0.2">
      <c r="B5" s="1071"/>
      <c r="C5" s="1071"/>
      <c r="D5" s="1071"/>
      <c r="E5" s="1071"/>
      <c r="F5" s="1071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3"/>
      <c r="C7" s="755"/>
      <c r="D7" s="1174" t="s">
        <v>349</v>
      </c>
      <c r="E7" s="947" t="s">
        <v>1285</v>
      </c>
      <c r="F7" s="947" t="s">
        <v>1286</v>
      </c>
      <c r="G7" s="994"/>
      <c r="H7" s="885" t="s">
        <v>1725</v>
      </c>
    </row>
    <row r="8" spans="1:8" s="146" customFormat="1" ht="20.100000000000001" customHeight="1" x14ac:dyDescent="0.2">
      <c r="A8" s="993"/>
      <c r="B8" s="950" t="s">
        <v>351</v>
      </c>
      <c r="C8" s="951" t="s">
        <v>352</v>
      </c>
      <c r="D8" s="1175"/>
      <c r="E8" s="995" t="s">
        <v>265</v>
      </c>
      <c r="F8" s="995" t="s">
        <v>200</v>
      </c>
      <c r="G8" s="994"/>
      <c r="H8" s="1061" t="s">
        <v>353</v>
      </c>
    </row>
    <row r="9" spans="1:8" ht="18.75" hidden="1" customHeight="1" x14ac:dyDescent="0.2">
      <c r="B9" s="429" t="s">
        <v>3417</v>
      </c>
      <c r="C9" s="320" t="s">
        <v>3418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3419</v>
      </c>
      <c r="C10" s="320" t="s">
        <v>3420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92" t="s">
        <v>3421</v>
      </c>
      <c r="B11" s="429" t="s">
        <v>409</v>
      </c>
      <c r="C11" s="320" t="s">
        <v>3422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92" t="s">
        <v>2647</v>
      </c>
      <c r="B12" s="429" t="s">
        <v>2604</v>
      </c>
      <c r="C12" s="320" t="s">
        <v>3423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1822</v>
      </c>
      <c r="C13" s="730" t="s">
        <v>3424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92" t="s">
        <v>3425</v>
      </c>
      <c r="B14" s="732" t="s">
        <v>2843</v>
      </c>
      <c r="C14" s="730" t="s">
        <v>3426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92" t="s">
        <v>2407</v>
      </c>
      <c r="B15" s="732" t="s">
        <v>3427</v>
      </c>
      <c r="C15" s="730" t="s">
        <v>3428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3429</v>
      </c>
      <c r="C16" s="730" t="s">
        <v>3430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92" t="s">
        <v>3431</v>
      </c>
      <c r="B17" s="732" t="s">
        <v>3299</v>
      </c>
      <c r="C17" s="730" t="s">
        <v>3432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3433</v>
      </c>
      <c r="C18" s="730" t="s">
        <v>3434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3417</v>
      </c>
      <c r="C19" s="730" t="s">
        <v>3435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92" t="s">
        <v>3436</v>
      </c>
      <c r="B20" s="429" t="s">
        <v>2394</v>
      </c>
      <c r="C20" s="730" t="s">
        <v>3437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2604</v>
      </c>
      <c r="C21" s="730" t="s">
        <v>3438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92" t="s">
        <v>3439</v>
      </c>
      <c r="B22" s="429" t="s">
        <v>1625</v>
      </c>
      <c r="C22" s="730" t="s">
        <v>3440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92" t="s">
        <v>3441</v>
      </c>
      <c r="B23" s="429" t="s">
        <v>2522</v>
      </c>
      <c r="C23" s="730" t="s">
        <v>3442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92" t="s">
        <v>3443</v>
      </c>
      <c r="B24" s="752" t="s">
        <v>2094</v>
      </c>
      <c r="C24" s="730" t="s">
        <v>3444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92" t="s">
        <v>3445</v>
      </c>
      <c r="B25" s="429" t="s">
        <v>3433</v>
      </c>
      <c r="C25" s="730" t="s">
        <v>3446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92" t="s">
        <v>3447</v>
      </c>
      <c r="B26" s="429" t="s">
        <v>1297</v>
      </c>
      <c r="C26" s="730" t="s">
        <v>3448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92" t="s">
        <v>3431</v>
      </c>
      <c r="B27" s="429" t="s">
        <v>3449</v>
      </c>
      <c r="C27" s="730" t="s">
        <v>3450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92" t="s">
        <v>3451</v>
      </c>
      <c r="B28" s="752" t="s">
        <v>2372</v>
      </c>
      <c r="C28" s="730" t="s">
        <v>3452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92" t="s">
        <v>3453</v>
      </c>
      <c r="B29" s="580" t="s">
        <v>409</v>
      </c>
      <c r="C29" s="730" t="s">
        <v>3454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92" t="s">
        <v>3455</v>
      </c>
      <c r="B30" s="580" t="s">
        <v>409</v>
      </c>
      <c r="C30" s="730" t="s">
        <v>3456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92" t="s">
        <v>3457</v>
      </c>
      <c r="B31" s="747" t="s">
        <v>1625</v>
      </c>
      <c r="C31" s="730" t="s">
        <v>3458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92" t="s">
        <v>3459</v>
      </c>
      <c r="B32" s="429" t="s">
        <v>2663</v>
      </c>
      <c r="C32" s="730" t="s">
        <v>3460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92" t="s">
        <v>3461</v>
      </c>
      <c r="B33" s="961" t="s">
        <v>385</v>
      </c>
      <c r="C33" s="961" t="s">
        <v>3462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92" t="s">
        <v>3463</v>
      </c>
      <c r="B34" s="961"/>
      <c r="C34" s="961" t="s">
        <v>3464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92" t="s">
        <v>3465</v>
      </c>
      <c r="B35" s="961"/>
      <c r="C35" s="961" t="s">
        <v>3466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61"/>
      <c r="C36" s="961" t="s">
        <v>3467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61" t="s">
        <v>2372</v>
      </c>
      <c r="C37" s="961" t="s">
        <v>3468</v>
      </c>
      <c r="D37" s="961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4" t="s">
        <v>385</v>
      </c>
      <c r="C38" s="961" t="s">
        <v>3469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61" t="s">
        <v>3417</v>
      </c>
      <c r="C39" s="961" t="s">
        <v>3470</v>
      </c>
      <c r="D39" s="961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61" t="s">
        <v>1625</v>
      </c>
      <c r="C40" s="961" t="s">
        <v>3471</v>
      </c>
      <c r="D40" s="961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61" t="s">
        <v>3472</v>
      </c>
      <c r="C41" s="961" t="s">
        <v>3473</v>
      </c>
      <c r="D41" s="961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92" t="s">
        <v>2362</v>
      </c>
      <c r="B42" s="961" t="s">
        <v>2522</v>
      </c>
      <c r="C42" s="961" t="s">
        <v>3474</v>
      </c>
      <c r="D42" s="961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92" t="s">
        <v>2362</v>
      </c>
      <c r="B43" s="961" t="s">
        <v>3475</v>
      </c>
      <c r="C43" s="961" t="s">
        <v>3476</v>
      </c>
      <c r="D43" s="961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92" t="s">
        <v>3433</v>
      </c>
      <c r="B44" s="961" t="s">
        <v>2362</v>
      </c>
      <c r="C44" s="961" t="s">
        <v>3477</v>
      </c>
      <c r="D44" s="961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61" t="s">
        <v>3478</v>
      </c>
      <c r="C45" s="961" t="s">
        <v>3479</v>
      </c>
      <c r="D45" s="961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92" t="s">
        <v>2362</v>
      </c>
      <c r="B46" s="961" t="s">
        <v>2318</v>
      </c>
      <c r="C46" s="961" t="s">
        <v>3480</v>
      </c>
      <c r="D46" s="961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92" t="s">
        <v>2362</v>
      </c>
      <c r="B47" s="868" t="s">
        <v>409</v>
      </c>
      <c r="C47" s="961" t="s">
        <v>3481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92" t="s">
        <v>3433</v>
      </c>
      <c r="B48" s="868" t="s">
        <v>409</v>
      </c>
      <c r="C48" s="961" t="s">
        <v>3482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61" t="s">
        <v>3417</v>
      </c>
      <c r="C49" s="961" t="s">
        <v>3483</v>
      </c>
      <c r="D49" s="961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61" t="s">
        <v>1625</v>
      </c>
      <c r="C50" s="961" t="s">
        <v>3484</v>
      </c>
      <c r="D50" s="961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61" t="s">
        <v>3472</v>
      </c>
      <c r="C51" s="961" t="s">
        <v>3485</v>
      </c>
      <c r="D51" s="961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83" t="s">
        <v>2522</v>
      </c>
      <c r="B52" s="961" t="s">
        <v>2843</v>
      </c>
      <c r="C52" s="961" t="s">
        <v>3486</v>
      </c>
      <c r="D52" s="961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38" t="s">
        <v>681</v>
      </c>
      <c r="C53" s="961" t="s">
        <v>3487</v>
      </c>
      <c r="D53" s="961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38" t="s">
        <v>409</v>
      </c>
      <c r="C54" s="961" t="s">
        <v>3488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61" t="s">
        <v>3478</v>
      </c>
      <c r="C55" s="961" t="s">
        <v>3489</v>
      </c>
      <c r="D55" s="884" t="s">
        <v>385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38" t="s">
        <v>409</v>
      </c>
      <c r="C56" s="961" t="s">
        <v>3490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38" t="s">
        <v>3491</v>
      </c>
      <c r="C57" s="961" t="s">
        <v>3492</v>
      </c>
      <c r="D57" s="961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38" t="s">
        <v>409</v>
      </c>
      <c r="C58" s="961" t="s">
        <v>3493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61" t="s">
        <v>1625</v>
      </c>
      <c r="C59" s="961" t="s">
        <v>3494</v>
      </c>
      <c r="D59" s="961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61" t="s">
        <v>2394</v>
      </c>
      <c r="C60" s="961" t="s">
        <v>3495</v>
      </c>
      <c r="D60" s="961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61" t="s">
        <v>2199</v>
      </c>
      <c r="C61" s="961" t="s">
        <v>3496</v>
      </c>
      <c r="D61" s="961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504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505</v>
      </c>
      <c r="C68" s="145"/>
      <c r="D68" s="147" t="s">
        <v>506</v>
      </c>
      <c r="G68" s="147" t="s">
        <v>507</v>
      </c>
      <c r="H68" s="782"/>
    </row>
    <row r="69" spans="2:8" s="147" customFormat="1" ht="18.75" customHeight="1" x14ac:dyDescent="0.2">
      <c r="B69" s="783" t="s">
        <v>508</v>
      </c>
      <c r="C69" s="784" t="s">
        <v>509</v>
      </c>
      <c r="D69" s="133" t="s">
        <v>510</v>
      </c>
      <c r="F69" s="784" t="s">
        <v>511</v>
      </c>
      <c r="G69" s="145" t="s">
        <v>512</v>
      </c>
      <c r="H69" s="785" t="s">
        <v>513</v>
      </c>
    </row>
    <row r="70" spans="2:8" s="147" customFormat="1" ht="18.75" customHeight="1" x14ac:dyDescent="0.2">
      <c r="B70" s="783" t="s">
        <v>514</v>
      </c>
      <c r="C70" s="784" t="s">
        <v>515</v>
      </c>
      <c r="D70" s="133" t="s">
        <v>516</v>
      </c>
      <c r="E70" s="148" t="s">
        <v>517</v>
      </c>
      <c r="F70" s="788" t="s">
        <v>518</v>
      </c>
      <c r="G70" s="145" t="s">
        <v>519</v>
      </c>
      <c r="H70" s="785" t="s">
        <v>520</v>
      </c>
    </row>
    <row r="71" spans="2:8" s="147" customFormat="1" ht="18.75" customHeight="1" x14ac:dyDescent="0.2">
      <c r="B71" s="786" t="s">
        <v>528</v>
      </c>
      <c r="C71" s="787" t="s">
        <v>529</v>
      </c>
      <c r="D71" s="133" t="s">
        <v>523</v>
      </c>
      <c r="E71" s="148" t="s">
        <v>524</v>
      </c>
      <c r="F71" s="788" t="s">
        <v>525</v>
      </c>
      <c r="G71" s="591" t="s">
        <v>526</v>
      </c>
      <c r="H71" s="789" t="s">
        <v>527</v>
      </c>
    </row>
    <row r="72" spans="2:8" s="147" customFormat="1" ht="18.75" customHeight="1" x14ac:dyDescent="0.2">
      <c r="B72" s="786" t="s">
        <v>1581</v>
      </c>
      <c r="C72" s="787" t="s">
        <v>1582</v>
      </c>
      <c r="D72" s="133" t="s">
        <v>530</v>
      </c>
      <c r="E72" s="148" t="s">
        <v>531</v>
      </c>
      <c r="F72" s="788" t="s">
        <v>532</v>
      </c>
      <c r="G72" s="591" t="s">
        <v>533</v>
      </c>
      <c r="H72" s="789" t="s">
        <v>534</v>
      </c>
    </row>
    <row r="73" spans="2:8" s="147" customFormat="1" ht="18.75" customHeight="1" x14ac:dyDescent="0.2">
      <c r="B73" s="786" t="s">
        <v>521</v>
      </c>
      <c r="C73" s="787" t="s">
        <v>522</v>
      </c>
      <c r="D73" s="133" t="s">
        <v>537</v>
      </c>
      <c r="E73" s="148" t="s">
        <v>538</v>
      </c>
      <c r="F73" s="788" t="s">
        <v>539</v>
      </c>
      <c r="G73" s="591" t="s">
        <v>540</v>
      </c>
      <c r="H73" s="789" t="s">
        <v>541</v>
      </c>
    </row>
    <row r="74" spans="2:8" s="147" customFormat="1" ht="18.75" customHeight="1" x14ac:dyDescent="0.2">
      <c r="B74" s="786" t="s">
        <v>535</v>
      </c>
      <c r="C74" s="787" t="s">
        <v>536</v>
      </c>
      <c r="D74" s="133" t="s">
        <v>544</v>
      </c>
      <c r="E74" s="148" t="s">
        <v>545</v>
      </c>
      <c r="F74" s="788" t="s">
        <v>546</v>
      </c>
      <c r="G74" s="591" t="s">
        <v>547</v>
      </c>
      <c r="H74" s="789" t="s">
        <v>548</v>
      </c>
    </row>
    <row r="75" spans="2:8" s="147" customFormat="1" ht="18.75" customHeight="1" x14ac:dyDescent="0.2">
      <c r="B75" s="786" t="s">
        <v>1583</v>
      </c>
      <c r="C75" s="787" t="s">
        <v>1584</v>
      </c>
      <c r="D75" s="133" t="s">
        <v>551</v>
      </c>
      <c r="E75" s="148" t="s">
        <v>552</v>
      </c>
      <c r="F75" s="742" t="s">
        <v>553</v>
      </c>
      <c r="G75" s="591" t="s">
        <v>554</v>
      </c>
      <c r="H75" s="790" t="s">
        <v>555</v>
      </c>
    </row>
    <row r="76" spans="2:8" s="147" customFormat="1" ht="18.75" customHeight="1" x14ac:dyDescent="0.2">
      <c r="B76" s="786" t="s">
        <v>542</v>
      </c>
      <c r="C76" s="787" t="s">
        <v>543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02"/>
  <sheetViews>
    <sheetView showGridLines="0" topLeftCell="A3" zoomScale="145" zoomScaleNormal="145" zoomScaleSheetLayoutView="75" workbookViewId="0">
      <selection activeCell="F83" sqref="F83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8" t="s">
        <v>116</v>
      </c>
      <c r="C2" s="1148"/>
      <c r="D2" s="1148"/>
      <c r="E2" s="1148"/>
      <c r="F2" s="1148"/>
      <c r="H2" s="962" t="s">
        <v>346</v>
      </c>
    </row>
    <row r="3" spans="1:8" ht="17.25" customHeight="1" thickBot="1" x14ac:dyDescent="0.25">
      <c r="B3" s="1148"/>
      <c r="C3" s="1148"/>
      <c r="D3" s="1148"/>
      <c r="E3" s="1148"/>
      <c r="F3" s="1148"/>
    </row>
    <row r="4" spans="1:8" s="146" customFormat="1" ht="30" customHeight="1" thickBot="1" x14ac:dyDescent="0.25">
      <c r="A4" s="350"/>
      <c r="B4" s="1132" t="s">
        <v>3497</v>
      </c>
      <c r="C4" s="1133"/>
      <c r="D4" s="1133"/>
      <c r="E4" s="1133"/>
      <c r="F4" s="1134"/>
      <c r="G4" s="313"/>
      <c r="H4" s="147"/>
    </row>
    <row r="5" spans="1:8" s="146" customFormat="1" ht="30" customHeight="1" x14ac:dyDescent="0.2">
      <c r="A5" s="350"/>
      <c r="B5" s="1071"/>
      <c r="C5" s="1071"/>
      <c r="D5" s="1071"/>
      <c r="E5" s="1071"/>
      <c r="F5" s="1071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customHeight="1" x14ac:dyDescent="0.2">
      <c r="A7" s="1074"/>
      <c r="B7" s="1096" t="s">
        <v>3498</v>
      </c>
      <c r="C7" s="618"/>
      <c r="D7" s="1139" t="s">
        <v>349</v>
      </c>
      <c r="E7" s="950" t="s">
        <v>3499</v>
      </c>
      <c r="F7" s="950" t="s">
        <v>271</v>
      </c>
      <c r="G7" s="842"/>
      <c r="H7" s="885" t="s">
        <v>1718</v>
      </c>
    </row>
    <row r="8" spans="1:8" s="196" customFormat="1" ht="17.25" customHeight="1" x14ac:dyDescent="0.2">
      <c r="A8" s="1074"/>
      <c r="B8" s="950" t="s">
        <v>351</v>
      </c>
      <c r="C8" s="950" t="s">
        <v>352</v>
      </c>
      <c r="D8" s="1140"/>
      <c r="E8" s="946" t="s">
        <v>181</v>
      </c>
      <c r="F8" s="946" t="s">
        <v>170</v>
      </c>
      <c r="G8" s="618"/>
      <c r="H8" s="950" t="s">
        <v>353</v>
      </c>
    </row>
    <row r="9" spans="1:8" s="196" customFormat="1" ht="22.5" hidden="1" customHeight="1" x14ac:dyDescent="0.2">
      <c r="A9" s="1074"/>
      <c r="B9" s="1017" t="s">
        <v>3500</v>
      </c>
      <c r="C9" s="761" t="s">
        <v>3501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8" t="e">
        <f>#REF!+2</f>
        <v>#REF!</v>
      </c>
    </row>
    <row r="10" spans="1:8" s="196" customFormat="1" ht="22.5" hidden="1" customHeight="1" x14ac:dyDescent="0.2">
      <c r="A10" s="1074"/>
      <c r="B10" s="1017" t="s">
        <v>3227</v>
      </c>
      <c r="C10" s="761" t="s">
        <v>3502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8" t="e">
        <f>#REF!+2</f>
        <v>#REF!</v>
      </c>
    </row>
    <row r="11" spans="1:8" s="196" customFormat="1" ht="22.5" hidden="1" customHeight="1" x14ac:dyDescent="0.2">
      <c r="A11" s="1074"/>
      <c r="B11" s="1017" t="s">
        <v>3503</v>
      </c>
      <c r="C11" s="761" t="s">
        <v>3504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8" t="e">
        <f>#REF!+2</f>
        <v>#REF!</v>
      </c>
    </row>
    <row r="12" spans="1:8" s="196" customFormat="1" ht="22.5" hidden="1" customHeight="1" x14ac:dyDescent="0.2">
      <c r="A12" s="1074"/>
      <c r="B12" s="1017" t="s">
        <v>3505</v>
      </c>
      <c r="C12" s="761" t="s">
        <v>3506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8" t="e">
        <f>#REF!+2</f>
        <v>#REF!</v>
      </c>
    </row>
    <row r="13" spans="1:8" s="196" customFormat="1" ht="22.5" hidden="1" customHeight="1" x14ac:dyDescent="0.2">
      <c r="A13" s="1074"/>
      <c r="B13" s="1017" t="s">
        <v>3507</v>
      </c>
      <c r="C13" s="761" t="s">
        <v>3508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8" t="e">
        <f>#REF!+2</f>
        <v>#REF!</v>
      </c>
    </row>
    <row r="14" spans="1:8" s="196" customFormat="1" ht="22.15" hidden="1" customHeight="1" x14ac:dyDescent="0.2">
      <c r="A14" s="1074"/>
      <c r="B14" s="1017" t="s">
        <v>3509</v>
      </c>
      <c r="C14" s="761" t="s">
        <v>3510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8" t="e">
        <f>#REF!+2</f>
        <v>#REF!</v>
      </c>
    </row>
    <row r="15" spans="1:8" s="196" customFormat="1" ht="22.5" hidden="1" customHeight="1" x14ac:dyDescent="0.2">
      <c r="A15" s="1074"/>
      <c r="B15" s="1017" t="s">
        <v>3511</v>
      </c>
      <c r="C15" s="761" t="s">
        <v>3512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8" t="e">
        <f>#REF!+2</f>
        <v>#REF!</v>
      </c>
    </row>
    <row r="16" spans="1:8" s="196" customFormat="1" ht="22.5" hidden="1" customHeight="1" x14ac:dyDescent="0.2">
      <c r="A16" s="1074"/>
      <c r="B16" s="1017" t="s">
        <v>3513</v>
      </c>
      <c r="C16" s="761" t="s">
        <v>3514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8" t="e">
        <f>#REF!+2</f>
        <v>#REF!</v>
      </c>
    </row>
    <row r="17" spans="1:8" s="196" customFormat="1" ht="22.5" hidden="1" customHeight="1" x14ac:dyDescent="0.2">
      <c r="A17" s="1074"/>
      <c r="B17" s="1017" t="s">
        <v>3515</v>
      </c>
      <c r="C17" s="761" t="s">
        <v>3516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8" t="e">
        <f>#REF!+2</f>
        <v>#REF!</v>
      </c>
    </row>
    <row r="18" spans="1:8" s="196" customFormat="1" ht="22.5" hidden="1" customHeight="1" x14ac:dyDescent="0.2">
      <c r="A18" s="1074"/>
      <c r="B18" s="1017" t="s">
        <v>3517</v>
      </c>
      <c r="C18" s="761" t="s">
        <v>3518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8" t="e">
        <f>#REF!+2</f>
        <v>#REF!</v>
      </c>
    </row>
    <row r="19" spans="1:8" s="196" customFormat="1" ht="22.5" hidden="1" customHeight="1" x14ac:dyDescent="0.2">
      <c r="A19" s="1074"/>
      <c r="B19" s="1017" t="s">
        <v>3519</v>
      </c>
      <c r="C19" s="761" t="s">
        <v>3520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8" t="e">
        <f>#REF!+2</f>
        <v>#REF!</v>
      </c>
    </row>
    <row r="20" spans="1:8" s="196" customFormat="1" ht="22.5" hidden="1" customHeight="1" x14ac:dyDescent="0.2">
      <c r="A20" s="1074"/>
      <c r="B20" s="1017" t="s">
        <v>3237</v>
      </c>
      <c r="C20" s="761" t="s">
        <v>3521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8" t="e">
        <f>#REF!+2</f>
        <v>#REF!</v>
      </c>
    </row>
    <row r="21" spans="1:8" s="196" customFormat="1" ht="22.5" hidden="1" customHeight="1" x14ac:dyDescent="0.2">
      <c r="A21" s="1074"/>
      <c r="B21" s="1017" t="s">
        <v>3522</v>
      </c>
      <c r="C21" s="761" t="s">
        <v>3523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8" t="e">
        <f>#REF!+2</f>
        <v>#REF!</v>
      </c>
    </row>
    <row r="22" spans="1:8" s="196" customFormat="1" ht="22.5" hidden="1" customHeight="1" x14ac:dyDescent="0.2">
      <c r="A22" s="1074"/>
      <c r="B22" s="1017" t="s">
        <v>3243</v>
      </c>
      <c r="C22" s="761" t="s">
        <v>3524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8" t="e">
        <f>#REF!+2</f>
        <v>#REF!</v>
      </c>
    </row>
    <row r="23" spans="1:8" s="196" customFormat="1" ht="22.5" hidden="1" customHeight="1" x14ac:dyDescent="0.2">
      <c r="A23" s="1074"/>
      <c r="B23" s="1017" t="s">
        <v>3500</v>
      </c>
      <c r="C23" s="761" t="s">
        <v>3525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8" t="e">
        <f>#REF!+2</f>
        <v>#REF!</v>
      </c>
    </row>
    <row r="24" spans="1:8" s="196" customFormat="1" ht="22.5" hidden="1" customHeight="1" x14ac:dyDescent="0.2">
      <c r="A24" s="1074"/>
      <c r="B24" s="1017" t="s">
        <v>3227</v>
      </c>
      <c r="C24" s="761" t="s">
        <v>3526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8" t="e">
        <f>#REF!+2</f>
        <v>#REF!</v>
      </c>
    </row>
    <row r="25" spans="1:8" s="196" customFormat="1" ht="22.5" hidden="1" customHeight="1" x14ac:dyDescent="0.2">
      <c r="A25" s="1074"/>
      <c r="B25" s="1017" t="s">
        <v>3503</v>
      </c>
      <c r="C25" s="761" t="s">
        <v>3527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8" t="e">
        <f>#REF!+2</f>
        <v>#REF!</v>
      </c>
    </row>
    <row r="26" spans="1:8" s="196" customFormat="1" ht="22.5" hidden="1" customHeight="1" x14ac:dyDescent="0.2">
      <c r="A26" s="1074"/>
      <c r="B26" s="982" t="s">
        <v>3505</v>
      </c>
      <c r="C26" s="961" t="s">
        <v>3528</v>
      </c>
      <c r="D26" s="961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74"/>
      <c r="B27" s="982" t="s">
        <v>3529</v>
      </c>
      <c r="C27" s="961" t="s">
        <v>3530</v>
      </c>
      <c r="D27" s="961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74"/>
      <c r="B28" s="982" t="s">
        <v>3509</v>
      </c>
      <c r="C28" s="961" t="s">
        <v>3531</v>
      </c>
      <c r="D28" s="961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74"/>
      <c r="B29" s="982" t="s">
        <v>3511</v>
      </c>
      <c r="C29" s="961" t="s">
        <v>3532</v>
      </c>
      <c r="D29" s="961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74"/>
      <c r="B30" s="982" t="s">
        <v>3513</v>
      </c>
      <c r="C30" s="961" t="s">
        <v>3533</v>
      </c>
      <c r="D30" s="961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74"/>
      <c r="B31" s="982" t="s">
        <v>3515</v>
      </c>
      <c r="C31" s="961" t="s">
        <v>3534</v>
      </c>
      <c r="D31" s="961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74"/>
      <c r="B32" s="982" t="s">
        <v>3517</v>
      </c>
      <c r="C32" s="961" t="s">
        <v>3535</v>
      </c>
      <c r="D32" s="961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74"/>
      <c r="B33" s="982" t="s">
        <v>3519</v>
      </c>
      <c r="C33" s="961" t="s">
        <v>3536</v>
      </c>
      <c r="D33" s="961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74"/>
      <c r="B34" s="942" t="s">
        <v>409</v>
      </c>
      <c r="C34" s="961" t="s">
        <v>3537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 x14ac:dyDescent="0.2">
      <c r="A35" s="1074"/>
      <c r="B35" s="942" t="s">
        <v>409</v>
      </c>
      <c r="C35" s="961" t="s">
        <v>3538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74" t="s">
        <v>3539</v>
      </c>
      <c r="B36" s="982" t="s">
        <v>3385</v>
      </c>
      <c r="C36" s="961" t="s">
        <v>3540</v>
      </c>
      <c r="D36" s="961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74"/>
      <c r="B37" s="982" t="s">
        <v>3237</v>
      </c>
      <c r="C37" s="961" t="s">
        <v>3541</v>
      </c>
      <c r="D37" s="961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74"/>
      <c r="B38" s="982" t="s">
        <v>3522</v>
      </c>
      <c r="C38" s="961" t="s">
        <v>3542</v>
      </c>
      <c r="D38" s="961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74"/>
      <c r="B39" s="942" t="s">
        <v>385</v>
      </c>
      <c r="C39" s="961" t="s">
        <v>3543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74" t="s">
        <v>3539</v>
      </c>
      <c r="B40" s="982" t="s">
        <v>3243</v>
      </c>
      <c r="C40" s="961" t="s">
        <v>3544</v>
      </c>
      <c r="D40" s="961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74"/>
      <c r="B41" s="982" t="s">
        <v>3227</v>
      </c>
      <c r="C41" s="961" t="s">
        <v>3545</v>
      </c>
      <c r="D41" s="961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74"/>
      <c r="B42" s="982" t="s">
        <v>3392</v>
      </c>
      <c r="C42" s="961" t="s">
        <v>3546</v>
      </c>
      <c r="D42" s="961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74"/>
      <c r="B43" s="982" t="s">
        <v>3547</v>
      </c>
      <c r="C43" s="961" t="s">
        <v>3548</v>
      </c>
      <c r="D43" s="961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74"/>
      <c r="B44" s="982" t="s">
        <v>3395</v>
      </c>
      <c r="C44" s="961" t="s">
        <v>3549</v>
      </c>
      <c r="D44" s="961">
        <v>45500</v>
      </c>
      <c r="E44" s="761">
        <f t="shared" ref="E44:E46" si="26">D44+7</f>
        <v>45507</v>
      </c>
      <c r="F44" s="884" t="s">
        <v>385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74"/>
      <c r="B45" s="982" t="s">
        <v>3529</v>
      </c>
      <c r="C45" s="961" t="s">
        <v>3550</v>
      </c>
      <c r="D45" s="961">
        <v>45503</v>
      </c>
      <c r="E45" s="884" t="s">
        <v>385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74"/>
      <c r="B46" s="982" t="s">
        <v>3505</v>
      </c>
      <c r="C46" s="961" t="s">
        <v>3551</v>
      </c>
      <c r="D46" s="961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74"/>
      <c r="B47" s="982" t="s">
        <v>3509</v>
      </c>
      <c r="C47" s="961" t="s">
        <v>3552</v>
      </c>
      <c r="D47" s="961">
        <v>45526</v>
      </c>
      <c r="E47" s="761">
        <f t="shared" ref="E47:E51" si="28">D47+7</f>
        <v>45533</v>
      </c>
      <c r="F47" s="884" t="s">
        <v>385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74"/>
      <c r="B48" s="982" t="s">
        <v>3511</v>
      </c>
      <c r="C48" s="961" t="s">
        <v>3553</v>
      </c>
      <c r="D48" s="884" t="s">
        <v>385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74"/>
      <c r="B49" s="982" t="s">
        <v>3513</v>
      </c>
      <c r="C49" s="961" t="s">
        <v>3554</v>
      </c>
      <c r="D49" s="961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74"/>
      <c r="B50" s="982" t="s">
        <v>3515</v>
      </c>
      <c r="C50" s="961" t="s">
        <v>3555</v>
      </c>
      <c r="D50" s="961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74"/>
      <c r="B51" s="982" t="s">
        <v>3385</v>
      </c>
      <c r="C51" s="961" t="s">
        <v>3556</v>
      </c>
      <c r="D51" s="961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74"/>
      <c r="B52" s="982" t="s">
        <v>3519</v>
      </c>
      <c r="C52" s="961" t="s">
        <v>3557</v>
      </c>
      <c r="D52" s="961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74"/>
      <c r="B53" s="982" t="s">
        <v>3522</v>
      </c>
      <c r="C53" s="961" t="s">
        <v>3558</v>
      </c>
      <c r="D53" s="961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74"/>
      <c r="B54" s="982" t="s">
        <v>3559</v>
      </c>
      <c r="C54" s="961" t="s">
        <v>3560</v>
      </c>
      <c r="D54" s="961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74"/>
      <c r="B55" s="1079" t="s">
        <v>409</v>
      </c>
      <c r="C55" s="961" t="s">
        <v>3561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74"/>
      <c r="B56" s="982" t="s">
        <v>3243</v>
      </c>
      <c r="C56" s="961" t="s">
        <v>3562</v>
      </c>
      <c r="D56" s="961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74"/>
      <c r="B57" s="982" t="s">
        <v>3227</v>
      </c>
      <c r="C57" s="961" t="s">
        <v>3563</v>
      </c>
      <c r="D57" s="961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74"/>
      <c r="B58" s="982" t="s">
        <v>3392</v>
      </c>
      <c r="C58" s="961" t="s">
        <v>3564</v>
      </c>
      <c r="D58" s="961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74"/>
      <c r="B59" s="982" t="s">
        <v>3547</v>
      </c>
      <c r="C59" s="961" t="s">
        <v>3565</v>
      </c>
      <c r="D59" s="961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74"/>
      <c r="B60" s="982" t="s">
        <v>3395</v>
      </c>
      <c r="C60" s="961" t="s">
        <v>3566</v>
      </c>
      <c r="D60" s="961">
        <v>45608</v>
      </c>
      <c r="E60" s="761">
        <f t="shared" ref="E60:E63" si="34">D60+7</f>
        <v>45615</v>
      </c>
      <c r="F60" s="884" t="s">
        <v>385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74"/>
      <c r="B61" s="982" t="s">
        <v>3529</v>
      </c>
      <c r="C61" s="961" t="s">
        <v>3567</v>
      </c>
      <c r="D61" s="961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74"/>
      <c r="B62" s="1079" t="s">
        <v>409</v>
      </c>
      <c r="C62" s="961" t="s">
        <v>3568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74"/>
      <c r="B63" s="982" t="s">
        <v>3505</v>
      </c>
      <c r="C63" s="961" t="s">
        <v>3569</v>
      </c>
      <c r="D63" s="961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74"/>
      <c r="B64" s="982" t="s">
        <v>3509</v>
      </c>
      <c r="C64" s="961" t="s">
        <v>3570</v>
      </c>
      <c r="D64" s="961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74"/>
      <c r="B65" s="982" t="s">
        <v>3515</v>
      </c>
      <c r="C65" s="961" t="s">
        <v>3571</v>
      </c>
      <c r="D65" s="961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74"/>
      <c r="B66" s="982" t="s">
        <v>3513</v>
      </c>
      <c r="C66" s="961" t="s">
        <v>3572</v>
      </c>
      <c r="D66" s="961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74"/>
      <c r="B67" s="1079" t="s">
        <v>409</v>
      </c>
      <c r="C67" s="961" t="s">
        <v>3573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74"/>
      <c r="B68" s="982" t="s">
        <v>3385</v>
      </c>
      <c r="C68" s="961" t="s">
        <v>3574</v>
      </c>
      <c r="D68" s="961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74"/>
      <c r="B69" s="1079" t="s">
        <v>409</v>
      </c>
      <c r="C69" s="961" t="s">
        <v>3575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74"/>
      <c r="B70" s="982" t="s">
        <v>3519</v>
      </c>
      <c r="C70" s="961" t="s">
        <v>3576</v>
      </c>
      <c r="D70" s="961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74"/>
      <c r="B71" s="982" t="s">
        <v>3522</v>
      </c>
      <c r="C71" s="961" t="s">
        <v>3577</v>
      </c>
      <c r="D71" s="961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74"/>
      <c r="B72" s="982" t="s">
        <v>3559</v>
      </c>
      <c r="C72" s="961" t="s">
        <v>3578</v>
      </c>
      <c r="D72" s="961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74"/>
      <c r="B73" s="982" t="s">
        <v>3243</v>
      </c>
      <c r="C73" s="961" t="s">
        <v>3579</v>
      </c>
      <c r="D73" s="961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74"/>
      <c r="B74" s="982" t="s">
        <v>3227</v>
      </c>
      <c r="C74" s="961" t="s">
        <v>3580</v>
      </c>
      <c r="D74" s="961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74"/>
      <c r="B75" s="982" t="s">
        <v>3392</v>
      </c>
      <c r="C75" s="961" t="s">
        <v>3581</v>
      </c>
      <c r="D75" s="961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74"/>
      <c r="B76" s="982" t="s">
        <v>3547</v>
      </c>
      <c r="C76" s="961" t="s">
        <v>3582</v>
      </c>
      <c r="D76" s="961">
        <v>45715</v>
      </c>
      <c r="E76" s="884" t="s">
        <v>385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 x14ac:dyDescent="0.2">
      <c r="A77" s="1074"/>
      <c r="B77" s="982" t="s">
        <v>3517</v>
      </c>
      <c r="C77" s="961" t="s">
        <v>3583</v>
      </c>
      <c r="D77" s="961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 x14ac:dyDescent="0.2">
      <c r="A78" s="1074"/>
      <c r="B78" s="982" t="s">
        <v>3529</v>
      </c>
      <c r="C78" s="961" t="s">
        <v>3584</v>
      </c>
      <c r="D78" s="961">
        <v>45726</v>
      </c>
      <c r="E78" s="761">
        <f t="shared" ref="E78:E79" si="48">D78+7</f>
        <v>45733</v>
      </c>
      <c r="F78" s="761">
        <f t="shared" ref="F78:F79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 x14ac:dyDescent="0.2">
      <c r="A79" s="1074"/>
      <c r="B79" s="982" t="s">
        <v>3511</v>
      </c>
      <c r="C79" s="961" t="s">
        <v>3585</v>
      </c>
      <c r="D79" s="961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customHeight="1" x14ac:dyDescent="0.2">
      <c r="A80" s="1074"/>
      <c r="B80" s="982" t="s">
        <v>3505</v>
      </c>
      <c r="C80" s="961" t="s">
        <v>3586</v>
      </c>
      <c r="D80" s="961">
        <v>45747</v>
      </c>
      <c r="E80" s="884" t="s">
        <v>385</v>
      </c>
      <c r="F80" s="761">
        <v>45756</v>
      </c>
      <c r="G80" s="767"/>
      <c r="H80" s="761">
        <f t="shared" si="21"/>
        <v>45738</v>
      </c>
    </row>
    <row r="81" spans="1:8" s="196" customFormat="1" ht="20.100000000000001" customHeight="1" x14ac:dyDescent="0.2">
      <c r="A81" s="1074"/>
      <c r="B81" s="982" t="s">
        <v>3509</v>
      </c>
      <c r="C81" s="961" t="s">
        <v>3587</v>
      </c>
      <c r="D81" s="961">
        <v>45754</v>
      </c>
      <c r="E81" s="761">
        <f t="shared" ref="E81:E84" si="50">D81+7</f>
        <v>45761</v>
      </c>
      <c r="F81" s="761">
        <f t="shared" ref="F81:F84" si="51">D81+11</f>
        <v>45765</v>
      </c>
      <c r="G81" s="767"/>
      <c r="H81" s="761">
        <f t="shared" si="21"/>
        <v>45745</v>
      </c>
    </row>
    <row r="82" spans="1:8" s="196" customFormat="1" ht="20.100000000000001" customHeight="1" x14ac:dyDescent="0.2">
      <c r="A82" s="1074"/>
      <c r="B82" s="982" t="s">
        <v>3513</v>
      </c>
      <c r="C82" s="961" t="s">
        <v>3588</v>
      </c>
      <c r="D82" s="961">
        <v>45760</v>
      </c>
      <c r="E82" s="761">
        <f t="shared" si="50"/>
        <v>45767</v>
      </c>
      <c r="F82" s="761">
        <f t="shared" si="51"/>
        <v>45771</v>
      </c>
      <c r="G82" s="767"/>
      <c r="H82" s="761">
        <f t="shared" si="21"/>
        <v>45752</v>
      </c>
    </row>
    <row r="83" spans="1:8" s="196" customFormat="1" ht="20.100000000000001" customHeight="1" x14ac:dyDescent="0.2">
      <c r="A83" s="1074"/>
      <c r="B83" s="982" t="s">
        <v>3515</v>
      </c>
      <c r="C83" s="961" t="s">
        <v>3589</v>
      </c>
      <c r="D83" s="961">
        <v>45757</v>
      </c>
      <c r="E83" s="761">
        <f t="shared" si="50"/>
        <v>45764</v>
      </c>
      <c r="F83" s="761">
        <f t="shared" si="51"/>
        <v>45768</v>
      </c>
      <c r="G83" s="767"/>
      <c r="H83" s="761">
        <f t="shared" si="21"/>
        <v>45759</v>
      </c>
    </row>
    <row r="84" spans="1:8" s="196" customFormat="1" ht="20.100000000000001" customHeight="1" x14ac:dyDescent="0.2">
      <c r="A84" s="1074"/>
      <c r="B84" s="982" t="s">
        <v>3385</v>
      </c>
      <c r="C84" s="961" t="s">
        <v>3590</v>
      </c>
      <c r="D84" s="961">
        <v>45764</v>
      </c>
      <c r="E84" s="761">
        <f t="shared" si="50"/>
        <v>45771</v>
      </c>
      <c r="F84" s="761">
        <f t="shared" si="51"/>
        <v>45775</v>
      </c>
      <c r="G84" s="767"/>
      <c r="H84" s="761">
        <f t="shared" si="21"/>
        <v>45766</v>
      </c>
    </row>
    <row r="85" spans="1:8" s="196" customFormat="1" ht="20.100000000000001" customHeight="1" x14ac:dyDescent="0.2">
      <c r="A85" s="1074"/>
      <c r="B85" s="1079" t="s">
        <v>409</v>
      </c>
      <c r="C85" s="961" t="s">
        <v>3591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customHeight="1" x14ac:dyDescent="0.2">
      <c r="A86" s="1074"/>
      <c r="B86" s="982" t="s">
        <v>3519</v>
      </c>
      <c r="C86" s="961" t="s">
        <v>3592</v>
      </c>
      <c r="D86" s="961">
        <v>45778</v>
      </c>
      <c r="E86" s="761">
        <f t="shared" ref="E86" si="52">D86+7</f>
        <v>45785</v>
      </c>
      <c r="F86" s="761">
        <f t="shared" ref="F86" si="53">D86+11</f>
        <v>45789</v>
      </c>
      <c r="G86" s="767"/>
      <c r="H86" s="761">
        <f t="shared" si="21"/>
        <v>45780</v>
      </c>
    </row>
    <row r="87" spans="1:8" s="196" customFormat="1" ht="20.100000000000001" customHeight="1" x14ac:dyDescent="0.2">
      <c r="A87" s="1074"/>
      <c r="B87" s="1079" t="s">
        <v>409</v>
      </c>
      <c r="C87" s="961" t="s">
        <v>3593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customHeight="1" x14ac:dyDescent="0.2">
      <c r="A88" s="350"/>
      <c r="B88" s="1123" t="s">
        <v>504</v>
      </c>
      <c r="C88" s="681"/>
      <c r="D88" s="681"/>
      <c r="E88" s="681"/>
      <c r="F88" s="681"/>
      <c r="G88" s="681"/>
      <c r="H88" s="145"/>
    </row>
    <row r="89" spans="1:8" s="159" customFormat="1" ht="17.25" customHeight="1" x14ac:dyDescent="0.2">
      <c r="A89" s="337"/>
      <c r="B89" s="680"/>
      <c r="C89" s="681"/>
      <c r="D89" s="681"/>
      <c r="E89" s="681"/>
      <c r="F89" s="681"/>
      <c r="G89" s="681"/>
      <c r="H89" s="145"/>
    </row>
    <row r="90" spans="1:8" s="159" customFormat="1" ht="17.25" customHeight="1" x14ac:dyDescent="0.2">
      <c r="A90" s="338"/>
      <c r="B90" s="680"/>
      <c r="C90" s="681"/>
      <c r="D90" s="681"/>
      <c r="E90" s="681" t="s">
        <v>2192</v>
      </c>
      <c r="F90" s="680"/>
      <c r="G90" s="680"/>
      <c r="H90" s="195"/>
    </row>
    <row r="91" spans="1:8" s="159" customFormat="1" ht="17.25" customHeight="1" thickBot="1" x14ac:dyDescent="0.25">
      <c r="A91" s="338"/>
      <c r="B91" s="682"/>
      <c r="C91" s="680"/>
      <c r="D91" s="680"/>
      <c r="E91" s="680"/>
      <c r="F91" s="680"/>
      <c r="G91" s="680"/>
      <c r="H91" s="197"/>
    </row>
    <row r="92" spans="1:8" s="147" customFormat="1" ht="18.75" customHeight="1" x14ac:dyDescent="0.2">
      <c r="B92" s="900"/>
      <c r="C92" s="901"/>
      <c r="D92" s="902"/>
      <c r="E92" s="903"/>
      <c r="F92" s="904"/>
      <c r="G92" s="905"/>
      <c r="H92" s="906"/>
    </row>
    <row r="93" spans="1:8" s="147" customFormat="1" ht="18.75" customHeight="1" x14ac:dyDescent="0.2">
      <c r="B93" s="781" t="s">
        <v>505</v>
      </c>
      <c r="C93" s="145"/>
      <c r="D93" s="147" t="s">
        <v>506</v>
      </c>
      <c r="G93" s="147" t="s">
        <v>507</v>
      </c>
      <c r="H93" s="782"/>
    </row>
    <row r="94" spans="1:8" s="147" customFormat="1" ht="18.75" customHeight="1" x14ac:dyDescent="0.2">
      <c r="B94" s="783" t="s">
        <v>508</v>
      </c>
      <c r="C94" s="1115" t="s">
        <v>509</v>
      </c>
      <c r="D94" s="133" t="s">
        <v>510</v>
      </c>
      <c r="F94" s="1115" t="s">
        <v>511</v>
      </c>
      <c r="G94" s="145" t="s">
        <v>512</v>
      </c>
      <c r="H94" s="1116" t="s">
        <v>513</v>
      </c>
    </row>
    <row r="95" spans="1:8" s="147" customFormat="1" ht="18.75" customHeight="1" x14ac:dyDescent="0.2">
      <c r="B95" s="783" t="s">
        <v>514</v>
      </c>
      <c r="C95" s="1115" t="s">
        <v>515</v>
      </c>
      <c r="D95" s="133" t="s">
        <v>516</v>
      </c>
      <c r="E95" s="148" t="s">
        <v>517</v>
      </c>
      <c r="F95" s="1117" t="s">
        <v>518</v>
      </c>
      <c r="G95" s="145" t="s">
        <v>519</v>
      </c>
      <c r="H95" s="1116" t="s">
        <v>520</v>
      </c>
    </row>
    <row r="96" spans="1:8" s="147" customFormat="1" ht="18.75" customHeight="1" x14ac:dyDescent="0.2">
      <c r="B96" s="786" t="s">
        <v>521</v>
      </c>
      <c r="C96" s="1118" t="s">
        <v>522</v>
      </c>
      <c r="D96" s="133" t="s">
        <v>523</v>
      </c>
      <c r="E96" s="148" t="s">
        <v>524</v>
      </c>
      <c r="F96" s="1117" t="s">
        <v>525</v>
      </c>
      <c r="G96" s="591" t="s">
        <v>526</v>
      </c>
      <c r="H96" s="1119" t="s">
        <v>527</v>
      </c>
    </row>
    <row r="97" spans="1:15" s="147" customFormat="1" ht="18.75" customHeight="1" x14ac:dyDescent="0.2">
      <c r="B97" s="786" t="s">
        <v>528</v>
      </c>
      <c r="C97" s="1118" t="s">
        <v>529</v>
      </c>
      <c r="D97" s="133" t="s">
        <v>530</v>
      </c>
      <c r="E97" s="148" t="s">
        <v>531</v>
      </c>
      <c r="F97" s="1117" t="s">
        <v>532</v>
      </c>
      <c r="G97" s="591" t="s">
        <v>533</v>
      </c>
      <c r="H97" s="1119" t="s">
        <v>534</v>
      </c>
      <c r="N97" s="149"/>
      <c r="O97" s="149"/>
    </row>
    <row r="98" spans="1:15" s="147" customFormat="1" ht="18.75" customHeight="1" x14ac:dyDescent="0.2">
      <c r="B98" s="786" t="s">
        <v>535</v>
      </c>
      <c r="C98" s="1118" t="s">
        <v>536</v>
      </c>
      <c r="D98" s="133" t="s">
        <v>537</v>
      </c>
      <c r="E98" s="148" t="s">
        <v>538</v>
      </c>
      <c r="F98" s="1117" t="s">
        <v>539</v>
      </c>
      <c r="G98" s="591" t="s">
        <v>540</v>
      </c>
      <c r="H98" s="1119" t="s">
        <v>541</v>
      </c>
      <c r="N98" s="149"/>
      <c r="O98" s="149"/>
    </row>
    <row r="99" spans="1:15" s="147" customFormat="1" ht="18.75" customHeight="1" x14ac:dyDescent="0.2">
      <c r="B99" s="786" t="s">
        <v>542</v>
      </c>
      <c r="C99" s="1118" t="s">
        <v>543</v>
      </c>
      <c r="D99" s="133" t="s">
        <v>544</v>
      </c>
      <c r="E99" s="148" t="s">
        <v>545</v>
      </c>
      <c r="F99" s="1117" t="s">
        <v>546</v>
      </c>
      <c r="G99" s="591" t="s">
        <v>547</v>
      </c>
      <c r="H99" s="1119" t="s">
        <v>548</v>
      </c>
      <c r="N99" s="149"/>
      <c r="O99" s="149"/>
    </row>
    <row r="100" spans="1:15" s="147" customFormat="1" ht="18.75" customHeight="1" x14ac:dyDescent="0.2">
      <c r="B100" s="786" t="s">
        <v>549</v>
      </c>
      <c r="C100" s="1118" t="s">
        <v>550</v>
      </c>
      <c r="D100" s="133" t="s">
        <v>551</v>
      </c>
      <c r="E100" s="148" t="s">
        <v>552</v>
      </c>
      <c r="F100" s="1115" t="s">
        <v>553</v>
      </c>
      <c r="G100" s="591" t="s">
        <v>554</v>
      </c>
      <c r="H100" s="790" t="s">
        <v>555</v>
      </c>
      <c r="N100" s="149"/>
      <c r="O100" s="149"/>
    </row>
    <row r="101" spans="1:15" ht="18.75" customHeight="1" x14ac:dyDescent="0.2">
      <c r="A101" s="1045"/>
      <c r="B101" s="786" t="s">
        <v>556</v>
      </c>
      <c r="C101" s="1118" t="s">
        <v>557</v>
      </c>
      <c r="D101" s="133"/>
      <c r="F101" s="591"/>
      <c r="G101" s="147"/>
      <c r="H101" s="791"/>
      <c r="I101" s="145"/>
      <c r="J101" s="145"/>
      <c r="K101" s="145"/>
    </row>
    <row r="102" spans="1:15" ht="17.25" customHeight="1" thickBot="1" x14ac:dyDescent="0.25">
      <c r="A102" s="1045"/>
      <c r="B102" s="1120"/>
      <c r="C102" s="794"/>
      <c r="D102" s="794"/>
      <c r="E102" s="794"/>
      <c r="F102" s="794"/>
      <c r="G102" s="794"/>
      <c r="H102" s="1121"/>
      <c r="I102" s="145"/>
      <c r="J102" s="145"/>
      <c r="K102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94" r:id="rId14" xr:uid="{C74F2AC9-A2A0-48DC-BDF0-2B6C616ED201}"/>
    <hyperlink ref="C94" r:id="rId15" xr:uid="{F17CC651-DB94-4620-9DEC-7ADC1B2108BA}"/>
    <hyperlink ref="H99" r:id="rId16" xr:uid="{42178DFF-C055-4564-B7CF-FCB7377F3C9E}"/>
    <hyperlink ref="H98" r:id="rId17" xr:uid="{85CC220E-06EF-42BF-A73D-0B31F26E9551}"/>
    <hyperlink ref="C97" r:id="rId18" xr:uid="{58EEAC17-7CB2-4961-8D63-4E1C7D293061}"/>
    <hyperlink ref="C95" r:id="rId19" xr:uid="{DAE48A77-B341-457B-8731-D20ADE4D0329}"/>
    <hyperlink ref="C101" r:id="rId20" xr:uid="{B1295FB7-8793-40E4-BCDE-A800E29A212E}"/>
    <hyperlink ref="H97" r:id="rId21" xr:uid="{B38BC09C-6452-44F4-BA05-A8088C2F9DCF}"/>
    <hyperlink ref="H100" r:id="rId22" xr:uid="{AC59BA73-FB3F-4FDB-86EA-557F58273177}"/>
    <hyperlink ref="F94" r:id="rId23" xr:uid="{30C4526D-EA8A-4411-8ED0-A79865069111}"/>
    <hyperlink ref="F99" r:id="rId24" xr:uid="{CBA1ECD6-7DB3-4B02-9D0A-41DBE624ECA2}"/>
    <hyperlink ref="F95" r:id="rId25" xr:uid="{D229B871-248D-4512-9BC9-CA254D691C6F}"/>
    <hyperlink ref="F96" r:id="rId26" xr:uid="{DB2CC0D4-78D4-453C-BD28-85C029946CD9}"/>
    <hyperlink ref="F97" r:id="rId27" xr:uid="{4BE2C914-584B-4EE9-B03F-C90358B46F70}"/>
    <hyperlink ref="F98" r:id="rId28" xr:uid="{65B7BD99-CD6B-4674-831B-A9E105097E97}"/>
    <hyperlink ref="H95" r:id="rId29" xr:uid="{6EE39A70-F5A5-4D06-AD31-BE64DEC62A26}"/>
    <hyperlink ref="H96" r:id="rId30" xr:uid="{3B7C8B1B-478B-4E8E-BB4B-09E5D9A24636}"/>
    <hyperlink ref="F100" r:id="rId31" xr:uid="{8AB82DDE-090E-466C-9E50-EC10EB186655}"/>
    <hyperlink ref="C96" r:id="rId32" xr:uid="{96BEEDB9-84D3-4A01-A1EB-E1CB44472795}"/>
    <hyperlink ref="C98" r:id="rId33" xr:uid="{FE06AEE2-B2B8-44DE-81C6-98CACE486DDA}"/>
    <hyperlink ref="C99" r:id="rId34" xr:uid="{76F85658-0066-49E9-89BF-6A961B97715D}"/>
    <hyperlink ref="C100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R188"/>
  <sheetViews>
    <sheetView showGridLines="0" zoomScale="145" zoomScaleNormal="145" zoomScaleSheetLayoutView="80" workbookViewId="0">
      <selection activeCell="E165" sqref="E165"/>
    </sheetView>
  </sheetViews>
  <sheetFormatPr defaultColWidth="9.140625" defaultRowHeight="13.5" x14ac:dyDescent="0.2"/>
  <cols>
    <col min="1" max="1" width="17.85546875" style="1045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5" width="17.85546875" style="149" customWidth="1"/>
    <col min="16" max="16" width="4.140625" style="149" customWidth="1"/>
    <col min="17" max="17" width="18.42578125" style="149" customWidth="1"/>
    <col min="18" max="16384" width="9.140625" style="149"/>
  </cols>
  <sheetData>
    <row r="1" spans="1:11" ht="14.25" thickBot="1" x14ac:dyDescent="0.25"/>
    <row r="2" spans="1:11" ht="20.100000000000001" customHeight="1" thickBot="1" x14ac:dyDescent="0.25">
      <c r="B2" s="1131" t="s">
        <v>116</v>
      </c>
      <c r="C2" s="1131"/>
      <c r="D2" s="1131"/>
      <c r="E2" s="1131"/>
      <c r="F2" s="1131"/>
      <c r="H2" s="986" t="s">
        <v>346</v>
      </c>
    </row>
    <row r="3" spans="1:11" ht="15.75" customHeight="1" thickBot="1" x14ac:dyDescent="0.25"/>
    <row r="4" spans="1:11" ht="30" customHeight="1" thickBot="1" x14ac:dyDescent="0.25">
      <c r="B4" s="1132" t="s">
        <v>157</v>
      </c>
      <c r="C4" s="1133"/>
      <c r="D4" s="1133"/>
      <c r="E4" s="1133"/>
      <c r="F4" s="1134"/>
    </row>
    <row r="5" spans="1:11" ht="20.100000000000001" customHeight="1" x14ac:dyDescent="0.2">
      <c r="B5" s="1135"/>
      <c r="C5" s="1135"/>
      <c r="D5" s="1135"/>
      <c r="E5" s="1135"/>
      <c r="F5" s="1135"/>
    </row>
    <row r="6" spans="1:11" ht="20.100000000000001" hidden="1" customHeight="1" x14ac:dyDescent="0.2">
      <c r="B6" s="1136" t="s">
        <v>347</v>
      </c>
      <c r="C6" s="1136"/>
      <c r="D6" s="1136"/>
      <c r="E6" s="1136"/>
      <c r="F6" s="1136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7" t="s">
        <v>348</v>
      </c>
      <c r="C8" s="1138"/>
      <c r="D8" s="1139" t="s">
        <v>349</v>
      </c>
      <c r="E8" s="950" t="s">
        <v>350</v>
      </c>
      <c r="F8" s="331"/>
      <c r="G8" s="887"/>
      <c r="H8" s="1"/>
      <c r="K8" s="149"/>
    </row>
    <row r="9" spans="1:11" ht="20.100000000000001" hidden="1" customHeight="1" x14ac:dyDescent="0.2">
      <c r="A9" s="822"/>
      <c r="B9" s="950" t="s">
        <v>351</v>
      </c>
      <c r="C9" s="950" t="s">
        <v>352</v>
      </c>
      <c r="D9" s="1140"/>
      <c r="E9" s="946" t="s">
        <v>165</v>
      </c>
      <c r="F9" s="331"/>
      <c r="G9" s="949" t="s">
        <v>353</v>
      </c>
      <c r="H9" s="949" t="s">
        <v>354</v>
      </c>
      <c r="K9" s="149"/>
    </row>
    <row r="10" spans="1:11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8" t="s">
        <v>361</v>
      </c>
      <c r="C19" s="907" t="s">
        <v>373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8" t="s">
        <v>363</v>
      </c>
      <c r="C20" s="907" t="s">
        <v>374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8" t="s">
        <v>375</v>
      </c>
      <c r="C21" s="907" t="s">
        <v>376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8" t="s">
        <v>369</v>
      </c>
      <c r="C22" s="961" t="s">
        <v>377</v>
      </c>
      <c r="D22" s="961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8" t="s">
        <v>357</v>
      </c>
      <c r="C23" s="961" t="s">
        <v>378</v>
      </c>
      <c r="D23" s="961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8" t="s">
        <v>359</v>
      </c>
      <c r="C24" s="961" t="s">
        <v>379</v>
      </c>
      <c r="D24" s="961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8" t="s">
        <v>361</v>
      </c>
      <c r="C25" s="961" t="s">
        <v>380</v>
      </c>
      <c r="D25" s="961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381</v>
      </c>
      <c r="B26" s="968" t="s">
        <v>375</v>
      </c>
      <c r="C26" s="961" t="s">
        <v>382</v>
      </c>
      <c r="D26" s="961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8" t="s">
        <v>363</v>
      </c>
      <c r="C27" s="961" t="s">
        <v>383</v>
      </c>
      <c r="D27" s="961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38" t="s">
        <v>369</v>
      </c>
      <c r="C28" s="961" t="s">
        <v>384</v>
      </c>
      <c r="D28" s="961">
        <v>45436</v>
      </c>
      <c r="E28" s="884" t="s">
        <v>385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386</v>
      </c>
      <c r="B29" s="961" t="s">
        <v>375</v>
      </c>
      <c r="C29" s="961" t="s">
        <v>387</v>
      </c>
      <c r="D29" s="961">
        <v>45446</v>
      </c>
      <c r="E29" s="884" t="s">
        <v>385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388</v>
      </c>
      <c r="B30" s="961" t="s">
        <v>357</v>
      </c>
      <c r="C30" s="961" t="s">
        <v>389</v>
      </c>
      <c r="D30" s="961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361</v>
      </c>
      <c r="B31" s="961" t="s">
        <v>390</v>
      </c>
      <c r="C31" s="961" t="s">
        <v>391</v>
      </c>
      <c r="D31" s="961">
        <v>45460</v>
      </c>
      <c r="E31" s="884" t="s">
        <v>385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392</v>
      </c>
      <c r="B32" s="1075" t="s">
        <v>361</v>
      </c>
      <c r="C32" s="961" t="s">
        <v>393</v>
      </c>
      <c r="D32" s="961">
        <v>45464</v>
      </c>
      <c r="E32" s="884" t="s">
        <v>385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363</v>
      </c>
      <c r="B33" s="1075" t="s">
        <v>369</v>
      </c>
      <c r="C33" s="961" t="s">
        <v>394</v>
      </c>
      <c r="D33" s="961">
        <v>45473</v>
      </c>
      <c r="E33" s="884" t="s">
        <v>385</v>
      </c>
      <c r="F33" s="331"/>
      <c r="G33" s="761">
        <f t="shared" si="1"/>
        <v>45466</v>
      </c>
      <c r="H33" s="1017">
        <f>WEEKNUM(G33)</f>
        <v>26</v>
      </c>
      <c r="K33" s="149"/>
    </row>
    <row r="34" spans="1:11" ht="17.25" hidden="1" customHeight="1" x14ac:dyDescent="0.2">
      <c r="A34" s="822" t="s">
        <v>369</v>
      </c>
      <c r="B34" s="961" t="s">
        <v>363</v>
      </c>
      <c r="C34" s="961" t="s">
        <v>395</v>
      </c>
      <c r="D34" s="961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17">
        <f t="shared" ref="H34:H61" si="3">WEEKNUM(G34)</f>
        <v>27</v>
      </c>
      <c r="K34" s="149"/>
    </row>
    <row r="35" spans="1:11" ht="17.25" hidden="1" customHeight="1" x14ac:dyDescent="0.2">
      <c r="A35" s="822"/>
      <c r="B35" s="961" t="s">
        <v>375</v>
      </c>
      <c r="C35" s="961" t="s">
        <v>396</v>
      </c>
      <c r="D35" s="961">
        <v>45484</v>
      </c>
      <c r="E35" s="761">
        <f t="shared" si="2"/>
        <v>45487</v>
      </c>
      <c r="F35" s="331"/>
      <c r="G35" s="761">
        <f t="shared" si="1"/>
        <v>45480</v>
      </c>
      <c r="H35" s="1017">
        <f t="shared" si="3"/>
        <v>28</v>
      </c>
      <c r="K35" s="149"/>
    </row>
    <row r="36" spans="1:11" ht="17.25" hidden="1" customHeight="1" x14ac:dyDescent="0.2">
      <c r="A36" s="822"/>
      <c r="B36" s="961" t="s">
        <v>397</v>
      </c>
      <c r="C36" s="961" t="s">
        <v>398</v>
      </c>
      <c r="D36" s="961">
        <v>45489</v>
      </c>
      <c r="E36" s="761">
        <f t="shared" si="2"/>
        <v>45492</v>
      </c>
      <c r="F36" s="331"/>
      <c r="G36" s="761">
        <f t="shared" si="1"/>
        <v>45487</v>
      </c>
      <c r="H36" s="1017">
        <f t="shared" si="3"/>
        <v>29</v>
      </c>
      <c r="K36" s="149"/>
    </row>
    <row r="37" spans="1:11" ht="17.25" hidden="1" customHeight="1" x14ac:dyDescent="0.2">
      <c r="A37" s="822"/>
      <c r="B37" s="961" t="s">
        <v>390</v>
      </c>
      <c r="C37" s="961" t="s">
        <v>399</v>
      </c>
      <c r="D37" s="961">
        <v>45493</v>
      </c>
      <c r="E37" s="761">
        <f t="shared" si="2"/>
        <v>45496</v>
      </c>
      <c r="F37" s="331"/>
      <c r="G37" s="761">
        <f t="shared" si="1"/>
        <v>45494</v>
      </c>
      <c r="H37" s="1017">
        <f t="shared" si="3"/>
        <v>30</v>
      </c>
      <c r="K37" s="149"/>
    </row>
    <row r="38" spans="1:11" ht="17.25" hidden="1" customHeight="1" x14ac:dyDescent="0.2">
      <c r="A38" s="822"/>
      <c r="B38" s="961" t="s">
        <v>361</v>
      </c>
      <c r="C38" s="961" t="s">
        <v>400</v>
      </c>
      <c r="D38" s="961">
        <v>45506</v>
      </c>
      <c r="E38" s="761">
        <f t="shared" si="2"/>
        <v>45509</v>
      </c>
      <c r="F38" s="331"/>
      <c r="G38" s="761">
        <f t="shared" si="1"/>
        <v>45501</v>
      </c>
      <c r="H38" s="1017">
        <f t="shared" si="3"/>
        <v>31</v>
      </c>
      <c r="K38" s="149"/>
    </row>
    <row r="39" spans="1:11" ht="17.25" hidden="1" customHeight="1" x14ac:dyDescent="0.2">
      <c r="A39" s="822"/>
      <c r="B39" s="961" t="s">
        <v>401</v>
      </c>
      <c r="C39" s="961" t="s">
        <v>402</v>
      </c>
      <c r="D39" s="961">
        <v>45510</v>
      </c>
      <c r="E39" s="761">
        <f t="shared" si="2"/>
        <v>45513</v>
      </c>
      <c r="F39" s="331"/>
      <c r="G39" s="761">
        <f t="shared" si="1"/>
        <v>45508</v>
      </c>
      <c r="H39" s="1017">
        <f t="shared" si="3"/>
        <v>32</v>
      </c>
      <c r="K39" s="149"/>
    </row>
    <row r="40" spans="1:11" ht="17.25" hidden="1" customHeight="1" x14ac:dyDescent="0.2">
      <c r="A40" s="822"/>
      <c r="B40" s="961" t="s">
        <v>375</v>
      </c>
      <c r="C40" s="961" t="s">
        <v>403</v>
      </c>
      <c r="D40" s="961">
        <v>45515</v>
      </c>
      <c r="E40" s="761">
        <f t="shared" si="2"/>
        <v>45518</v>
      </c>
      <c r="F40" s="331"/>
      <c r="G40" s="761">
        <f t="shared" si="1"/>
        <v>45515</v>
      </c>
      <c r="H40" s="1017">
        <f t="shared" si="3"/>
        <v>33</v>
      </c>
      <c r="K40" s="149"/>
    </row>
    <row r="41" spans="1:11" ht="17.25" hidden="1" customHeight="1" x14ac:dyDescent="0.2">
      <c r="A41" s="822" t="s">
        <v>363</v>
      </c>
      <c r="B41" s="961" t="s">
        <v>363</v>
      </c>
      <c r="C41" s="961" t="s">
        <v>404</v>
      </c>
      <c r="D41" s="961">
        <v>45531</v>
      </c>
      <c r="E41" s="884" t="s">
        <v>385</v>
      </c>
      <c r="F41" s="331"/>
      <c r="G41" s="761">
        <f t="shared" si="1"/>
        <v>45522</v>
      </c>
      <c r="H41" s="1017">
        <f t="shared" si="3"/>
        <v>34</v>
      </c>
      <c r="K41" s="149"/>
    </row>
    <row r="42" spans="1:11" ht="17.25" hidden="1" customHeight="1" x14ac:dyDescent="0.2">
      <c r="A42" s="822" t="s">
        <v>397</v>
      </c>
      <c r="B42" s="961" t="s">
        <v>390</v>
      </c>
      <c r="C42" s="961" t="s">
        <v>405</v>
      </c>
      <c r="D42" s="961">
        <v>45533</v>
      </c>
      <c r="E42" s="761">
        <f>D42+3</f>
        <v>45536</v>
      </c>
      <c r="F42" s="331"/>
      <c r="G42" s="761">
        <f t="shared" si="1"/>
        <v>45529</v>
      </c>
      <c r="H42" s="1017">
        <f t="shared" si="3"/>
        <v>35</v>
      </c>
      <c r="K42" s="149"/>
    </row>
    <row r="43" spans="1:11" ht="17.25" hidden="1" customHeight="1" x14ac:dyDescent="0.2">
      <c r="A43" s="822" t="s">
        <v>390</v>
      </c>
      <c r="B43" s="961" t="s">
        <v>397</v>
      </c>
      <c r="C43" s="961" t="s">
        <v>406</v>
      </c>
      <c r="D43" s="961">
        <v>45536</v>
      </c>
      <c r="E43" s="761">
        <f>D43+3</f>
        <v>45539</v>
      </c>
      <c r="F43" s="331"/>
      <c r="G43" s="761">
        <f t="shared" si="1"/>
        <v>45536</v>
      </c>
      <c r="H43" s="1017">
        <f t="shared" si="3"/>
        <v>36</v>
      </c>
      <c r="K43" s="149"/>
    </row>
    <row r="44" spans="1:11" ht="17.25" hidden="1" customHeight="1" x14ac:dyDescent="0.2">
      <c r="A44" s="822"/>
      <c r="B44" s="961" t="s">
        <v>361</v>
      </c>
      <c r="C44" s="961" t="s">
        <v>407</v>
      </c>
      <c r="D44" s="961">
        <v>45557</v>
      </c>
      <c r="E44" s="761">
        <f>D44+3</f>
        <v>45560</v>
      </c>
      <c r="F44" s="331"/>
      <c r="G44" s="761">
        <f t="shared" si="1"/>
        <v>45543</v>
      </c>
      <c r="H44" s="1017">
        <f t="shared" si="3"/>
        <v>37</v>
      </c>
      <c r="K44" s="149"/>
    </row>
    <row r="45" spans="1:11" ht="17.25" hidden="1" customHeight="1" x14ac:dyDescent="0.2">
      <c r="A45" s="822"/>
      <c r="B45" s="961" t="s">
        <v>401</v>
      </c>
      <c r="C45" s="961" t="s">
        <v>408</v>
      </c>
      <c r="D45" s="961">
        <v>45553</v>
      </c>
      <c r="E45" s="761">
        <f>D45+3</f>
        <v>45556</v>
      </c>
      <c r="F45" s="331"/>
      <c r="G45" s="761">
        <f t="shared" si="1"/>
        <v>45550</v>
      </c>
      <c r="H45" s="1017">
        <f t="shared" si="3"/>
        <v>38</v>
      </c>
      <c r="K45" s="149"/>
    </row>
    <row r="46" spans="1:11" ht="17.25" hidden="1" customHeight="1" x14ac:dyDescent="0.2">
      <c r="A46" s="822" t="s">
        <v>375</v>
      </c>
      <c r="B46" s="1038" t="s">
        <v>409</v>
      </c>
      <c r="C46" s="961" t="s">
        <v>410</v>
      </c>
      <c r="D46" s="803"/>
      <c r="E46" s="803"/>
      <c r="F46" s="331"/>
      <c r="G46" s="761">
        <f t="shared" si="1"/>
        <v>45557</v>
      </c>
      <c r="H46" s="1017">
        <f t="shared" si="3"/>
        <v>39</v>
      </c>
      <c r="K46" s="149"/>
    </row>
    <row r="47" spans="1:11" ht="17.25" hidden="1" customHeight="1" x14ac:dyDescent="0.2">
      <c r="A47" s="822"/>
      <c r="B47" s="961" t="s">
        <v>363</v>
      </c>
      <c r="C47" s="961" t="s">
        <v>411</v>
      </c>
      <c r="D47" s="961">
        <v>45572</v>
      </c>
      <c r="E47" s="884" t="s">
        <v>385</v>
      </c>
      <c r="F47" s="331"/>
      <c r="G47" s="761">
        <v>45564</v>
      </c>
      <c r="H47" s="1017">
        <f t="shared" si="3"/>
        <v>40</v>
      </c>
      <c r="K47" s="149"/>
    </row>
    <row r="48" spans="1:11" ht="17.25" hidden="1" customHeight="1" x14ac:dyDescent="0.2">
      <c r="A48" s="822"/>
      <c r="B48" s="1038" t="s">
        <v>409</v>
      </c>
      <c r="C48" s="961" t="s">
        <v>412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17">
        <f t="shared" si="3"/>
        <v>41</v>
      </c>
      <c r="K48" s="149"/>
    </row>
    <row r="49" spans="1:18" ht="17.25" hidden="1" customHeight="1" x14ac:dyDescent="0.2">
      <c r="A49" s="822" t="s">
        <v>413</v>
      </c>
      <c r="B49" s="961" t="s">
        <v>361</v>
      </c>
      <c r="C49" s="961" t="s">
        <v>414</v>
      </c>
      <c r="D49" s="961">
        <v>45577</v>
      </c>
      <c r="E49" s="761">
        <f>D49+3</f>
        <v>45580</v>
      </c>
      <c r="F49" s="331"/>
      <c r="G49" s="761">
        <f t="shared" si="1"/>
        <v>45578</v>
      </c>
      <c r="H49" s="1017">
        <f t="shared" si="3"/>
        <v>42</v>
      </c>
      <c r="K49" s="149"/>
    </row>
    <row r="50" spans="1:18" ht="17.25" hidden="1" customHeight="1" x14ac:dyDescent="0.2">
      <c r="A50" s="822" t="s">
        <v>361</v>
      </c>
      <c r="B50" s="961" t="s">
        <v>413</v>
      </c>
      <c r="C50" s="961" t="s">
        <v>415</v>
      </c>
      <c r="D50" s="961">
        <v>45588</v>
      </c>
      <c r="E50" s="761">
        <f>D50+3</f>
        <v>45591</v>
      </c>
      <c r="F50" s="331"/>
      <c r="G50" s="761">
        <f t="shared" si="1"/>
        <v>45585</v>
      </c>
      <c r="H50" s="1017">
        <f t="shared" si="3"/>
        <v>43</v>
      </c>
      <c r="K50" s="149"/>
    </row>
    <row r="51" spans="1:18" ht="17.25" hidden="1" customHeight="1" x14ac:dyDescent="0.2">
      <c r="A51" s="822" t="s">
        <v>416</v>
      </c>
      <c r="B51" s="961" t="s">
        <v>363</v>
      </c>
      <c r="C51" s="961" t="s">
        <v>417</v>
      </c>
      <c r="D51" s="961">
        <v>45594</v>
      </c>
      <c r="E51" s="761">
        <v>45595</v>
      </c>
      <c r="F51" s="331"/>
      <c r="G51" s="761">
        <f t="shared" si="1"/>
        <v>45592</v>
      </c>
      <c r="H51" s="1017">
        <f t="shared" si="3"/>
        <v>44</v>
      </c>
      <c r="K51" s="149"/>
    </row>
    <row r="52" spans="1:18" ht="17.25" hidden="1" customHeight="1" x14ac:dyDescent="0.2">
      <c r="A52" s="822" t="s">
        <v>418</v>
      </c>
      <c r="B52" s="961" t="s">
        <v>401</v>
      </c>
      <c r="C52" s="961" t="s">
        <v>419</v>
      </c>
      <c r="D52" s="961">
        <v>45604</v>
      </c>
      <c r="E52" s="761">
        <f>D52+3</f>
        <v>45607</v>
      </c>
      <c r="F52" s="331"/>
      <c r="G52" s="761">
        <f t="shared" si="1"/>
        <v>45599</v>
      </c>
      <c r="H52" s="1017">
        <f t="shared" si="3"/>
        <v>45</v>
      </c>
      <c r="K52" s="149"/>
    </row>
    <row r="53" spans="1:18" ht="17.25" hidden="1" customHeight="1" x14ac:dyDescent="0.2">
      <c r="A53" s="822" t="s">
        <v>390</v>
      </c>
      <c r="B53" s="961" t="s">
        <v>357</v>
      </c>
      <c r="C53" s="961" t="s">
        <v>420</v>
      </c>
      <c r="D53" s="961">
        <v>45605</v>
      </c>
      <c r="E53" s="761">
        <f>D53+3</f>
        <v>45608</v>
      </c>
      <c r="F53" s="331"/>
      <c r="G53" s="761">
        <f t="shared" si="1"/>
        <v>45606</v>
      </c>
      <c r="H53" s="1017">
        <f t="shared" si="3"/>
        <v>46</v>
      </c>
      <c r="K53" s="149"/>
    </row>
    <row r="54" spans="1:18" ht="20.100000000000001" hidden="1" customHeight="1" x14ac:dyDescent="0.2">
      <c r="A54" s="822" t="s">
        <v>421</v>
      </c>
      <c r="B54" s="961" t="s">
        <v>422</v>
      </c>
      <c r="C54" s="961" t="s">
        <v>423</v>
      </c>
      <c r="D54" s="961">
        <v>45619</v>
      </c>
      <c r="E54" s="761">
        <f>D54+3</f>
        <v>45622</v>
      </c>
      <c r="F54" s="331"/>
      <c r="G54" s="761">
        <f t="shared" si="1"/>
        <v>45613</v>
      </c>
      <c r="H54" s="1017">
        <f t="shared" si="3"/>
        <v>47</v>
      </c>
      <c r="K54" s="149"/>
    </row>
    <row r="55" spans="1:18" ht="20.100000000000001" hidden="1" customHeight="1" x14ac:dyDescent="0.2">
      <c r="A55" s="822" t="s">
        <v>413</v>
      </c>
      <c r="B55" s="961" t="s">
        <v>361</v>
      </c>
      <c r="C55" s="961" t="s">
        <v>424</v>
      </c>
      <c r="D55" s="884" t="s">
        <v>385</v>
      </c>
      <c r="E55" s="803"/>
      <c r="F55" s="331"/>
      <c r="G55" s="761">
        <f t="shared" si="1"/>
        <v>45620</v>
      </c>
      <c r="H55" s="1017">
        <f t="shared" si="3"/>
        <v>48</v>
      </c>
      <c r="K55" s="149"/>
    </row>
    <row r="56" spans="1:18" ht="20.100000000000001" hidden="1" customHeight="1" x14ac:dyDescent="0.2">
      <c r="A56" s="822" t="s">
        <v>361</v>
      </c>
      <c r="B56" s="961" t="s">
        <v>413</v>
      </c>
      <c r="C56" s="961" t="s">
        <v>425</v>
      </c>
      <c r="D56" s="961">
        <v>45632</v>
      </c>
      <c r="E56" s="761">
        <f>D56+3</f>
        <v>45635</v>
      </c>
      <c r="F56" s="331"/>
      <c r="G56" s="761">
        <f t="shared" si="1"/>
        <v>45627</v>
      </c>
      <c r="H56" s="1017">
        <f t="shared" si="3"/>
        <v>49</v>
      </c>
      <c r="K56" s="149"/>
    </row>
    <row r="57" spans="1:18" ht="20.100000000000001" hidden="1" customHeight="1" x14ac:dyDescent="0.2">
      <c r="A57" s="822" t="s">
        <v>363</v>
      </c>
      <c r="B57" s="961" t="s">
        <v>401</v>
      </c>
      <c r="C57" s="961" t="s">
        <v>426</v>
      </c>
      <c r="D57" s="884" t="s">
        <v>385</v>
      </c>
      <c r="E57" s="803"/>
      <c r="F57" s="331"/>
      <c r="G57" s="761">
        <f t="shared" si="1"/>
        <v>45634</v>
      </c>
      <c r="H57" s="1017">
        <f t="shared" si="3"/>
        <v>50</v>
      </c>
      <c r="K57" s="149"/>
    </row>
    <row r="58" spans="1:18" ht="20.100000000000001" hidden="1" customHeight="1" x14ac:dyDescent="0.2">
      <c r="A58" s="822" t="s">
        <v>401</v>
      </c>
      <c r="B58" s="961" t="s">
        <v>363</v>
      </c>
      <c r="C58" s="961" t="s">
        <v>427</v>
      </c>
      <c r="D58" s="961">
        <v>45644</v>
      </c>
      <c r="E58" s="761">
        <f>D58+3</f>
        <v>45647</v>
      </c>
      <c r="F58" s="331"/>
      <c r="G58" s="761">
        <f t="shared" si="1"/>
        <v>45641</v>
      </c>
      <c r="H58" s="1017">
        <f t="shared" si="3"/>
        <v>51</v>
      </c>
      <c r="K58" s="149"/>
    </row>
    <row r="59" spans="1:18" s="145" customFormat="1" ht="20.100000000000001" hidden="1" customHeight="1" x14ac:dyDescent="0.2">
      <c r="A59" s="822"/>
      <c r="B59" s="961" t="s">
        <v>363</v>
      </c>
      <c r="C59" s="961" t="s">
        <v>428</v>
      </c>
      <c r="D59" s="961">
        <v>45686</v>
      </c>
      <c r="E59" s="884" t="s">
        <v>385</v>
      </c>
      <c r="F59" s="331"/>
      <c r="G59" s="761">
        <v>45310</v>
      </c>
      <c r="H59" s="1017">
        <f t="shared" si="3"/>
        <v>3</v>
      </c>
      <c r="K59" s="149"/>
      <c r="L59" s="149"/>
      <c r="M59" s="149"/>
      <c r="N59" s="149"/>
      <c r="O59" s="149"/>
      <c r="P59" s="149"/>
      <c r="Q59" s="149"/>
    </row>
    <row r="60" spans="1:18" s="145" customFormat="1" ht="20.100000000000001" hidden="1" customHeight="1" x14ac:dyDescent="0.2">
      <c r="A60" s="822"/>
      <c r="B60" s="961" t="s">
        <v>357</v>
      </c>
      <c r="C60" s="961" t="s">
        <v>429</v>
      </c>
      <c r="D60" s="961">
        <v>45695</v>
      </c>
      <c r="E60" s="761">
        <f>D60+3</f>
        <v>45698</v>
      </c>
      <c r="F60" s="331"/>
      <c r="G60" s="761">
        <f t="shared" si="1"/>
        <v>45317</v>
      </c>
      <c r="H60" s="1017">
        <f t="shared" si="3"/>
        <v>4</v>
      </c>
      <c r="K60" s="149"/>
      <c r="L60" s="149"/>
      <c r="M60" s="149"/>
      <c r="N60" s="149"/>
      <c r="O60" s="149"/>
      <c r="P60" s="149"/>
      <c r="Q60" s="149"/>
    </row>
    <row r="61" spans="1:18" s="145" customFormat="1" ht="20.100000000000001" hidden="1" customHeight="1" x14ac:dyDescent="0.2">
      <c r="A61" s="822"/>
      <c r="B61" s="961" t="s">
        <v>361</v>
      </c>
      <c r="C61" s="961" t="s">
        <v>430</v>
      </c>
      <c r="D61" s="961">
        <v>45702</v>
      </c>
      <c r="E61" s="884" t="s">
        <v>385</v>
      </c>
      <c r="F61" s="331"/>
      <c r="G61" s="761">
        <f t="shared" si="1"/>
        <v>45324</v>
      </c>
      <c r="H61" s="1017">
        <f t="shared" si="3"/>
        <v>5</v>
      </c>
      <c r="K61" s="149"/>
      <c r="L61" s="149"/>
      <c r="M61" s="149"/>
      <c r="N61" s="149"/>
      <c r="O61" s="149"/>
      <c r="P61" s="149"/>
      <c r="Q61" s="149"/>
    </row>
    <row r="62" spans="1:18" s="145" customFormat="1" ht="20.100000000000001" hidden="1" customHeight="1" x14ac:dyDescent="0.2">
      <c r="A62" s="822" t="s">
        <v>422</v>
      </c>
      <c r="B62" s="961" t="s">
        <v>357</v>
      </c>
      <c r="C62" s="961" t="s">
        <v>431</v>
      </c>
      <c r="D62" s="961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17">
        <f t="shared" ref="H62:H63" si="5">WEEKNUM(G62)</f>
        <v>6</v>
      </c>
      <c r="K62" s="149"/>
      <c r="L62" s="149"/>
      <c r="M62" s="149"/>
      <c r="N62" s="149"/>
      <c r="O62" s="149"/>
      <c r="P62" s="149"/>
      <c r="Q62" s="149"/>
    </row>
    <row r="63" spans="1:18" s="145" customFormat="1" ht="20.100000000000001" hidden="1" customHeight="1" x14ac:dyDescent="0.2">
      <c r="A63" s="822" t="s">
        <v>413</v>
      </c>
      <c r="B63" s="961" t="s">
        <v>422</v>
      </c>
      <c r="C63" s="961" t="s">
        <v>432</v>
      </c>
      <c r="D63" s="961">
        <v>45707</v>
      </c>
      <c r="E63" s="761">
        <f t="shared" si="4"/>
        <v>45710</v>
      </c>
      <c r="F63" s="331"/>
      <c r="G63" s="761">
        <f t="shared" si="1"/>
        <v>45338</v>
      </c>
      <c r="H63" s="1017">
        <f t="shared" si="5"/>
        <v>7</v>
      </c>
      <c r="K63" s="149"/>
      <c r="L63" s="149"/>
      <c r="M63" s="149"/>
      <c r="N63" s="149"/>
      <c r="O63" s="149"/>
      <c r="P63" s="149"/>
      <c r="Q63" s="149"/>
    </row>
    <row r="64" spans="1:18" s="145" customFormat="1" ht="15.75" hidden="1" customHeight="1" x14ac:dyDescent="0.25">
      <c r="A64" s="1045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  <c r="R64" s="149"/>
    </row>
    <row r="65" spans="1:18" s="145" customFormat="1" ht="15.75" hidden="1" customHeight="1" x14ac:dyDescent="0.2">
      <c r="A65" s="1045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  <c r="R65" s="149"/>
    </row>
    <row r="66" spans="1:18" ht="15.75" hidden="1" customHeight="1" x14ac:dyDescent="0.2">
      <c r="B66" s="1136" t="s">
        <v>433</v>
      </c>
      <c r="C66" s="1136"/>
      <c r="D66" s="1136"/>
      <c r="E66" s="1136"/>
      <c r="F66" s="1136"/>
      <c r="G66" s="217"/>
      <c r="H66" s="217"/>
      <c r="I66" s="217"/>
    </row>
    <row r="67" spans="1:18" ht="15.75" hidden="1" customHeight="1" x14ac:dyDescent="0.2">
      <c r="B67" s="164"/>
      <c r="C67" s="155"/>
      <c r="D67" s="1146"/>
      <c r="E67" s="1146"/>
      <c r="F67" s="1146"/>
      <c r="G67" s="1146"/>
      <c r="H67" s="1146"/>
      <c r="I67" s="1146"/>
      <c r="J67" s="1146"/>
      <c r="K67" s="1146"/>
      <c r="L67" s="1146"/>
      <c r="M67" s="1146"/>
      <c r="N67" s="1146"/>
      <c r="O67" s="748"/>
    </row>
    <row r="68" spans="1:18" ht="30" hidden="1" customHeight="1" x14ac:dyDescent="0.2">
      <c r="A68" s="822"/>
      <c r="B68" s="1137" t="s">
        <v>434</v>
      </c>
      <c r="C68" s="1138"/>
      <c r="D68" s="1139" t="s">
        <v>349</v>
      </c>
      <c r="E68" s="956" t="s">
        <v>226</v>
      </c>
      <c r="F68" s="950" t="s">
        <v>158</v>
      </c>
      <c r="G68" s="950" t="s">
        <v>435</v>
      </c>
      <c r="H68" s="947" t="s">
        <v>187</v>
      </c>
      <c r="I68" s="950" t="s">
        <v>290</v>
      </c>
      <c r="J68" s="950" t="s">
        <v>206</v>
      </c>
      <c r="K68" s="950" t="s">
        <v>327</v>
      </c>
      <c r="L68" s="950" t="s">
        <v>202</v>
      </c>
      <c r="M68" s="1099"/>
      <c r="N68" s="887"/>
    </row>
    <row r="69" spans="1:18" ht="20.100000000000001" hidden="1" customHeight="1" x14ac:dyDescent="0.2">
      <c r="A69" s="822"/>
      <c r="B69" s="950" t="s">
        <v>351</v>
      </c>
      <c r="C69" s="950" t="s">
        <v>352</v>
      </c>
      <c r="D69" s="1140"/>
      <c r="E69" s="946" t="s">
        <v>144</v>
      </c>
      <c r="F69" s="946" t="s">
        <v>160</v>
      </c>
      <c r="G69" s="946" t="s">
        <v>436</v>
      </c>
      <c r="H69" s="946" t="s">
        <v>189</v>
      </c>
      <c r="I69" s="946" t="s">
        <v>288</v>
      </c>
      <c r="J69" s="946" t="s">
        <v>210</v>
      </c>
      <c r="K69" s="946" t="s">
        <v>242</v>
      </c>
      <c r="L69" s="946" t="s">
        <v>204</v>
      </c>
      <c r="M69" s="1098"/>
      <c r="N69" s="949" t="s">
        <v>353</v>
      </c>
      <c r="O69" s="949" t="s">
        <v>437</v>
      </c>
    </row>
    <row r="70" spans="1:18" ht="17.25" hidden="1" customHeight="1" x14ac:dyDescent="0.2">
      <c r="A70" s="822"/>
      <c r="B70" s="968" t="s">
        <v>375</v>
      </c>
      <c r="C70" s="961" t="s">
        <v>438</v>
      </c>
      <c r="D70" s="961">
        <v>45393</v>
      </c>
      <c r="E70" s="1141" t="s">
        <v>385</v>
      </c>
      <c r="F70" s="1142"/>
      <c r="G70" s="1142"/>
      <c r="H70" s="1142"/>
      <c r="I70" s="1142"/>
      <c r="J70" s="1142"/>
      <c r="K70" s="1142"/>
      <c r="L70" s="1143"/>
      <c r="M70" s="1090"/>
      <c r="N70" s="761">
        <f t="shared" ref="N70:N85" si="6">D70+25</f>
        <v>45418</v>
      </c>
      <c r="O70" s="761" t="e">
        <f t="shared" ref="O70:O85" si="7">E70+25</f>
        <v>#VALUE!</v>
      </c>
      <c r="P70" s="331"/>
      <c r="Q70" s="761">
        <v>45387</v>
      </c>
    </row>
    <row r="71" spans="1:18" ht="17.25" hidden="1" customHeight="1" x14ac:dyDescent="0.2">
      <c r="A71" s="822"/>
      <c r="B71" s="968" t="s">
        <v>369</v>
      </c>
      <c r="C71" s="961" t="s">
        <v>439</v>
      </c>
      <c r="D71" s="961">
        <v>45400</v>
      </c>
      <c r="E71" s="761">
        <f t="shared" ref="E71:E84" si="8">D71+3</f>
        <v>45403</v>
      </c>
      <c r="F71" s="1141" t="s">
        <v>385</v>
      </c>
      <c r="G71" s="1142"/>
      <c r="H71" s="1142"/>
      <c r="I71" s="1142"/>
      <c r="J71" s="1142"/>
      <c r="K71" s="1143"/>
      <c r="L71" s="761">
        <f t="shared" ref="L71:L83" si="9">D71+23</f>
        <v>45423</v>
      </c>
      <c r="M71" s="761"/>
      <c r="N71" s="761">
        <f t="shared" si="6"/>
        <v>45425</v>
      </c>
      <c r="O71" s="761">
        <f t="shared" si="7"/>
        <v>45428</v>
      </c>
      <c r="P71" s="331"/>
      <c r="Q71" s="761">
        <f t="shared" ref="N71:Q112" si="10">Q70+7</f>
        <v>45394</v>
      </c>
    </row>
    <row r="72" spans="1:18" ht="17.25" hidden="1" customHeight="1" x14ac:dyDescent="0.2">
      <c r="A72" s="822"/>
      <c r="B72" s="968" t="s">
        <v>357</v>
      </c>
      <c r="C72" s="961" t="s">
        <v>440</v>
      </c>
      <c r="D72" s="961">
        <v>45406</v>
      </c>
      <c r="E72" s="761">
        <f t="shared" si="8"/>
        <v>45409</v>
      </c>
      <c r="F72" s="761">
        <f t="shared" ref="F72:F78" si="11">D72+9</f>
        <v>45415</v>
      </c>
      <c r="G72" s="761">
        <f t="shared" ref="G72:G78" si="12">D72+12</f>
        <v>45418</v>
      </c>
      <c r="H72" s="761">
        <f t="shared" ref="H72:H83" si="13">D72+14</f>
        <v>45420</v>
      </c>
      <c r="I72" s="761">
        <f t="shared" ref="I72:I83" si="14">D72+20</f>
        <v>45426</v>
      </c>
      <c r="J72" s="761">
        <f t="shared" ref="J72:J83" si="15">D72+21</f>
        <v>45427</v>
      </c>
      <c r="K72" s="761">
        <f t="shared" ref="K72:K83" si="16">D72+22</f>
        <v>45428</v>
      </c>
      <c r="L72" s="761">
        <f t="shared" si="9"/>
        <v>45429</v>
      </c>
      <c r="M72" s="761"/>
      <c r="N72" s="761">
        <f t="shared" si="6"/>
        <v>45431</v>
      </c>
      <c r="O72" s="761">
        <f t="shared" si="7"/>
        <v>45434</v>
      </c>
      <c r="P72" s="331"/>
      <c r="Q72" s="761">
        <f t="shared" si="10"/>
        <v>45401</v>
      </c>
    </row>
    <row r="73" spans="1:18" ht="17.25" hidden="1" customHeight="1" x14ac:dyDescent="0.2">
      <c r="A73" s="822" t="s">
        <v>359</v>
      </c>
      <c r="B73" s="968" t="s">
        <v>390</v>
      </c>
      <c r="C73" s="961" t="s">
        <v>441</v>
      </c>
      <c r="D73" s="961">
        <v>45416</v>
      </c>
      <c r="E73" s="761">
        <f t="shared" si="8"/>
        <v>45419</v>
      </c>
      <c r="F73" s="761">
        <f t="shared" si="11"/>
        <v>45425</v>
      </c>
      <c r="G73" s="761">
        <f t="shared" si="12"/>
        <v>45428</v>
      </c>
      <c r="H73" s="761">
        <f t="shared" si="13"/>
        <v>45430</v>
      </c>
      <c r="I73" s="761">
        <f t="shared" si="14"/>
        <v>45436</v>
      </c>
      <c r="J73" s="761">
        <f t="shared" si="15"/>
        <v>45437</v>
      </c>
      <c r="K73" s="761">
        <f t="shared" si="16"/>
        <v>45438</v>
      </c>
      <c r="L73" s="761">
        <f t="shared" si="9"/>
        <v>45439</v>
      </c>
      <c r="M73" s="761"/>
      <c r="N73" s="761">
        <f t="shared" si="6"/>
        <v>45441</v>
      </c>
      <c r="O73" s="761">
        <f t="shared" si="7"/>
        <v>45444</v>
      </c>
      <c r="P73" s="331"/>
      <c r="Q73" s="761">
        <f t="shared" si="10"/>
        <v>45408</v>
      </c>
    </row>
    <row r="74" spans="1:18" ht="17.25" hidden="1" customHeight="1" x14ac:dyDescent="0.2">
      <c r="A74" s="822"/>
      <c r="B74" s="968" t="s">
        <v>361</v>
      </c>
      <c r="C74" s="961" t="s">
        <v>442</v>
      </c>
      <c r="D74" s="961">
        <v>45424</v>
      </c>
      <c r="E74" s="761">
        <f t="shared" si="8"/>
        <v>45427</v>
      </c>
      <c r="F74" s="761">
        <f t="shared" si="11"/>
        <v>45433</v>
      </c>
      <c r="G74" s="761">
        <f t="shared" si="12"/>
        <v>45436</v>
      </c>
      <c r="H74" s="761">
        <f t="shared" si="13"/>
        <v>45438</v>
      </c>
      <c r="I74" s="761">
        <f t="shared" si="14"/>
        <v>45444</v>
      </c>
      <c r="J74" s="761">
        <f t="shared" si="15"/>
        <v>45445</v>
      </c>
      <c r="K74" s="761">
        <f t="shared" si="16"/>
        <v>45446</v>
      </c>
      <c r="L74" s="761">
        <f t="shared" si="9"/>
        <v>45447</v>
      </c>
      <c r="M74" s="761"/>
      <c r="N74" s="761">
        <f t="shared" si="6"/>
        <v>45449</v>
      </c>
      <c r="O74" s="761">
        <f t="shared" si="7"/>
        <v>45452</v>
      </c>
      <c r="P74" s="331"/>
      <c r="Q74" s="761">
        <f t="shared" si="10"/>
        <v>45415</v>
      </c>
    </row>
    <row r="75" spans="1:18" ht="17.25" hidden="1" customHeight="1" x14ac:dyDescent="0.2">
      <c r="A75" s="822" t="s">
        <v>443</v>
      </c>
      <c r="B75" s="968" t="s">
        <v>375</v>
      </c>
      <c r="C75" s="961" t="s">
        <v>444</v>
      </c>
      <c r="D75" s="961">
        <v>45425</v>
      </c>
      <c r="E75" s="884" t="s">
        <v>385</v>
      </c>
      <c r="F75" s="884" t="s">
        <v>385</v>
      </c>
      <c r="G75" s="884" t="s">
        <v>385</v>
      </c>
      <c r="H75" s="884" t="s">
        <v>385</v>
      </c>
      <c r="I75" s="884" t="s">
        <v>385</v>
      </c>
      <c r="J75" s="884" t="s">
        <v>385</v>
      </c>
      <c r="K75" s="761">
        <f t="shared" si="16"/>
        <v>45447</v>
      </c>
      <c r="L75" s="761">
        <f t="shared" si="9"/>
        <v>45448</v>
      </c>
      <c r="M75" s="761"/>
      <c r="N75" s="761">
        <f t="shared" si="6"/>
        <v>45450</v>
      </c>
      <c r="O75" s="761" t="e">
        <f t="shared" si="7"/>
        <v>#VALUE!</v>
      </c>
      <c r="P75" s="331"/>
      <c r="Q75" s="761">
        <f t="shared" si="10"/>
        <v>45422</v>
      </c>
    </row>
    <row r="76" spans="1:18" ht="17.25" hidden="1" customHeight="1" x14ac:dyDescent="0.2">
      <c r="A76" s="822" t="s">
        <v>375</v>
      </c>
      <c r="B76" s="961" t="s">
        <v>363</v>
      </c>
      <c r="C76" s="961" t="s">
        <v>445</v>
      </c>
      <c r="D76" s="961">
        <v>45437</v>
      </c>
      <c r="E76" s="761">
        <f t="shared" si="8"/>
        <v>45440</v>
      </c>
      <c r="F76" s="761">
        <f t="shared" si="11"/>
        <v>45446</v>
      </c>
      <c r="G76" s="761">
        <f t="shared" si="12"/>
        <v>45449</v>
      </c>
      <c r="H76" s="761">
        <f t="shared" si="13"/>
        <v>45451</v>
      </c>
      <c r="I76" s="761">
        <f t="shared" si="14"/>
        <v>45457</v>
      </c>
      <c r="J76" s="761">
        <f t="shared" si="15"/>
        <v>45458</v>
      </c>
      <c r="K76" s="761">
        <f t="shared" si="16"/>
        <v>45459</v>
      </c>
      <c r="L76" s="761">
        <f t="shared" si="9"/>
        <v>45460</v>
      </c>
      <c r="M76" s="761"/>
      <c r="N76" s="761">
        <f t="shared" si="6"/>
        <v>45462</v>
      </c>
      <c r="O76" s="761">
        <f t="shared" si="7"/>
        <v>45465</v>
      </c>
      <c r="P76" s="331"/>
      <c r="Q76" s="761">
        <f t="shared" si="10"/>
        <v>45429</v>
      </c>
    </row>
    <row r="77" spans="1:18" ht="17.25" hidden="1" customHeight="1" x14ac:dyDescent="0.2">
      <c r="A77" s="822"/>
      <c r="B77" s="961" t="s">
        <v>369</v>
      </c>
      <c r="C77" s="961" t="s">
        <v>446</v>
      </c>
      <c r="D77" s="961">
        <v>45447</v>
      </c>
      <c r="E77" s="761">
        <f t="shared" si="8"/>
        <v>45450</v>
      </c>
      <c r="F77" s="884" t="s">
        <v>385</v>
      </c>
      <c r="G77" s="884" t="s">
        <v>385</v>
      </c>
      <c r="H77" s="884" t="s">
        <v>385</v>
      </c>
      <c r="I77" s="884" t="s">
        <v>385</v>
      </c>
      <c r="J77" s="884" t="s">
        <v>385</v>
      </c>
      <c r="K77" s="761">
        <f t="shared" si="16"/>
        <v>45469</v>
      </c>
      <c r="L77" s="761">
        <f t="shared" si="9"/>
        <v>45470</v>
      </c>
      <c r="M77" s="761"/>
      <c r="N77" s="761">
        <f t="shared" si="6"/>
        <v>45472</v>
      </c>
      <c r="O77" s="761">
        <f t="shared" si="7"/>
        <v>45475</v>
      </c>
      <c r="P77" s="331"/>
      <c r="Q77" s="761">
        <f t="shared" si="10"/>
        <v>45436</v>
      </c>
    </row>
    <row r="78" spans="1:18" ht="17.25" hidden="1" customHeight="1" x14ac:dyDescent="0.2">
      <c r="A78" s="822" t="s">
        <v>447</v>
      </c>
      <c r="B78" s="884" t="s">
        <v>385</v>
      </c>
      <c r="C78" s="961" t="s">
        <v>448</v>
      </c>
      <c r="D78" s="803">
        <v>45447</v>
      </c>
      <c r="E78" s="803">
        <f t="shared" si="8"/>
        <v>45450</v>
      </c>
      <c r="F78" s="803">
        <f t="shared" si="11"/>
        <v>45456</v>
      </c>
      <c r="G78" s="803">
        <f t="shared" si="12"/>
        <v>45459</v>
      </c>
      <c r="H78" s="803">
        <f t="shared" si="13"/>
        <v>45461</v>
      </c>
      <c r="I78" s="803">
        <f t="shared" si="14"/>
        <v>45467</v>
      </c>
      <c r="J78" s="803">
        <f t="shared" si="15"/>
        <v>45468</v>
      </c>
      <c r="K78" s="803">
        <f t="shared" si="16"/>
        <v>45469</v>
      </c>
      <c r="L78" s="803">
        <f t="shared" si="9"/>
        <v>45470</v>
      </c>
      <c r="M78" s="803"/>
      <c r="N78" s="803">
        <f t="shared" si="6"/>
        <v>45472</v>
      </c>
      <c r="O78" s="803">
        <f t="shared" si="7"/>
        <v>45475</v>
      </c>
      <c r="P78" s="331"/>
      <c r="Q78" s="761">
        <f t="shared" si="10"/>
        <v>45443</v>
      </c>
    </row>
    <row r="79" spans="1:18" ht="17.25" hidden="1" customHeight="1" x14ac:dyDescent="0.2">
      <c r="A79" s="822" t="s">
        <v>388</v>
      </c>
      <c r="B79" s="961" t="s">
        <v>357</v>
      </c>
      <c r="C79" s="961" t="s">
        <v>449</v>
      </c>
      <c r="D79" s="961">
        <v>45459</v>
      </c>
      <c r="E79" s="761">
        <f t="shared" si="8"/>
        <v>45462</v>
      </c>
      <c r="F79" s="884" t="s">
        <v>385</v>
      </c>
      <c r="G79" s="884" t="s">
        <v>385</v>
      </c>
      <c r="H79" s="761">
        <f t="shared" si="13"/>
        <v>45473</v>
      </c>
      <c r="I79" s="761">
        <f t="shared" si="14"/>
        <v>45479</v>
      </c>
      <c r="J79" s="761">
        <f t="shared" si="15"/>
        <v>45480</v>
      </c>
      <c r="K79" s="761">
        <f t="shared" si="16"/>
        <v>45481</v>
      </c>
      <c r="L79" s="761">
        <f t="shared" si="9"/>
        <v>45482</v>
      </c>
      <c r="M79" s="761"/>
      <c r="N79" s="761">
        <f t="shared" si="6"/>
        <v>45484</v>
      </c>
      <c r="O79" s="761">
        <f t="shared" si="7"/>
        <v>45487</v>
      </c>
      <c r="P79" s="331"/>
      <c r="Q79" s="761">
        <f t="shared" si="10"/>
        <v>45450</v>
      </c>
    </row>
    <row r="80" spans="1:18" ht="17.25" hidden="1" customHeight="1" x14ac:dyDescent="0.2">
      <c r="A80" s="822" t="s">
        <v>450</v>
      </c>
      <c r="B80" s="961" t="s">
        <v>390</v>
      </c>
      <c r="C80" s="961" t="s">
        <v>451</v>
      </c>
      <c r="D80" s="884" t="s">
        <v>385</v>
      </c>
      <c r="E80" s="803" t="e">
        <f t="shared" si="8"/>
        <v>#VALUE!</v>
      </c>
      <c r="F80" s="803" t="e">
        <f t="shared" ref="F80:F83" si="17">D80+9</f>
        <v>#VALUE!</v>
      </c>
      <c r="G80" s="803" t="e">
        <f t="shared" ref="G80:G83" si="18">D80+12</f>
        <v>#VALUE!</v>
      </c>
      <c r="H80" s="803" t="e">
        <f t="shared" si="13"/>
        <v>#VALUE!</v>
      </c>
      <c r="I80" s="803" t="e">
        <f t="shared" si="14"/>
        <v>#VALUE!</v>
      </c>
      <c r="J80" s="803" t="e">
        <f t="shared" si="15"/>
        <v>#VALUE!</v>
      </c>
      <c r="K80" s="803" t="e">
        <f t="shared" si="16"/>
        <v>#VALUE!</v>
      </c>
      <c r="L80" s="803" t="e">
        <f t="shared" si="9"/>
        <v>#VALUE!</v>
      </c>
      <c r="M80" s="803"/>
      <c r="N80" s="803" t="e">
        <f t="shared" si="6"/>
        <v>#VALUE!</v>
      </c>
      <c r="O80" s="803" t="e">
        <f t="shared" si="7"/>
        <v>#VALUE!</v>
      </c>
      <c r="P80" s="331"/>
      <c r="Q80" s="761">
        <f t="shared" si="10"/>
        <v>45457</v>
      </c>
      <c r="R80" s="1080">
        <f>WEEKNUM(Q80)</f>
        <v>24</v>
      </c>
    </row>
    <row r="81" spans="1:18" ht="17.25" hidden="1" customHeight="1" x14ac:dyDescent="0.2">
      <c r="A81" s="822" t="s">
        <v>452</v>
      </c>
      <c r="B81" s="961" t="s">
        <v>361</v>
      </c>
      <c r="C81" s="961" t="s">
        <v>453</v>
      </c>
      <c r="D81" s="884" t="s">
        <v>385</v>
      </c>
      <c r="E81" s="803" t="e">
        <f t="shared" si="8"/>
        <v>#VALUE!</v>
      </c>
      <c r="F81" s="803" t="e">
        <f t="shared" si="17"/>
        <v>#VALUE!</v>
      </c>
      <c r="G81" s="803" t="e">
        <f t="shared" si="18"/>
        <v>#VALUE!</v>
      </c>
      <c r="H81" s="803" t="e">
        <f t="shared" si="13"/>
        <v>#VALUE!</v>
      </c>
      <c r="I81" s="803" t="e">
        <f t="shared" si="14"/>
        <v>#VALUE!</v>
      </c>
      <c r="J81" s="803" t="e">
        <f t="shared" si="15"/>
        <v>#VALUE!</v>
      </c>
      <c r="K81" s="803" t="e">
        <f t="shared" si="16"/>
        <v>#VALUE!</v>
      </c>
      <c r="L81" s="803" t="e">
        <f t="shared" si="9"/>
        <v>#VALUE!</v>
      </c>
      <c r="M81" s="803"/>
      <c r="N81" s="803" t="e">
        <f t="shared" si="6"/>
        <v>#VALUE!</v>
      </c>
      <c r="O81" s="803" t="e">
        <f t="shared" si="7"/>
        <v>#VALUE!</v>
      </c>
      <c r="P81" s="331"/>
      <c r="Q81" s="761">
        <f t="shared" si="10"/>
        <v>45464</v>
      </c>
      <c r="R81" s="1080">
        <f>WEEKNUM(Q81)</f>
        <v>25</v>
      </c>
    </row>
    <row r="82" spans="1:18" ht="17.25" hidden="1" customHeight="1" x14ac:dyDescent="0.2">
      <c r="A82" s="822" t="s">
        <v>454</v>
      </c>
      <c r="B82" s="1075" t="s">
        <v>369</v>
      </c>
      <c r="C82" s="961" t="s">
        <v>455</v>
      </c>
      <c r="D82" s="884" t="s">
        <v>385</v>
      </c>
      <c r="E82" s="803" t="e">
        <f t="shared" si="8"/>
        <v>#VALUE!</v>
      </c>
      <c r="F82" s="803" t="e">
        <f t="shared" si="17"/>
        <v>#VALUE!</v>
      </c>
      <c r="G82" s="803" t="e">
        <f t="shared" si="18"/>
        <v>#VALUE!</v>
      </c>
      <c r="H82" s="803" t="e">
        <f t="shared" si="13"/>
        <v>#VALUE!</v>
      </c>
      <c r="I82" s="803" t="e">
        <f t="shared" si="14"/>
        <v>#VALUE!</v>
      </c>
      <c r="J82" s="803" t="e">
        <f t="shared" si="15"/>
        <v>#VALUE!</v>
      </c>
      <c r="K82" s="803" t="e">
        <f t="shared" si="16"/>
        <v>#VALUE!</v>
      </c>
      <c r="L82" s="803" t="e">
        <f t="shared" si="9"/>
        <v>#VALUE!</v>
      </c>
      <c r="M82" s="803"/>
      <c r="N82" s="803" t="e">
        <f t="shared" si="6"/>
        <v>#VALUE!</v>
      </c>
      <c r="O82" s="803" t="e">
        <f t="shared" si="7"/>
        <v>#VALUE!</v>
      </c>
      <c r="P82" s="331"/>
      <c r="Q82" s="761">
        <f t="shared" si="10"/>
        <v>45471</v>
      </c>
      <c r="R82" s="1080">
        <f t="shared" ref="O82:R111" si="19">WEEKNUM(Q82)</f>
        <v>26</v>
      </c>
    </row>
    <row r="83" spans="1:18" ht="17.25" hidden="1" customHeight="1" x14ac:dyDescent="0.2">
      <c r="A83" s="822"/>
      <c r="B83" s="961" t="s">
        <v>363</v>
      </c>
      <c r="C83" s="961" t="s">
        <v>456</v>
      </c>
      <c r="D83" s="961">
        <v>45484</v>
      </c>
      <c r="E83" s="761">
        <f t="shared" si="8"/>
        <v>45487</v>
      </c>
      <c r="F83" s="761">
        <f t="shared" si="17"/>
        <v>45493</v>
      </c>
      <c r="G83" s="761">
        <f t="shared" si="18"/>
        <v>45496</v>
      </c>
      <c r="H83" s="761">
        <f t="shared" si="13"/>
        <v>45498</v>
      </c>
      <c r="I83" s="761">
        <f t="shared" si="14"/>
        <v>45504</v>
      </c>
      <c r="J83" s="761">
        <f t="shared" si="15"/>
        <v>45505</v>
      </c>
      <c r="K83" s="761">
        <f t="shared" si="16"/>
        <v>45506</v>
      </c>
      <c r="L83" s="761">
        <f t="shared" si="9"/>
        <v>45507</v>
      </c>
      <c r="M83" s="761"/>
      <c r="N83" s="761">
        <f t="shared" si="6"/>
        <v>45509</v>
      </c>
      <c r="O83" s="761">
        <f t="shared" si="7"/>
        <v>45512</v>
      </c>
      <c r="P83" s="331"/>
      <c r="Q83" s="761">
        <f t="shared" si="10"/>
        <v>45478</v>
      </c>
      <c r="R83" s="1080">
        <f t="shared" si="19"/>
        <v>27</v>
      </c>
    </row>
    <row r="84" spans="1:18" ht="17.25" hidden="1" customHeight="1" x14ac:dyDescent="0.2">
      <c r="A84" s="822"/>
      <c r="B84" s="1015" t="s">
        <v>375</v>
      </c>
      <c r="C84" s="961" t="s">
        <v>457</v>
      </c>
      <c r="D84" s="961">
        <v>45490</v>
      </c>
      <c r="E84" s="761">
        <f t="shared" si="8"/>
        <v>45493</v>
      </c>
      <c r="F84" s="884" t="s">
        <v>385</v>
      </c>
      <c r="G84" s="884" t="s">
        <v>385</v>
      </c>
      <c r="H84" s="884" t="s">
        <v>385</v>
      </c>
      <c r="I84" s="884" t="s">
        <v>385</v>
      </c>
      <c r="J84" s="884" t="s">
        <v>385</v>
      </c>
      <c r="K84" s="884" t="s">
        <v>385</v>
      </c>
      <c r="L84" s="884" t="s">
        <v>385</v>
      </c>
      <c r="M84" s="884"/>
      <c r="N84" s="761">
        <f t="shared" si="6"/>
        <v>45515</v>
      </c>
      <c r="O84" s="761">
        <f t="shared" si="7"/>
        <v>45518</v>
      </c>
      <c r="P84" s="331"/>
      <c r="Q84" s="761">
        <f t="shared" si="10"/>
        <v>45485</v>
      </c>
      <c r="R84" s="1080">
        <f t="shared" si="19"/>
        <v>28</v>
      </c>
    </row>
    <row r="85" spans="1:18" ht="17.25" hidden="1" customHeight="1" x14ac:dyDescent="0.2">
      <c r="A85" s="822" t="s">
        <v>357</v>
      </c>
      <c r="B85" s="961" t="s">
        <v>397</v>
      </c>
      <c r="C85" s="961" t="s">
        <v>458</v>
      </c>
      <c r="D85" s="961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>
        <f>D85+23</f>
        <v>45519</v>
      </c>
      <c r="M85" s="761"/>
      <c r="N85" s="761">
        <f t="shared" si="6"/>
        <v>45521</v>
      </c>
      <c r="O85" s="761">
        <f t="shared" si="7"/>
        <v>45524</v>
      </c>
      <c r="P85" s="331"/>
      <c r="Q85" s="761">
        <f t="shared" si="10"/>
        <v>45492</v>
      </c>
      <c r="R85" s="1080">
        <f t="shared" si="19"/>
        <v>29</v>
      </c>
    </row>
    <row r="86" spans="1:18" ht="17.25" hidden="1" customHeight="1" x14ac:dyDescent="0.2">
      <c r="A86" s="822"/>
      <c r="B86" s="961" t="s">
        <v>390</v>
      </c>
      <c r="C86" s="961" t="s">
        <v>459</v>
      </c>
      <c r="D86" s="961">
        <v>45511</v>
      </c>
      <c r="E86" s="884" t="s">
        <v>385</v>
      </c>
      <c r="F86" s="884" t="s">
        <v>385</v>
      </c>
      <c r="G86" s="884" t="s">
        <v>385</v>
      </c>
      <c r="H86" s="884" t="s">
        <v>385</v>
      </c>
      <c r="I86" s="884" t="s">
        <v>385</v>
      </c>
      <c r="J86" s="884" t="s">
        <v>385</v>
      </c>
      <c r="K86" s="884" t="s">
        <v>385</v>
      </c>
      <c r="L86" s="884" t="s">
        <v>385</v>
      </c>
      <c r="M86" s="884"/>
      <c r="N86" s="761">
        <v>45517</v>
      </c>
      <c r="O86" s="761">
        <v>45519</v>
      </c>
      <c r="P86" s="331"/>
      <c r="Q86" s="761">
        <f t="shared" si="10"/>
        <v>45499</v>
      </c>
      <c r="R86" s="1080">
        <f t="shared" si="19"/>
        <v>30</v>
      </c>
    </row>
    <row r="87" spans="1:18" ht="17.25" hidden="1" customHeight="1" x14ac:dyDescent="0.2">
      <c r="A87" s="822" t="s">
        <v>357</v>
      </c>
      <c r="B87" s="961" t="s">
        <v>361</v>
      </c>
      <c r="C87" s="961" t="s">
        <v>460</v>
      </c>
      <c r="D87" s="961">
        <v>45511</v>
      </c>
      <c r="E87" s="761">
        <f t="shared" ref="E87:E90" si="20">D87+3</f>
        <v>45514</v>
      </c>
      <c r="F87" s="761">
        <f t="shared" ref="F87:F100" si="21">D87+9</f>
        <v>45520</v>
      </c>
      <c r="G87" s="761">
        <f t="shared" ref="G87:G100" si="22">D87+12</f>
        <v>45523</v>
      </c>
      <c r="H87" s="761">
        <f t="shared" ref="H87" si="23">D87+14</f>
        <v>45525</v>
      </c>
      <c r="I87" s="761">
        <f t="shared" ref="I87:I107" si="24">D87+20</f>
        <v>45531</v>
      </c>
      <c r="J87" s="761">
        <f t="shared" ref="J87:J107" si="25">D87+21</f>
        <v>45532</v>
      </c>
      <c r="K87" s="761">
        <f t="shared" ref="K87:L102" si="26">D87+22</f>
        <v>45533</v>
      </c>
      <c r="L87" s="761">
        <f t="shared" ref="L87:L96" si="27">D87+23</f>
        <v>45534</v>
      </c>
      <c r="M87" s="761"/>
      <c r="N87" s="761">
        <f t="shared" ref="N87:N96" si="28">D87+25</f>
        <v>45536</v>
      </c>
      <c r="O87" s="761">
        <f t="shared" ref="O87:O96" si="29">D87+26</f>
        <v>45537</v>
      </c>
      <c r="P87" s="331"/>
      <c r="Q87" s="761">
        <f t="shared" si="10"/>
        <v>45506</v>
      </c>
      <c r="R87" s="1080">
        <f t="shared" si="19"/>
        <v>31</v>
      </c>
    </row>
    <row r="88" spans="1:18" ht="17.25" hidden="1" customHeight="1" x14ac:dyDescent="0.2">
      <c r="A88" s="822"/>
      <c r="B88" s="961" t="s">
        <v>401</v>
      </c>
      <c r="C88" s="961" t="s">
        <v>461</v>
      </c>
      <c r="D88" s="961">
        <v>45516</v>
      </c>
      <c r="E88" s="761">
        <f t="shared" si="20"/>
        <v>45519</v>
      </c>
      <c r="F88" s="761">
        <f t="shared" si="21"/>
        <v>45525</v>
      </c>
      <c r="G88" s="761">
        <f t="shared" si="22"/>
        <v>45528</v>
      </c>
      <c r="H88" s="761">
        <f>D88+14</f>
        <v>45530</v>
      </c>
      <c r="I88" s="761">
        <f t="shared" si="24"/>
        <v>45536</v>
      </c>
      <c r="J88" s="761">
        <f t="shared" si="25"/>
        <v>45537</v>
      </c>
      <c r="K88" s="761">
        <f t="shared" si="26"/>
        <v>45538</v>
      </c>
      <c r="L88" s="761">
        <f t="shared" si="27"/>
        <v>45539</v>
      </c>
      <c r="M88" s="761"/>
      <c r="N88" s="761">
        <f t="shared" si="28"/>
        <v>45541</v>
      </c>
      <c r="O88" s="761">
        <f t="shared" si="29"/>
        <v>45542</v>
      </c>
      <c r="P88" s="331"/>
      <c r="Q88" s="761">
        <f t="shared" si="10"/>
        <v>45513</v>
      </c>
      <c r="R88" s="1080">
        <f t="shared" si="19"/>
        <v>32</v>
      </c>
    </row>
    <row r="89" spans="1:18" ht="17.25" hidden="1" customHeight="1" x14ac:dyDescent="0.2">
      <c r="A89" s="822" t="s">
        <v>363</v>
      </c>
      <c r="B89" s="961" t="s">
        <v>375</v>
      </c>
      <c r="C89" s="961" t="s">
        <v>462</v>
      </c>
      <c r="D89" s="961">
        <v>45520</v>
      </c>
      <c r="E89" s="761">
        <f t="shared" si="20"/>
        <v>45523</v>
      </c>
      <c r="F89" s="761">
        <f t="shared" si="21"/>
        <v>45529</v>
      </c>
      <c r="G89" s="761">
        <f t="shared" si="22"/>
        <v>45532</v>
      </c>
      <c r="H89" s="761">
        <f t="shared" ref="H89:H100" si="30">D89+14</f>
        <v>45534</v>
      </c>
      <c r="I89" s="761">
        <f t="shared" si="24"/>
        <v>45540</v>
      </c>
      <c r="J89" s="761">
        <f t="shared" si="25"/>
        <v>45541</v>
      </c>
      <c r="K89" s="761">
        <f t="shared" si="26"/>
        <v>45542</v>
      </c>
      <c r="L89" s="761">
        <f t="shared" si="27"/>
        <v>45543</v>
      </c>
      <c r="M89" s="761"/>
      <c r="N89" s="761">
        <f t="shared" si="28"/>
        <v>45545</v>
      </c>
      <c r="O89" s="761">
        <f t="shared" si="29"/>
        <v>45546</v>
      </c>
      <c r="P89" s="331"/>
      <c r="Q89" s="761">
        <f t="shared" si="10"/>
        <v>45520</v>
      </c>
      <c r="R89" s="1080">
        <f t="shared" si="19"/>
        <v>33</v>
      </c>
    </row>
    <row r="90" spans="1:18" ht="17.25" hidden="1" customHeight="1" x14ac:dyDescent="0.2">
      <c r="A90" s="822" t="s">
        <v>375</v>
      </c>
      <c r="B90" s="1015" t="s">
        <v>363</v>
      </c>
      <c r="C90" s="961" t="s">
        <v>463</v>
      </c>
      <c r="D90" s="884" t="s">
        <v>385</v>
      </c>
      <c r="E90" s="803" t="e">
        <f t="shared" si="20"/>
        <v>#VALUE!</v>
      </c>
      <c r="F90" s="803" t="e">
        <f t="shared" si="21"/>
        <v>#VALUE!</v>
      </c>
      <c r="G90" s="803" t="e">
        <f t="shared" si="22"/>
        <v>#VALUE!</v>
      </c>
      <c r="H90" s="803" t="e">
        <f t="shared" si="30"/>
        <v>#VALUE!</v>
      </c>
      <c r="I90" s="803" t="e">
        <f t="shared" si="24"/>
        <v>#VALUE!</v>
      </c>
      <c r="J90" s="803" t="e">
        <f t="shared" si="25"/>
        <v>#VALUE!</v>
      </c>
      <c r="K90" s="803" t="e">
        <f t="shared" si="26"/>
        <v>#VALUE!</v>
      </c>
      <c r="L90" s="803" t="e">
        <f t="shared" si="27"/>
        <v>#VALUE!</v>
      </c>
      <c r="M90" s="803"/>
      <c r="N90" s="803" t="e">
        <f t="shared" si="28"/>
        <v>#VALUE!</v>
      </c>
      <c r="O90" s="803" t="e">
        <f t="shared" si="29"/>
        <v>#VALUE!</v>
      </c>
      <c r="P90" s="331"/>
      <c r="Q90" s="761">
        <f t="shared" si="10"/>
        <v>45527</v>
      </c>
      <c r="R90" s="1080">
        <f t="shared" si="19"/>
        <v>34</v>
      </c>
    </row>
    <row r="91" spans="1:18" ht="17.25" hidden="1" customHeight="1" x14ac:dyDescent="0.2">
      <c r="A91" s="822" t="s">
        <v>390</v>
      </c>
      <c r="B91" s="961" t="s">
        <v>390</v>
      </c>
      <c r="C91" s="961" t="s">
        <v>464</v>
      </c>
      <c r="D91" s="961">
        <v>45539</v>
      </c>
      <c r="E91" s="761">
        <f>D91+3</f>
        <v>45542</v>
      </c>
      <c r="F91" s="761">
        <f t="shared" si="21"/>
        <v>45548</v>
      </c>
      <c r="G91" s="761">
        <f t="shared" si="22"/>
        <v>45551</v>
      </c>
      <c r="H91" s="761">
        <f t="shared" si="30"/>
        <v>45553</v>
      </c>
      <c r="I91" s="761">
        <f t="shared" si="24"/>
        <v>45559</v>
      </c>
      <c r="J91" s="761">
        <f t="shared" si="25"/>
        <v>45560</v>
      </c>
      <c r="K91" s="761">
        <f t="shared" si="26"/>
        <v>45561</v>
      </c>
      <c r="L91" s="761">
        <f t="shared" si="27"/>
        <v>45562</v>
      </c>
      <c r="M91" s="761"/>
      <c r="N91" s="761">
        <f t="shared" si="28"/>
        <v>45564</v>
      </c>
      <c r="O91" s="761">
        <f t="shared" si="29"/>
        <v>45565</v>
      </c>
      <c r="P91" s="331"/>
      <c r="Q91" s="761">
        <f t="shared" si="10"/>
        <v>45534</v>
      </c>
      <c r="R91" s="1080">
        <f t="shared" si="19"/>
        <v>35</v>
      </c>
    </row>
    <row r="92" spans="1:18" ht="17.25" hidden="1" customHeight="1" x14ac:dyDescent="0.2">
      <c r="A92" s="822" t="s">
        <v>397</v>
      </c>
      <c r="B92" s="961" t="s">
        <v>397</v>
      </c>
      <c r="C92" s="961" t="s">
        <v>465</v>
      </c>
      <c r="D92" s="961">
        <v>45542</v>
      </c>
      <c r="E92" s="761">
        <f t="shared" ref="E92:E102" si="31">D92+3</f>
        <v>45545</v>
      </c>
      <c r="F92" s="761">
        <f t="shared" si="21"/>
        <v>45551</v>
      </c>
      <c r="G92" s="761">
        <f t="shared" si="22"/>
        <v>45554</v>
      </c>
      <c r="H92" s="761">
        <f t="shared" si="30"/>
        <v>45556</v>
      </c>
      <c r="I92" s="761">
        <f t="shared" si="24"/>
        <v>45562</v>
      </c>
      <c r="J92" s="761">
        <f t="shared" si="25"/>
        <v>45563</v>
      </c>
      <c r="K92" s="761">
        <f t="shared" si="26"/>
        <v>45564</v>
      </c>
      <c r="L92" s="761">
        <f t="shared" si="27"/>
        <v>45565</v>
      </c>
      <c r="M92" s="761"/>
      <c r="N92" s="761">
        <f t="shared" si="28"/>
        <v>45567</v>
      </c>
      <c r="O92" s="761">
        <f t="shared" si="29"/>
        <v>45568</v>
      </c>
      <c r="P92" s="331"/>
      <c r="Q92" s="761">
        <f t="shared" si="10"/>
        <v>45541</v>
      </c>
      <c r="R92" s="1080">
        <f t="shared" si="19"/>
        <v>36</v>
      </c>
    </row>
    <row r="93" spans="1:18" ht="17.25" hidden="1" customHeight="1" x14ac:dyDescent="0.2">
      <c r="A93" s="822"/>
      <c r="B93" s="961" t="s">
        <v>361</v>
      </c>
      <c r="C93" s="961" t="s">
        <v>466</v>
      </c>
      <c r="D93" s="961">
        <v>45561</v>
      </c>
      <c r="E93" s="1141" t="s">
        <v>385</v>
      </c>
      <c r="F93" s="1142"/>
      <c r="G93" s="1142"/>
      <c r="H93" s="1142"/>
      <c r="I93" s="1142"/>
      <c r="J93" s="1142"/>
      <c r="K93" s="1142"/>
      <c r="L93" s="1143"/>
      <c r="M93" s="1090"/>
      <c r="N93" s="761">
        <f t="shared" si="28"/>
        <v>45586</v>
      </c>
      <c r="O93" s="761">
        <f t="shared" si="29"/>
        <v>45587</v>
      </c>
      <c r="P93" s="331"/>
      <c r="Q93" s="761">
        <f t="shared" si="10"/>
        <v>45548</v>
      </c>
      <c r="R93" s="1080">
        <f t="shared" si="19"/>
        <v>37</v>
      </c>
    </row>
    <row r="94" spans="1:18" ht="17.25" hidden="1" customHeight="1" x14ac:dyDescent="0.2">
      <c r="A94" s="822"/>
      <c r="B94" s="961" t="s">
        <v>401</v>
      </c>
      <c r="C94" s="961" t="s">
        <v>467</v>
      </c>
      <c r="D94" s="961">
        <v>45558</v>
      </c>
      <c r="E94" s="761">
        <f t="shared" si="31"/>
        <v>45561</v>
      </c>
      <c r="F94" s="761">
        <f t="shared" si="21"/>
        <v>45567</v>
      </c>
      <c r="G94" s="761">
        <f t="shared" si="22"/>
        <v>45570</v>
      </c>
      <c r="H94" s="761">
        <f t="shared" si="30"/>
        <v>45572</v>
      </c>
      <c r="I94" s="761">
        <f t="shared" si="24"/>
        <v>45578</v>
      </c>
      <c r="J94" s="761">
        <f t="shared" si="25"/>
        <v>45579</v>
      </c>
      <c r="K94" s="761">
        <f t="shared" si="26"/>
        <v>45580</v>
      </c>
      <c r="L94" s="761">
        <f t="shared" si="27"/>
        <v>45581</v>
      </c>
      <c r="M94" s="761"/>
      <c r="N94" s="761">
        <f t="shared" si="28"/>
        <v>45583</v>
      </c>
      <c r="O94" s="761">
        <f t="shared" si="29"/>
        <v>45584</v>
      </c>
      <c r="P94" s="331"/>
      <c r="Q94" s="761">
        <f t="shared" si="10"/>
        <v>45555</v>
      </c>
      <c r="R94" s="1080">
        <f t="shared" si="19"/>
        <v>38</v>
      </c>
    </row>
    <row r="95" spans="1:18" ht="17.25" hidden="1" customHeight="1" x14ac:dyDescent="0.2">
      <c r="A95" s="822"/>
      <c r="B95" s="961" t="s">
        <v>375</v>
      </c>
      <c r="C95" s="961" t="s">
        <v>468</v>
      </c>
      <c r="D95" s="884" t="s">
        <v>385</v>
      </c>
      <c r="E95" s="803" t="e">
        <f t="shared" si="31"/>
        <v>#VALUE!</v>
      </c>
      <c r="F95" s="803" t="e">
        <f t="shared" si="21"/>
        <v>#VALUE!</v>
      </c>
      <c r="G95" s="803" t="e">
        <f t="shared" si="22"/>
        <v>#VALUE!</v>
      </c>
      <c r="H95" s="803" t="e">
        <f t="shared" si="30"/>
        <v>#VALUE!</v>
      </c>
      <c r="I95" s="803" t="e">
        <f t="shared" si="24"/>
        <v>#VALUE!</v>
      </c>
      <c r="J95" s="803" t="e">
        <f t="shared" si="25"/>
        <v>#VALUE!</v>
      </c>
      <c r="K95" s="803" t="e">
        <f t="shared" si="26"/>
        <v>#VALUE!</v>
      </c>
      <c r="L95" s="803" t="e">
        <f t="shared" si="27"/>
        <v>#VALUE!</v>
      </c>
      <c r="M95" s="803"/>
      <c r="N95" s="803" t="e">
        <f t="shared" si="28"/>
        <v>#VALUE!</v>
      </c>
      <c r="O95" s="803" t="e">
        <f t="shared" si="29"/>
        <v>#VALUE!</v>
      </c>
      <c r="P95" s="331"/>
      <c r="Q95" s="761">
        <f t="shared" si="10"/>
        <v>45562</v>
      </c>
      <c r="R95" s="1080">
        <f t="shared" si="19"/>
        <v>39</v>
      </c>
    </row>
    <row r="96" spans="1:18" ht="17.25" hidden="1" customHeight="1" x14ac:dyDescent="0.2">
      <c r="A96" s="822"/>
      <c r="B96" s="961" t="s">
        <v>390</v>
      </c>
      <c r="C96" s="961" t="s">
        <v>469</v>
      </c>
      <c r="D96" s="961">
        <v>45573</v>
      </c>
      <c r="E96" s="761">
        <f t="shared" si="31"/>
        <v>45576</v>
      </c>
      <c r="F96" s="761">
        <f t="shared" si="21"/>
        <v>45582</v>
      </c>
      <c r="G96" s="761">
        <f t="shared" si="22"/>
        <v>45585</v>
      </c>
      <c r="H96" s="761">
        <f t="shared" si="30"/>
        <v>45587</v>
      </c>
      <c r="I96" s="761">
        <f t="shared" si="24"/>
        <v>45593</v>
      </c>
      <c r="J96" s="761">
        <f t="shared" si="25"/>
        <v>45594</v>
      </c>
      <c r="K96" s="761">
        <f t="shared" si="26"/>
        <v>45595</v>
      </c>
      <c r="L96" s="761">
        <f t="shared" si="27"/>
        <v>45596</v>
      </c>
      <c r="M96" s="761"/>
      <c r="N96" s="761">
        <f t="shared" si="28"/>
        <v>45598</v>
      </c>
      <c r="O96" s="761">
        <f t="shared" si="29"/>
        <v>45599</v>
      </c>
      <c r="P96" s="331"/>
      <c r="Q96" s="761">
        <f t="shared" si="10"/>
        <v>45569</v>
      </c>
      <c r="R96" s="1080">
        <f t="shared" si="19"/>
        <v>40</v>
      </c>
    </row>
    <row r="97" spans="1:18" ht="17.25" hidden="1" customHeight="1" x14ac:dyDescent="0.2">
      <c r="A97" s="822" t="s">
        <v>357</v>
      </c>
      <c r="B97" s="1038" t="s">
        <v>409</v>
      </c>
      <c r="C97" s="961" t="s">
        <v>470</v>
      </c>
      <c r="D97" s="803">
        <v>45579</v>
      </c>
      <c r="E97" s="803">
        <f t="shared" si="31"/>
        <v>45582</v>
      </c>
      <c r="F97" s="803">
        <f t="shared" si="21"/>
        <v>45588</v>
      </c>
      <c r="G97" s="803">
        <f t="shared" si="22"/>
        <v>45591</v>
      </c>
      <c r="H97" s="803">
        <f t="shared" si="30"/>
        <v>45593</v>
      </c>
      <c r="I97" s="803">
        <f t="shared" si="24"/>
        <v>45599</v>
      </c>
      <c r="J97" s="803">
        <f t="shared" si="25"/>
        <v>45600</v>
      </c>
      <c r="K97" s="803">
        <f t="shared" si="26"/>
        <v>45601</v>
      </c>
      <c r="L97" s="803">
        <f t="shared" si="26"/>
        <v>45604</v>
      </c>
      <c r="M97" s="803"/>
      <c r="N97" s="803">
        <f>F97+22</f>
        <v>45610</v>
      </c>
      <c r="O97" s="803">
        <f>G97+22</f>
        <v>45613</v>
      </c>
      <c r="P97" s="331"/>
      <c r="Q97" s="761">
        <f t="shared" si="10"/>
        <v>45576</v>
      </c>
      <c r="R97" s="1080">
        <f t="shared" si="19"/>
        <v>41</v>
      </c>
    </row>
    <row r="98" spans="1:18" ht="17.25" hidden="1" customHeight="1" x14ac:dyDescent="0.2">
      <c r="A98" s="822" t="s">
        <v>361</v>
      </c>
      <c r="B98" s="961" t="s">
        <v>361</v>
      </c>
      <c r="C98" s="961" t="s">
        <v>471</v>
      </c>
      <c r="D98" s="961">
        <v>45582</v>
      </c>
      <c r="E98" s="761">
        <f t="shared" si="31"/>
        <v>45585</v>
      </c>
      <c r="F98" s="761">
        <f t="shared" si="21"/>
        <v>45591</v>
      </c>
      <c r="G98" s="761">
        <f t="shared" si="22"/>
        <v>45594</v>
      </c>
      <c r="H98" s="761">
        <f t="shared" si="30"/>
        <v>45596</v>
      </c>
      <c r="I98" s="761">
        <f t="shared" si="24"/>
        <v>45602</v>
      </c>
      <c r="J98" s="761">
        <f t="shared" si="25"/>
        <v>45603</v>
      </c>
      <c r="K98" s="761">
        <f t="shared" si="26"/>
        <v>45604</v>
      </c>
      <c r="L98" s="1093" t="s">
        <v>385</v>
      </c>
      <c r="M98" s="1093"/>
      <c r="N98" s="761">
        <f t="shared" ref="N98:N103" si="32">D98+25</f>
        <v>45607</v>
      </c>
      <c r="O98" s="761">
        <f t="shared" ref="O98:O103" si="33">D98+26</f>
        <v>45608</v>
      </c>
      <c r="P98" s="331"/>
      <c r="Q98" s="761">
        <f t="shared" si="10"/>
        <v>45583</v>
      </c>
      <c r="R98" s="1080">
        <f t="shared" si="19"/>
        <v>42</v>
      </c>
    </row>
    <row r="99" spans="1:18" ht="17.25" hidden="1" customHeight="1" x14ac:dyDescent="0.2">
      <c r="A99" s="822"/>
      <c r="B99" s="961" t="s">
        <v>413</v>
      </c>
      <c r="C99" s="961" t="s">
        <v>472</v>
      </c>
      <c r="D99" s="961">
        <v>45593</v>
      </c>
      <c r="E99" s="761">
        <f t="shared" si="31"/>
        <v>45596</v>
      </c>
      <c r="F99" s="761">
        <f t="shared" si="21"/>
        <v>45602</v>
      </c>
      <c r="G99" s="761">
        <f t="shared" si="22"/>
        <v>45605</v>
      </c>
      <c r="H99" s="761">
        <f t="shared" si="30"/>
        <v>45607</v>
      </c>
      <c r="I99" s="761">
        <f t="shared" si="24"/>
        <v>45613</v>
      </c>
      <c r="J99" s="761">
        <f t="shared" si="25"/>
        <v>45614</v>
      </c>
      <c r="K99" s="761">
        <f t="shared" si="26"/>
        <v>45615</v>
      </c>
      <c r="L99" s="1094"/>
      <c r="M99" s="1094"/>
      <c r="N99" s="761">
        <f t="shared" si="32"/>
        <v>45618</v>
      </c>
      <c r="O99" s="761">
        <f t="shared" si="33"/>
        <v>45619</v>
      </c>
      <c r="P99" s="331"/>
      <c r="Q99" s="761">
        <f t="shared" si="10"/>
        <v>45590</v>
      </c>
      <c r="R99" s="1080">
        <f t="shared" si="19"/>
        <v>43</v>
      </c>
    </row>
    <row r="100" spans="1:18" ht="17.25" hidden="1" customHeight="1" x14ac:dyDescent="0.2">
      <c r="A100" s="822" t="s">
        <v>401</v>
      </c>
      <c r="B100" s="961" t="s">
        <v>363</v>
      </c>
      <c r="C100" s="961" t="s">
        <v>473</v>
      </c>
      <c r="D100" s="961">
        <v>45598</v>
      </c>
      <c r="E100" s="761">
        <f t="shared" si="31"/>
        <v>45601</v>
      </c>
      <c r="F100" s="761">
        <f t="shared" si="21"/>
        <v>45607</v>
      </c>
      <c r="G100" s="761">
        <f t="shared" si="22"/>
        <v>45610</v>
      </c>
      <c r="H100" s="761">
        <f t="shared" si="30"/>
        <v>45612</v>
      </c>
      <c r="I100" s="761">
        <f t="shared" si="24"/>
        <v>45618</v>
      </c>
      <c r="J100" s="761">
        <f t="shared" si="25"/>
        <v>45619</v>
      </c>
      <c r="K100" s="761">
        <f t="shared" si="26"/>
        <v>45620</v>
      </c>
      <c r="L100" s="1094"/>
      <c r="M100" s="1094"/>
      <c r="N100" s="761">
        <f t="shared" si="32"/>
        <v>45623</v>
      </c>
      <c r="O100" s="761">
        <f t="shared" si="33"/>
        <v>45624</v>
      </c>
      <c r="P100" s="331"/>
      <c r="Q100" s="761">
        <f t="shared" si="10"/>
        <v>45597</v>
      </c>
      <c r="R100" s="1080">
        <f t="shared" si="19"/>
        <v>44</v>
      </c>
    </row>
    <row r="101" spans="1:18" ht="17.25" hidden="1" customHeight="1" x14ac:dyDescent="0.2">
      <c r="A101" s="822" t="s">
        <v>363</v>
      </c>
      <c r="B101" s="961" t="s">
        <v>401</v>
      </c>
      <c r="C101" s="961" t="s">
        <v>474</v>
      </c>
      <c r="D101" s="961">
        <v>45610</v>
      </c>
      <c r="E101" s="884" t="s">
        <v>385</v>
      </c>
      <c r="F101" s="884" t="s">
        <v>385</v>
      </c>
      <c r="G101" s="884" t="s">
        <v>385</v>
      </c>
      <c r="H101" s="884" t="s">
        <v>385</v>
      </c>
      <c r="I101" s="761">
        <f t="shared" si="24"/>
        <v>45630</v>
      </c>
      <c r="J101" s="761">
        <f t="shared" si="25"/>
        <v>45631</v>
      </c>
      <c r="K101" s="761">
        <f t="shared" si="26"/>
        <v>45632</v>
      </c>
      <c r="L101" s="1144" t="s">
        <v>385</v>
      </c>
      <c r="M101" s="1097"/>
      <c r="N101" s="761">
        <f t="shared" si="32"/>
        <v>45635</v>
      </c>
      <c r="O101" s="761">
        <f t="shared" si="33"/>
        <v>45636</v>
      </c>
      <c r="P101" s="331"/>
      <c r="Q101" s="761">
        <f t="shared" si="10"/>
        <v>45604</v>
      </c>
      <c r="R101" s="1080">
        <f t="shared" si="19"/>
        <v>45</v>
      </c>
    </row>
    <row r="102" spans="1:18" ht="17.25" hidden="1" customHeight="1" x14ac:dyDescent="0.2">
      <c r="A102" s="822" t="s">
        <v>390</v>
      </c>
      <c r="B102" s="961" t="s">
        <v>357</v>
      </c>
      <c r="C102" s="961" t="s">
        <v>475</v>
      </c>
      <c r="D102" s="961">
        <v>45611</v>
      </c>
      <c r="E102" s="761">
        <f t="shared" si="31"/>
        <v>45614</v>
      </c>
      <c r="F102" s="761">
        <f t="shared" ref="F102:F104" si="34">D102+9</f>
        <v>45620</v>
      </c>
      <c r="G102" s="761">
        <f t="shared" ref="G102:G107" si="35">D102+12</f>
        <v>45623</v>
      </c>
      <c r="H102" s="761">
        <f t="shared" ref="H102:H107" si="36">D102+14</f>
        <v>45625</v>
      </c>
      <c r="I102" s="761">
        <f t="shared" si="24"/>
        <v>45631</v>
      </c>
      <c r="J102" s="761">
        <f t="shared" si="25"/>
        <v>45632</v>
      </c>
      <c r="K102" s="761">
        <f t="shared" si="26"/>
        <v>45633</v>
      </c>
      <c r="L102" s="1145"/>
      <c r="M102" s="1057"/>
      <c r="N102" s="761">
        <f t="shared" si="32"/>
        <v>45636</v>
      </c>
      <c r="O102" s="761">
        <f t="shared" si="33"/>
        <v>45637</v>
      </c>
      <c r="P102" s="331"/>
      <c r="Q102" s="761">
        <f t="shared" si="10"/>
        <v>45611</v>
      </c>
      <c r="R102" s="1080">
        <f t="shared" si="19"/>
        <v>46</v>
      </c>
    </row>
    <row r="103" spans="1:18" ht="20.100000000000001" hidden="1" customHeight="1" x14ac:dyDescent="0.2">
      <c r="A103" s="822" t="s">
        <v>421</v>
      </c>
      <c r="B103" s="961" t="s">
        <v>422</v>
      </c>
      <c r="C103" s="961" t="s">
        <v>476</v>
      </c>
      <c r="D103" s="961">
        <v>45625</v>
      </c>
      <c r="E103" s="884" t="s">
        <v>385</v>
      </c>
      <c r="F103" s="884" t="s">
        <v>385</v>
      </c>
      <c r="G103" s="761">
        <f t="shared" si="35"/>
        <v>45637</v>
      </c>
      <c r="H103" s="761">
        <f t="shared" si="36"/>
        <v>45639</v>
      </c>
      <c r="I103" s="761">
        <f t="shared" si="24"/>
        <v>45645</v>
      </c>
      <c r="J103" s="761">
        <f t="shared" si="25"/>
        <v>45646</v>
      </c>
      <c r="K103" s="761">
        <f t="shared" ref="K103:K107" si="37">D103+22</f>
        <v>45647</v>
      </c>
      <c r="L103" s="761">
        <v>45643</v>
      </c>
      <c r="M103" s="761"/>
      <c r="N103" s="761">
        <f t="shared" si="32"/>
        <v>45650</v>
      </c>
      <c r="O103" s="761">
        <f t="shared" si="33"/>
        <v>45651</v>
      </c>
      <c r="P103" s="331"/>
      <c r="Q103" s="761">
        <f t="shared" si="10"/>
        <v>45618</v>
      </c>
      <c r="R103" s="1080">
        <f t="shared" si="19"/>
        <v>47</v>
      </c>
    </row>
    <row r="104" spans="1:18" ht="20.100000000000001" hidden="1" customHeight="1" x14ac:dyDescent="0.2">
      <c r="A104" s="822" t="s">
        <v>413</v>
      </c>
      <c r="B104" s="961" t="s">
        <v>361</v>
      </c>
      <c r="C104" s="961" t="s">
        <v>477</v>
      </c>
      <c r="D104" s="961">
        <v>45628</v>
      </c>
      <c r="E104" s="761">
        <f t="shared" ref="E104" si="38">D104+3</f>
        <v>45631</v>
      </c>
      <c r="F104" s="761">
        <f t="shared" si="34"/>
        <v>45637</v>
      </c>
      <c r="G104" s="761">
        <f t="shared" si="35"/>
        <v>45640</v>
      </c>
      <c r="H104" s="761">
        <f t="shared" si="36"/>
        <v>45642</v>
      </c>
      <c r="I104" s="761">
        <f t="shared" si="24"/>
        <v>45648</v>
      </c>
      <c r="J104" s="761">
        <f t="shared" si="25"/>
        <v>45649</v>
      </c>
      <c r="K104" s="761">
        <f t="shared" si="37"/>
        <v>45650</v>
      </c>
      <c r="L104" s="331"/>
      <c r="M104" s="331"/>
      <c r="N104" s="761">
        <f>Q103+7</f>
        <v>45625</v>
      </c>
      <c r="O104" s="1080">
        <f t="shared" si="19"/>
        <v>48</v>
      </c>
    </row>
    <row r="105" spans="1:18" ht="20.100000000000001" hidden="1" customHeight="1" x14ac:dyDescent="0.2">
      <c r="A105" s="822"/>
      <c r="B105" s="961" t="s">
        <v>413</v>
      </c>
      <c r="C105" s="961" t="s">
        <v>478</v>
      </c>
      <c r="D105" s="961">
        <v>45637</v>
      </c>
      <c r="E105" s="884" t="s">
        <v>385</v>
      </c>
      <c r="F105" s="884" t="s">
        <v>385</v>
      </c>
      <c r="G105" s="761">
        <f t="shared" si="35"/>
        <v>45649</v>
      </c>
      <c r="H105" s="761">
        <f t="shared" si="36"/>
        <v>45651</v>
      </c>
      <c r="I105" s="761">
        <f t="shared" si="24"/>
        <v>45657</v>
      </c>
      <c r="J105" s="761">
        <f t="shared" si="25"/>
        <v>45658</v>
      </c>
      <c r="K105" s="761">
        <f t="shared" si="37"/>
        <v>45659</v>
      </c>
      <c r="L105" s="331"/>
      <c r="M105" s="331"/>
      <c r="N105" s="761">
        <f t="shared" si="10"/>
        <v>45632</v>
      </c>
      <c r="O105" s="1080">
        <f t="shared" si="19"/>
        <v>49</v>
      </c>
    </row>
    <row r="106" spans="1:18" ht="20.100000000000001" hidden="1" customHeight="1" x14ac:dyDescent="0.2">
      <c r="A106" s="822" t="s">
        <v>363</v>
      </c>
      <c r="B106" s="961" t="s">
        <v>401</v>
      </c>
      <c r="C106" s="961" t="s">
        <v>479</v>
      </c>
      <c r="D106" s="961">
        <v>45642</v>
      </c>
      <c r="E106" s="761">
        <f t="shared" ref="E106:E107" si="39">D106+3</f>
        <v>45645</v>
      </c>
      <c r="F106" s="761">
        <f t="shared" ref="F106:F107" si="40">D106+9</f>
        <v>45651</v>
      </c>
      <c r="G106" s="761">
        <f t="shared" si="35"/>
        <v>45654</v>
      </c>
      <c r="H106" s="761">
        <f t="shared" si="36"/>
        <v>45656</v>
      </c>
      <c r="I106" s="761">
        <f t="shared" si="24"/>
        <v>45662</v>
      </c>
      <c r="J106" s="761">
        <f t="shared" si="25"/>
        <v>45663</v>
      </c>
      <c r="K106" s="761">
        <f t="shared" si="37"/>
        <v>45664</v>
      </c>
      <c r="L106" s="331"/>
      <c r="M106" s="331"/>
      <c r="N106" s="761">
        <f t="shared" si="10"/>
        <v>45639</v>
      </c>
      <c r="O106" s="1080">
        <f t="shared" si="19"/>
        <v>50</v>
      </c>
    </row>
    <row r="107" spans="1:18" ht="20.100000000000001" hidden="1" customHeight="1" x14ac:dyDescent="0.2">
      <c r="A107" s="822" t="s">
        <v>401</v>
      </c>
      <c r="B107" s="961" t="s">
        <v>363</v>
      </c>
      <c r="C107" s="961" t="s">
        <v>480</v>
      </c>
      <c r="D107" s="961">
        <v>45649</v>
      </c>
      <c r="E107" s="761">
        <f t="shared" si="39"/>
        <v>45652</v>
      </c>
      <c r="F107" s="761">
        <f t="shared" si="40"/>
        <v>45658</v>
      </c>
      <c r="G107" s="761">
        <f t="shared" si="35"/>
        <v>45661</v>
      </c>
      <c r="H107" s="761">
        <f t="shared" si="36"/>
        <v>45663</v>
      </c>
      <c r="I107" s="761">
        <f t="shared" si="24"/>
        <v>45669</v>
      </c>
      <c r="J107" s="761">
        <f t="shared" si="25"/>
        <v>45670</v>
      </c>
      <c r="K107" s="761">
        <f t="shared" si="37"/>
        <v>45671</v>
      </c>
      <c r="L107" s="331"/>
      <c r="M107" s="331"/>
      <c r="N107" s="761">
        <f t="shared" si="10"/>
        <v>45646</v>
      </c>
      <c r="O107" s="1080">
        <f t="shared" si="19"/>
        <v>51</v>
      </c>
    </row>
    <row r="108" spans="1:18" ht="27.75" hidden="1" customHeight="1" x14ac:dyDescent="0.2">
      <c r="A108" s="822"/>
      <c r="B108" s="961" t="s">
        <v>363</v>
      </c>
      <c r="C108" s="961" t="s">
        <v>481</v>
      </c>
      <c r="D108" s="1095" t="s">
        <v>482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761">
        <f>K108+5</f>
        <v>45710</v>
      </c>
      <c r="M108" s="331"/>
      <c r="N108" s="761">
        <v>45316</v>
      </c>
      <c r="O108" s="1080">
        <f t="shared" si="19"/>
        <v>4</v>
      </c>
    </row>
    <row r="109" spans="1:18" ht="20.100000000000001" hidden="1" customHeight="1" x14ac:dyDescent="0.2">
      <c r="A109" s="822" t="s">
        <v>422</v>
      </c>
      <c r="B109" s="1038" t="s">
        <v>409</v>
      </c>
      <c r="C109" s="961" t="s">
        <v>483</v>
      </c>
      <c r="D109" s="803"/>
      <c r="E109" s="990"/>
      <c r="F109" s="990"/>
      <c r="G109" s="990"/>
      <c r="H109" s="990"/>
      <c r="I109" s="803"/>
      <c r="J109" s="803"/>
      <c r="K109" s="803"/>
      <c r="L109" s="803"/>
      <c r="M109" s="331"/>
      <c r="N109" s="761">
        <f t="shared" si="10"/>
        <v>45323</v>
      </c>
      <c r="O109" s="1080">
        <f t="shared" si="19"/>
        <v>5</v>
      </c>
    </row>
    <row r="110" spans="1:18" ht="25.5" hidden="1" x14ac:dyDescent="0.2">
      <c r="A110" s="822"/>
      <c r="B110" s="961" t="s">
        <v>361</v>
      </c>
      <c r="C110" s="961" t="s">
        <v>484</v>
      </c>
      <c r="D110" s="1095" t="s">
        <v>485</v>
      </c>
      <c r="E110" s="761">
        <v>45700</v>
      </c>
      <c r="F110" s="761">
        <f t="shared" ref="F110:F112" si="41">E110+6</f>
        <v>45706</v>
      </c>
      <c r="G110" s="761">
        <f t="shared" ref="G110:G112" si="42">F110+2</f>
        <v>45708</v>
      </c>
      <c r="H110" s="761">
        <f t="shared" ref="H110:H112" si="43">G110+3</f>
        <v>45711</v>
      </c>
      <c r="I110" s="761">
        <f t="shared" ref="I110:I112" si="44">H110+5</f>
        <v>45716</v>
      </c>
      <c r="J110" s="761">
        <f t="shared" ref="J110:K112" si="45">I110+1</f>
        <v>45717</v>
      </c>
      <c r="K110" s="761">
        <f t="shared" si="45"/>
        <v>45718</v>
      </c>
      <c r="L110" s="761">
        <f t="shared" ref="L110:L112" si="46">K110+5</f>
        <v>45723</v>
      </c>
      <c r="M110" s="331"/>
      <c r="N110" s="761">
        <f t="shared" si="10"/>
        <v>45330</v>
      </c>
      <c r="O110" s="1080">
        <f t="shared" si="19"/>
        <v>6</v>
      </c>
    </row>
    <row r="111" spans="1:18" ht="20.100000000000001" hidden="1" customHeight="1" x14ac:dyDescent="0.2">
      <c r="A111" s="822" t="s">
        <v>422</v>
      </c>
      <c r="B111" s="961" t="s">
        <v>357</v>
      </c>
      <c r="C111" s="961" t="s">
        <v>486</v>
      </c>
      <c r="D111" s="961">
        <v>45704</v>
      </c>
      <c r="E111" s="884" t="s">
        <v>385</v>
      </c>
      <c r="F111" s="884" t="s">
        <v>385</v>
      </c>
      <c r="G111" s="884" t="s">
        <v>385</v>
      </c>
      <c r="H111" s="884" t="s">
        <v>385</v>
      </c>
      <c r="I111" s="884" t="s">
        <v>385</v>
      </c>
      <c r="J111" s="884" t="s">
        <v>385</v>
      </c>
      <c r="K111" s="884" t="s">
        <v>385</v>
      </c>
      <c r="L111" s="761">
        <v>45714</v>
      </c>
      <c r="M111" s="331"/>
      <c r="N111" s="761">
        <f t="shared" si="10"/>
        <v>45337</v>
      </c>
      <c r="O111" s="1080">
        <f t="shared" si="19"/>
        <v>7</v>
      </c>
    </row>
    <row r="112" spans="1:18" ht="20.100000000000001" hidden="1" customHeight="1" x14ac:dyDescent="0.2">
      <c r="A112" s="822" t="s">
        <v>413</v>
      </c>
      <c r="B112" s="961" t="s">
        <v>422</v>
      </c>
      <c r="C112" s="961" t="s">
        <v>487</v>
      </c>
      <c r="D112" s="961">
        <v>45714</v>
      </c>
      <c r="E112" s="761">
        <f t="shared" ref="E112" si="47">D112+4</f>
        <v>45718</v>
      </c>
      <c r="F112" s="761">
        <f t="shared" si="41"/>
        <v>45724</v>
      </c>
      <c r="G112" s="761">
        <f t="shared" si="42"/>
        <v>45726</v>
      </c>
      <c r="H112" s="761">
        <f t="shared" si="43"/>
        <v>45729</v>
      </c>
      <c r="I112" s="761">
        <f t="shared" si="44"/>
        <v>45734</v>
      </c>
      <c r="J112" s="761">
        <f t="shared" si="45"/>
        <v>45735</v>
      </c>
      <c r="K112" s="761">
        <f t="shared" si="45"/>
        <v>45736</v>
      </c>
      <c r="L112" s="761">
        <f t="shared" si="46"/>
        <v>45741</v>
      </c>
      <c r="M112" s="331"/>
      <c r="N112" s="761">
        <f t="shared" si="10"/>
        <v>45344</v>
      </c>
      <c r="O112" s="1080">
        <f t="shared" ref="O112" si="48">WEEKNUM(N112)</f>
        <v>8</v>
      </c>
    </row>
    <row r="113" spans="1:17" hidden="1" x14ac:dyDescent="0.2">
      <c r="N113" s="147"/>
      <c r="O113" s="147"/>
    </row>
    <row r="114" spans="1:17" x14ac:dyDescent="0.2">
      <c r="N114" s="147"/>
      <c r="O114" s="147"/>
    </row>
    <row r="115" spans="1:17" ht="15.75" customHeight="1" x14ac:dyDescent="0.2">
      <c r="B115" s="1136" t="s">
        <v>433</v>
      </c>
      <c r="C115" s="1136"/>
      <c r="D115" s="1136"/>
      <c r="E115" s="1136"/>
      <c r="F115" s="1136"/>
      <c r="G115" s="217"/>
      <c r="H115" s="217"/>
      <c r="I115" s="217"/>
    </row>
    <row r="116" spans="1:17" ht="15.75" customHeight="1" x14ac:dyDescent="0.2">
      <c r="B116" s="164"/>
      <c r="C116" s="155"/>
      <c r="D116" s="1146"/>
      <c r="E116" s="1146"/>
      <c r="F116" s="1146"/>
      <c r="G116" s="1146"/>
      <c r="H116" s="1146"/>
      <c r="I116" s="1146"/>
      <c r="J116" s="1146"/>
      <c r="K116" s="1146"/>
      <c r="L116" s="1146"/>
      <c r="M116" s="1146"/>
      <c r="N116" s="1146"/>
      <c r="O116" s="748"/>
    </row>
    <row r="117" spans="1:17" ht="30" customHeight="1" x14ac:dyDescent="0.2">
      <c r="A117" s="822"/>
      <c r="B117" s="1137" t="s">
        <v>434</v>
      </c>
      <c r="C117" s="1138"/>
      <c r="D117" s="1139" t="s">
        <v>349</v>
      </c>
      <c r="E117" s="956" t="s">
        <v>226</v>
      </c>
      <c r="F117" s="950" t="s">
        <v>158</v>
      </c>
      <c r="G117" s="950" t="s">
        <v>435</v>
      </c>
      <c r="H117" s="947" t="s">
        <v>187</v>
      </c>
      <c r="I117" s="950" t="s">
        <v>290</v>
      </c>
      <c r="J117" s="950" t="s">
        <v>206</v>
      </c>
      <c r="K117" s="950" t="s">
        <v>327</v>
      </c>
      <c r="L117" s="950" t="s">
        <v>202</v>
      </c>
      <c r="M117" s="1099"/>
      <c r="N117" s="887"/>
    </row>
    <row r="118" spans="1:17" ht="20.100000000000001" customHeight="1" x14ac:dyDescent="0.2">
      <c r="A118" s="822"/>
      <c r="B118" s="950" t="s">
        <v>351</v>
      </c>
      <c r="C118" s="950" t="s">
        <v>352</v>
      </c>
      <c r="D118" s="1140"/>
      <c r="E118" s="946" t="s">
        <v>144</v>
      </c>
      <c r="F118" s="946" t="s">
        <v>160</v>
      </c>
      <c r="G118" s="946" t="s">
        <v>436</v>
      </c>
      <c r="H118" s="946" t="s">
        <v>189</v>
      </c>
      <c r="I118" s="946" t="s">
        <v>288</v>
      </c>
      <c r="J118" s="946" t="s">
        <v>210</v>
      </c>
      <c r="K118" s="946" t="s">
        <v>242</v>
      </c>
      <c r="L118" s="946" t="s">
        <v>204</v>
      </c>
      <c r="M118" s="1098"/>
      <c r="N118" s="949" t="s">
        <v>353</v>
      </c>
      <c r="O118" s="949" t="s">
        <v>437</v>
      </c>
    </row>
    <row r="119" spans="1:17" ht="17.25" hidden="1" customHeight="1" x14ac:dyDescent="0.2">
      <c r="A119" s="822"/>
      <c r="B119" s="968" t="s">
        <v>375</v>
      </c>
      <c r="C119" s="961" t="s">
        <v>438</v>
      </c>
      <c r="D119" s="961">
        <v>45393</v>
      </c>
      <c r="E119" s="1141" t="s">
        <v>385</v>
      </c>
      <c r="F119" s="1142"/>
      <c r="G119" s="1142"/>
      <c r="H119" s="1142"/>
      <c r="I119" s="1142"/>
      <c r="J119" s="1142"/>
      <c r="K119" s="1142"/>
      <c r="L119" s="1143"/>
      <c r="M119" s="1090"/>
      <c r="N119" s="761">
        <f t="shared" ref="N119:N134" si="49">D119+25</f>
        <v>45418</v>
      </c>
      <c r="O119" s="761" t="e">
        <f t="shared" ref="O119:O134" si="50">E119+25</f>
        <v>#VALUE!</v>
      </c>
      <c r="P119" s="331"/>
      <c r="Q119" s="761">
        <v>45387</v>
      </c>
    </row>
    <row r="120" spans="1:17" ht="17.25" hidden="1" customHeight="1" x14ac:dyDescent="0.2">
      <c r="A120" s="822"/>
      <c r="B120" s="968" t="s">
        <v>369</v>
      </c>
      <c r="C120" s="961" t="s">
        <v>439</v>
      </c>
      <c r="D120" s="961">
        <v>45400</v>
      </c>
      <c r="E120" s="761">
        <f t="shared" ref="E120:E123" si="51">D120+3</f>
        <v>45403</v>
      </c>
      <c r="F120" s="1141" t="s">
        <v>385</v>
      </c>
      <c r="G120" s="1142"/>
      <c r="H120" s="1142"/>
      <c r="I120" s="1142"/>
      <c r="J120" s="1142"/>
      <c r="K120" s="1143"/>
      <c r="L120" s="761">
        <f t="shared" ref="L120:L132" si="52">D120+23</f>
        <v>45423</v>
      </c>
      <c r="M120" s="761"/>
      <c r="N120" s="761">
        <f t="shared" si="49"/>
        <v>45425</v>
      </c>
      <c r="O120" s="761">
        <f t="shared" si="50"/>
        <v>45428</v>
      </c>
      <c r="P120" s="331"/>
      <c r="Q120" s="761">
        <f t="shared" ref="Q120" si="53">Q119+7</f>
        <v>45394</v>
      </c>
    </row>
    <row r="121" spans="1:17" ht="17.25" hidden="1" customHeight="1" x14ac:dyDescent="0.2">
      <c r="A121" s="822"/>
      <c r="B121" s="968" t="s">
        <v>357</v>
      </c>
      <c r="C121" s="961" t="s">
        <v>440</v>
      </c>
      <c r="D121" s="961">
        <v>45406</v>
      </c>
      <c r="E121" s="761">
        <f t="shared" si="51"/>
        <v>45409</v>
      </c>
      <c r="F121" s="761">
        <f t="shared" ref="F121:F123" si="54">D121+9</f>
        <v>45415</v>
      </c>
      <c r="G121" s="761">
        <f t="shared" ref="G121:G123" si="55">D121+12</f>
        <v>45418</v>
      </c>
      <c r="H121" s="761">
        <f t="shared" ref="H121:H123" si="56">D121+14</f>
        <v>45420</v>
      </c>
      <c r="I121" s="761">
        <f t="shared" ref="I121:I123" si="57">D121+20</f>
        <v>45426</v>
      </c>
      <c r="J121" s="761">
        <f t="shared" ref="J121:J123" si="58">D121+21</f>
        <v>45427</v>
      </c>
      <c r="K121" s="761">
        <f t="shared" ref="K121:K132" si="59">D121+22</f>
        <v>45428</v>
      </c>
      <c r="L121" s="761">
        <f t="shared" si="52"/>
        <v>45429</v>
      </c>
      <c r="M121" s="761"/>
      <c r="N121" s="761">
        <f t="shared" si="49"/>
        <v>45431</v>
      </c>
      <c r="O121" s="761">
        <f t="shared" si="50"/>
        <v>45434</v>
      </c>
      <c r="P121" s="331"/>
      <c r="Q121" s="761">
        <f t="shared" ref="Q121" si="60">Q120+7</f>
        <v>45401</v>
      </c>
    </row>
    <row r="122" spans="1:17" ht="17.25" hidden="1" customHeight="1" x14ac:dyDescent="0.2">
      <c r="A122" s="822" t="s">
        <v>359</v>
      </c>
      <c r="B122" s="968" t="s">
        <v>390</v>
      </c>
      <c r="C122" s="961" t="s">
        <v>441</v>
      </c>
      <c r="D122" s="961">
        <v>45416</v>
      </c>
      <c r="E122" s="761">
        <f t="shared" si="51"/>
        <v>45419</v>
      </c>
      <c r="F122" s="761">
        <f t="shared" si="54"/>
        <v>45425</v>
      </c>
      <c r="G122" s="761">
        <f t="shared" si="55"/>
        <v>45428</v>
      </c>
      <c r="H122" s="761">
        <f t="shared" si="56"/>
        <v>45430</v>
      </c>
      <c r="I122" s="761">
        <f t="shared" si="57"/>
        <v>45436</v>
      </c>
      <c r="J122" s="761">
        <f t="shared" si="58"/>
        <v>45437</v>
      </c>
      <c r="K122" s="761">
        <f t="shared" si="59"/>
        <v>45438</v>
      </c>
      <c r="L122" s="761">
        <f t="shared" si="52"/>
        <v>45439</v>
      </c>
      <c r="M122" s="761"/>
      <c r="N122" s="761">
        <f t="shared" si="49"/>
        <v>45441</v>
      </c>
      <c r="O122" s="761">
        <f t="shared" si="50"/>
        <v>45444</v>
      </c>
      <c r="P122" s="331"/>
      <c r="Q122" s="761">
        <f t="shared" ref="Q122" si="61">Q121+7</f>
        <v>45408</v>
      </c>
    </row>
    <row r="123" spans="1:17" ht="17.25" hidden="1" customHeight="1" x14ac:dyDescent="0.2">
      <c r="A123" s="822"/>
      <c r="B123" s="968" t="s">
        <v>361</v>
      </c>
      <c r="C123" s="961" t="s">
        <v>442</v>
      </c>
      <c r="D123" s="961">
        <v>45424</v>
      </c>
      <c r="E123" s="761">
        <f t="shared" si="51"/>
        <v>45427</v>
      </c>
      <c r="F123" s="761">
        <f t="shared" si="54"/>
        <v>45433</v>
      </c>
      <c r="G123" s="761">
        <f t="shared" si="55"/>
        <v>45436</v>
      </c>
      <c r="H123" s="761">
        <f t="shared" si="56"/>
        <v>45438</v>
      </c>
      <c r="I123" s="761">
        <f t="shared" si="57"/>
        <v>45444</v>
      </c>
      <c r="J123" s="761">
        <f t="shared" si="58"/>
        <v>45445</v>
      </c>
      <c r="K123" s="761">
        <f t="shared" si="59"/>
        <v>45446</v>
      </c>
      <c r="L123" s="761">
        <f t="shared" si="52"/>
        <v>45447</v>
      </c>
      <c r="M123" s="761"/>
      <c r="N123" s="761">
        <f t="shared" si="49"/>
        <v>45449</v>
      </c>
      <c r="O123" s="761">
        <f t="shared" si="50"/>
        <v>45452</v>
      </c>
      <c r="P123" s="331"/>
      <c r="Q123" s="761">
        <f t="shared" ref="Q123" si="62">Q122+7</f>
        <v>45415</v>
      </c>
    </row>
    <row r="124" spans="1:17" ht="17.25" hidden="1" customHeight="1" x14ac:dyDescent="0.2">
      <c r="A124" s="822" t="s">
        <v>443</v>
      </c>
      <c r="B124" s="968" t="s">
        <v>375</v>
      </c>
      <c r="C124" s="961" t="s">
        <v>444</v>
      </c>
      <c r="D124" s="961">
        <v>45425</v>
      </c>
      <c r="E124" s="884" t="s">
        <v>385</v>
      </c>
      <c r="F124" s="884" t="s">
        <v>385</v>
      </c>
      <c r="G124" s="884" t="s">
        <v>385</v>
      </c>
      <c r="H124" s="884" t="s">
        <v>385</v>
      </c>
      <c r="I124" s="884" t="s">
        <v>385</v>
      </c>
      <c r="J124" s="884" t="s">
        <v>385</v>
      </c>
      <c r="K124" s="761">
        <f t="shared" si="59"/>
        <v>45447</v>
      </c>
      <c r="L124" s="761">
        <f t="shared" si="52"/>
        <v>45448</v>
      </c>
      <c r="M124" s="761"/>
      <c r="N124" s="761">
        <f t="shared" si="49"/>
        <v>45450</v>
      </c>
      <c r="O124" s="761" t="e">
        <f t="shared" si="50"/>
        <v>#VALUE!</v>
      </c>
      <c r="P124" s="331"/>
      <c r="Q124" s="761">
        <f t="shared" ref="Q124" si="63">Q123+7</f>
        <v>45422</v>
      </c>
    </row>
    <row r="125" spans="1:17" ht="17.25" hidden="1" customHeight="1" x14ac:dyDescent="0.2">
      <c r="A125" s="822" t="s">
        <v>375</v>
      </c>
      <c r="B125" s="961" t="s">
        <v>363</v>
      </c>
      <c r="C125" s="961" t="s">
        <v>445</v>
      </c>
      <c r="D125" s="961">
        <v>45437</v>
      </c>
      <c r="E125" s="761">
        <f t="shared" ref="E125:E133" si="64">D125+3</f>
        <v>45440</v>
      </c>
      <c r="F125" s="761">
        <f t="shared" ref="F125" si="65">D125+9</f>
        <v>45446</v>
      </c>
      <c r="G125" s="761">
        <f t="shared" ref="G125" si="66">D125+12</f>
        <v>45449</v>
      </c>
      <c r="H125" s="761">
        <f t="shared" ref="H125" si="67">D125+14</f>
        <v>45451</v>
      </c>
      <c r="I125" s="761">
        <f t="shared" ref="I125" si="68">D125+20</f>
        <v>45457</v>
      </c>
      <c r="J125" s="761">
        <f t="shared" ref="J125" si="69">D125+21</f>
        <v>45458</v>
      </c>
      <c r="K125" s="761">
        <f t="shared" si="59"/>
        <v>45459</v>
      </c>
      <c r="L125" s="761">
        <f t="shared" si="52"/>
        <v>45460</v>
      </c>
      <c r="M125" s="761"/>
      <c r="N125" s="761">
        <f t="shared" si="49"/>
        <v>45462</v>
      </c>
      <c r="O125" s="761">
        <f t="shared" si="50"/>
        <v>45465</v>
      </c>
      <c r="P125" s="331"/>
      <c r="Q125" s="761">
        <f t="shared" ref="Q125" si="70">Q124+7</f>
        <v>45429</v>
      </c>
    </row>
    <row r="126" spans="1:17" ht="17.25" hidden="1" customHeight="1" x14ac:dyDescent="0.2">
      <c r="A126" s="822"/>
      <c r="B126" s="961" t="s">
        <v>369</v>
      </c>
      <c r="C126" s="961" t="s">
        <v>446</v>
      </c>
      <c r="D126" s="961">
        <v>45447</v>
      </c>
      <c r="E126" s="761">
        <f t="shared" si="64"/>
        <v>45450</v>
      </c>
      <c r="F126" s="884" t="s">
        <v>385</v>
      </c>
      <c r="G126" s="884" t="s">
        <v>385</v>
      </c>
      <c r="H126" s="884" t="s">
        <v>385</v>
      </c>
      <c r="I126" s="884" t="s">
        <v>385</v>
      </c>
      <c r="J126" s="884" t="s">
        <v>385</v>
      </c>
      <c r="K126" s="761">
        <f t="shared" si="59"/>
        <v>45469</v>
      </c>
      <c r="L126" s="761">
        <f t="shared" si="52"/>
        <v>45470</v>
      </c>
      <c r="M126" s="761"/>
      <c r="N126" s="761">
        <f t="shared" si="49"/>
        <v>45472</v>
      </c>
      <c r="O126" s="761">
        <f t="shared" si="50"/>
        <v>45475</v>
      </c>
      <c r="P126" s="331"/>
      <c r="Q126" s="761">
        <f t="shared" ref="Q126" si="71">Q125+7</f>
        <v>45436</v>
      </c>
    </row>
    <row r="127" spans="1:17" ht="17.25" hidden="1" customHeight="1" x14ac:dyDescent="0.2">
      <c r="A127" s="822" t="s">
        <v>447</v>
      </c>
      <c r="B127" s="884" t="s">
        <v>385</v>
      </c>
      <c r="C127" s="961" t="s">
        <v>448</v>
      </c>
      <c r="D127" s="803">
        <v>45447</v>
      </c>
      <c r="E127" s="803">
        <f t="shared" si="64"/>
        <v>45450</v>
      </c>
      <c r="F127" s="803">
        <f t="shared" ref="F127" si="72">D127+9</f>
        <v>45456</v>
      </c>
      <c r="G127" s="803">
        <f t="shared" ref="G127" si="73">D127+12</f>
        <v>45459</v>
      </c>
      <c r="H127" s="803">
        <f t="shared" ref="H127:H132" si="74">D127+14</f>
        <v>45461</v>
      </c>
      <c r="I127" s="803">
        <f t="shared" ref="I127:I132" si="75">D127+20</f>
        <v>45467</v>
      </c>
      <c r="J127" s="803">
        <f t="shared" ref="J127:J132" si="76">D127+21</f>
        <v>45468</v>
      </c>
      <c r="K127" s="803">
        <f t="shared" si="59"/>
        <v>45469</v>
      </c>
      <c r="L127" s="803">
        <f t="shared" si="52"/>
        <v>45470</v>
      </c>
      <c r="M127" s="803"/>
      <c r="N127" s="803">
        <f t="shared" si="49"/>
        <v>45472</v>
      </c>
      <c r="O127" s="803">
        <f t="shared" si="50"/>
        <v>45475</v>
      </c>
      <c r="P127" s="331"/>
      <c r="Q127" s="761">
        <f t="shared" ref="Q127" si="77">Q126+7</f>
        <v>45443</v>
      </c>
    </row>
    <row r="128" spans="1:17" ht="17.25" hidden="1" customHeight="1" x14ac:dyDescent="0.2">
      <c r="A128" s="822" t="s">
        <v>388</v>
      </c>
      <c r="B128" s="961" t="s">
        <v>357</v>
      </c>
      <c r="C128" s="961" t="s">
        <v>449</v>
      </c>
      <c r="D128" s="961">
        <v>45459</v>
      </c>
      <c r="E128" s="761">
        <f t="shared" si="64"/>
        <v>45462</v>
      </c>
      <c r="F128" s="884" t="s">
        <v>385</v>
      </c>
      <c r="G128" s="884" t="s">
        <v>385</v>
      </c>
      <c r="H128" s="761">
        <f t="shared" si="74"/>
        <v>45473</v>
      </c>
      <c r="I128" s="761">
        <f t="shared" si="75"/>
        <v>45479</v>
      </c>
      <c r="J128" s="761">
        <f t="shared" si="76"/>
        <v>45480</v>
      </c>
      <c r="K128" s="761">
        <f t="shared" si="59"/>
        <v>45481</v>
      </c>
      <c r="L128" s="761">
        <f t="shared" si="52"/>
        <v>45482</v>
      </c>
      <c r="M128" s="761"/>
      <c r="N128" s="761">
        <f t="shared" si="49"/>
        <v>45484</v>
      </c>
      <c r="O128" s="761">
        <f t="shared" si="50"/>
        <v>45487</v>
      </c>
      <c r="P128" s="331"/>
      <c r="Q128" s="761">
        <f t="shared" ref="Q128" si="78">Q127+7</f>
        <v>45450</v>
      </c>
    </row>
    <row r="129" spans="1:18" ht="17.25" hidden="1" customHeight="1" x14ac:dyDescent="0.2">
      <c r="A129" s="822" t="s">
        <v>450</v>
      </c>
      <c r="B129" s="961" t="s">
        <v>390</v>
      </c>
      <c r="C129" s="961" t="s">
        <v>451</v>
      </c>
      <c r="D129" s="884" t="s">
        <v>385</v>
      </c>
      <c r="E129" s="803" t="e">
        <f t="shared" si="64"/>
        <v>#VALUE!</v>
      </c>
      <c r="F129" s="803" t="e">
        <f t="shared" ref="F129:F132" si="79">D129+9</f>
        <v>#VALUE!</v>
      </c>
      <c r="G129" s="803" t="e">
        <f t="shared" ref="G129:G132" si="80">D129+12</f>
        <v>#VALUE!</v>
      </c>
      <c r="H129" s="803" t="e">
        <f t="shared" si="74"/>
        <v>#VALUE!</v>
      </c>
      <c r="I129" s="803" t="e">
        <f t="shared" si="75"/>
        <v>#VALUE!</v>
      </c>
      <c r="J129" s="803" t="e">
        <f t="shared" si="76"/>
        <v>#VALUE!</v>
      </c>
      <c r="K129" s="803" t="e">
        <f t="shared" si="59"/>
        <v>#VALUE!</v>
      </c>
      <c r="L129" s="803" t="e">
        <f t="shared" si="52"/>
        <v>#VALUE!</v>
      </c>
      <c r="M129" s="803"/>
      <c r="N129" s="803" t="e">
        <f t="shared" si="49"/>
        <v>#VALUE!</v>
      </c>
      <c r="O129" s="803" t="e">
        <f t="shared" si="50"/>
        <v>#VALUE!</v>
      </c>
      <c r="P129" s="331"/>
      <c r="Q129" s="761">
        <f t="shared" ref="Q129" si="81">Q128+7</f>
        <v>45457</v>
      </c>
      <c r="R129" s="1080">
        <f>WEEKNUM(Q129)</f>
        <v>24</v>
      </c>
    </row>
    <row r="130" spans="1:18" ht="17.25" hidden="1" customHeight="1" x14ac:dyDescent="0.2">
      <c r="A130" s="822" t="s">
        <v>452</v>
      </c>
      <c r="B130" s="961" t="s">
        <v>361</v>
      </c>
      <c r="C130" s="961" t="s">
        <v>453</v>
      </c>
      <c r="D130" s="884" t="s">
        <v>385</v>
      </c>
      <c r="E130" s="803" t="e">
        <f t="shared" si="64"/>
        <v>#VALUE!</v>
      </c>
      <c r="F130" s="803" t="e">
        <f t="shared" si="79"/>
        <v>#VALUE!</v>
      </c>
      <c r="G130" s="803" t="e">
        <f t="shared" si="80"/>
        <v>#VALUE!</v>
      </c>
      <c r="H130" s="803" t="e">
        <f t="shared" si="74"/>
        <v>#VALUE!</v>
      </c>
      <c r="I130" s="803" t="e">
        <f t="shared" si="75"/>
        <v>#VALUE!</v>
      </c>
      <c r="J130" s="803" t="e">
        <f t="shared" si="76"/>
        <v>#VALUE!</v>
      </c>
      <c r="K130" s="803" t="e">
        <f t="shared" si="59"/>
        <v>#VALUE!</v>
      </c>
      <c r="L130" s="803" t="e">
        <f t="shared" si="52"/>
        <v>#VALUE!</v>
      </c>
      <c r="M130" s="803"/>
      <c r="N130" s="803" t="e">
        <f t="shared" si="49"/>
        <v>#VALUE!</v>
      </c>
      <c r="O130" s="803" t="e">
        <f t="shared" si="50"/>
        <v>#VALUE!</v>
      </c>
      <c r="P130" s="331"/>
      <c r="Q130" s="761">
        <f t="shared" ref="Q130" si="82">Q129+7</f>
        <v>45464</v>
      </c>
      <c r="R130" s="1080">
        <f>WEEKNUM(Q130)</f>
        <v>25</v>
      </c>
    </row>
    <row r="131" spans="1:18" ht="17.25" hidden="1" customHeight="1" x14ac:dyDescent="0.2">
      <c r="A131" s="822" t="s">
        <v>454</v>
      </c>
      <c r="B131" s="1075" t="s">
        <v>369</v>
      </c>
      <c r="C131" s="961" t="s">
        <v>455</v>
      </c>
      <c r="D131" s="884" t="s">
        <v>385</v>
      </c>
      <c r="E131" s="803" t="e">
        <f t="shared" si="64"/>
        <v>#VALUE!</v>
      </c>
      <c r="F131" s="803" t="e">
        <f t="shared" si="79"/>
        <v>#VALUE!</v>
      </c>
      <c r="G131" s="803" t="e">
        <f t="shared" si="80"/>
        <v>#VALUE!</v>
      </c>
      <c r="H131" s="803" t="e">
        <f t="shared" si="74"/>
        <v>#VALUE!</v>
      </c>
      <c r="I131" s="803" t="e">
        <f t="shared" si="75"/>
        <v>#VALUE!</v>
      </c>
      <c r="J131" s="803" t="e">
        <f t="shared" si="76"/>
        <v>#VALUE!</v>
      </c>
      <c r="K131" s="803" t="e">
        <f t="shared" si="59"/>
        <v>#VALUE!</v>
      </c>
      <c r="L131" s="803" t="e">
        <f t="shared" si="52"/>
        <v>#VALUE!</v>
      </c>
      <c r="M131" s="803"/>
      <c r="N131" s="803" t="e">
        <f t="shared" si="49"/>
        <v>#VALUE!</v>
      </c>
      <c r="O131" s="803" t="e">
        <f t="shared" si="50"/>
        <v>#VALUE!</v>
      </c>
      <c r="P131" s="331"/>
      <c r="Q131" s="761">
        <f t="shared" ref="Q131" si="83">Q130+7</f>
        <v>45471</v>
      </c>
      <c r="R131" s="1080">
        <f t="shared" ref="R131:R152" si="84">WEEKNUM(Q131)</f>
        <v>26</v>
      </c>
    </row>
    <row r="132" spans="1:18" ht="17.25" hidden="1" customHeight="1" x14ac:dyDescent="0.2">
      <c r="A132" s="822"/>
      <c r="B132" s="961" t="s">
        <v>363</v>
      </c>
      <c r="C132" s="961" t="s">
        <v>456</v>
      </c>
      <c r="D132" s="961">
        <v>45484</v>
      </c>
      <c r="E132" s="761">
        <f t="shared" si="64"/>
        <v>45487</v>
      </c>
      <c r="F132" s="761">
        <f t="shared" si="79"/>
        <v>45493</v>
      </c>
      <c r="G132" s="761">
        <f t="shared" si="80"/>
        <v>45496</v>
      </c>
      <c r="H132" s="761">
        <f t="shared" si="74"/>
        <v>45498</v>
      </c>
      <c r="I132" s="761">
        <f t="shared" si="75"/>
        <v>45504</v>
      </c>
      <c r="J132" s="761">
        <f t="shared" si="76"/>
        <v>45505</v>
      </c>
      <c r="K132" s="761">
        <f t="shared" si="59"/>
        <v>45506</v>
      </c>
      <c r="L132" s="761">
        <f t="shared" si="52"/>
        <v>45507</v>
      </c>
      <c r="M132" s="761"/>
      <c r="N132" s="761">
        <f t="shared" si="49"/>
        <v>45509</v>
      </c>
      <c r="O132" s="761">
        <f t="shared" si="50"/>
        <v>45512</v>
      </c>
      <c r="P132" s="331"/>
      <c r="Q132" s="761">
        <f t="shared" ref="Q132" si="85">Q131+7</f>
        <v>45478</v>
      </c>
      <c r="R132" s="1080">
        <f t="shared" si="84"/>
        <v>27</v>
      </c>
    </row>
    <row r="133" spans="1:18" ht="17.25" hidden="1" customHeight="1" x14ac:dyDescent="0.2">
      <c r="A133" s="822"/>
      <c r="B133" s="1015" t="s">
        <v>375</v>
      </c>
      <c r="C133" s="961" t="s">
        <v>457</v>
      </c>
      <c r="D133" s="961">
        <v>45490</v>
      </c>
      <c r="E133" s="761">
        <f t="shared" si="64"/>
        <v>45493</v>
      </c>
      <c r="F133" s="884" t="s">
        <v>385</v>
      </c>
      <c r="G133" s="884" t="s">
        <v>385</v>
      </c>
      <c r="H133" s="884" t="s">
        <v>385</v>
      </c>
      <c r="I133" s="884" t="s">
        <v>385</v>
      </c>
      <c r="J133" s="884" t="s">
        <v>385</v>
      </c>
      <c r="K133" s="884" t="s">
        <v>385</v>
      </c>
      <c r="L133" s="884" t="s">
        <v>385</v>
      </c>
      <c r="M133" s="884"/>
      <c r="N133" s="761">
        <f t="shared" si="49"/>
        <v>45515</v>
      </c>
      <c r="O133" s="761">
        <f t="shared" si="50"/>
        <v>45518</v>
      </c>
      <c r="P133" s="331"/>
      <c r="Q133" s="761">
        <f t="shared" ref="Q133" si="86">Q132+7</f>
        <v>45485</v>
      </c>
      <c r="R133" s="1080">
        <f t="shared" si="84"/>
        <v>28</v>
      </c>
    </row>
    <row r="134" spans="1:18" ht="17.25" hidden="1" customHeight="1" x14ac:dyDescent="0.2">
      <c r="A134" s="822" t="s">
        <v>357</v>
      </c>
      <c r="B134" s="961" t="s">
        <v>397</v>
      </c>
      <c r="C134" s="961" t="s">
        <v>458</v>
      </c>
      <c r="D134" s="961">
        <v>45496</v>
      </c>
      <c r="E134" s="761">
        <f>D134+3</f>
        <v>45499</v>
      </c>
      <c r="F134" s="761">
        <f>D134+9</f>
        <v>45505</v>
      </c>
      <c r="G134" s="761">
        <f>D134+12</f>
        <v>45508</v>
      </c>
      <c r="H134" s="761">
        <f>D134+14</f>
        <v>45510</v>
      </c>
      <c r="I134" s="761">
        <f>D134+20</f>
        <v>45516</v>
      </c>
      <c r="J134" s="761">
        <f>D134+21</f>
        <v>45517</v>
      </c>
      <c r="K134" s="761">
        <f>D134+22</f>
        <v>45518</v>
      </c>
      <c r="L134" s="761">
        <f>D134+23</f>
        <v>45519</v>
      </c>
      <c r="M134" s="761"/>
      <c r="N134" s="761">
        <f t="shared" si="49"/>
        <v>45521</v>
      </c>
      <c r="O134" s="761">
        <f t="shared" si="50"/>
        <v>45524</v>
      </c>
      <c r="P134" s="331"/>
      <c r="Q134" s="761">
        <f t="shared" ref="Q134" si="87">Q133+7</f>
        <v>45492</v>
      </c>
      <c r="R134" s="1080">
        <f t="shared" si="84"/>
        <v>29</v>
      </c>
    </row>
    <row r="135" spans="1:18" ht="17.25" hidden="1" customHeight="1" x14ac:dyDescent="0.2">
      <c r="A135" s="822"/>
      <c r="B135" s="961" t="s">
        <v>390</v>
      </c>
      <c r="C135" s="961" t="s">
        <v>459</v>
      </c>
      <c r="D135" s="961">
        <v>45511</v>
      </c>
      <c r="E135" s="884" t="s">
        <v>385</v>
      </c>
      <c r="F135" s="884" t="s">
        <v>385</v>
      </c>
      <c r="G135" s="884" t="s">
        <v>385</v>
      </c>
      <c r="H135" s="884" t="s">
        <v>385</v>
      </c>
      <c r="I135" s="884" t="s">
        <v>385</v>
      </c>
      <c r="J135" s="884" t="s">
        <v>385</v>
      </c>
      <c r="K135" s="884" t="s">
        <v>385</v>
      </c>
      <c r="L135" s="884" t="s">
        <v>385</v>
      </c>
      <c r="M135" s="884"/>
      <c r="N135" s="761">
        <v>45517</v>
      </c>
      <c r="O135" s="761">
        <v>45519</v>
      </c>
      <c r="P135" s="331"/>
      <c r="Q135" s="761">
        <f t="shared" ref="Q135" si="88">Q134+7</f>
        <v>45499</v>
      </c>
      <c r="R135" s="1080">
        <f t="shared" si="84"/>
        <v>30</v>
      </c>
    </row>
    <row r="136" spans="1:18" ht="17.25" hidden="1" customHeight="1" x14ac:dyDescent="0.2">
      <c r="A136" s="822" t="s">
        <v>357</v>
      </c>
      <c r="B136" s="961" t="s">
        <v>361</v>
      </c>
      <c r="C136" s="961" t="s">
        <v>460</v>
      </c>
      <c r="D136" s="961">
        <v>45511</v>
      </c>
      <c r="E136" s="761">
        <f t="shared" ref="E136:E139" si="89">D136+3</f>
        <v>45514</v>
      </c>
      <c r="F136" s="761">
        <f t="shared" ref="F136:F141" si="90">D136+9</f>
        <v>45520</v>
      </c>
      <c r="G136" s="761">
        <f t="shared" ref="G136:G141" si="91">D136+12</f>
        <v>45523</v>
      </c>
      <c r="H136" s="761">
        <f t="shared" ref="H136" si="92">D136+14</f>
        <v>45525</v>
      </c>
      <c r="I136" s="761">
        <f t="shared" ref="I136:I141" si="93">D136+20</f>
        <v>45531</v>
      </c>
      <c r="J136" s="761">
        <f t="shared" ref="J136:J141" si="94">D136+21</f>
        <v>45532</v>
      </c>
      <c r="K136" s="761">
        <f t="shared" ref="K136:K141" si="95">D136+22</f>
        <v>45533</v>
      </c>
      <c r="L136" s="761">
        <f t="shared" ref="L136:L141" si="96">D136+23</f>
        <v>45534</v>
      </c>
      <c r="M136" s="761"/>
      <c r="N136" s="761">
        <f t="shared" ref="N136:N145" si="97">D136+25</f>
        <v>45536</v>
      </c>
      <c r="O136" s="761">
        <f t="shared" ref="O136:O145" si="98">D136+26</f>
        <v>45537</v>
      </c>
      <c r="P136" s="331"/>
      <c r="Q136" s="761">
        <f t="shared" ref="Q136" si="99">Q135+7</f>
        <v>45506</v>
      </c>
      <c r="R136" s="1080">
        <f t="shared" si="84"/>
        <v>31</v>
      </c>
    </row>
    <row r="137" spans="1:18" ht="17.25" hidden="1" customHeight="1" x14ac:dyDescent="0.2">
      <c r="A137" s="822"/>
      <c r="B137" s="961" t="s">
        <v>401</v>
      </c>
      <c r="C137" s="961" t="s">
        <v>461</v>
      </c>
      <c r="D137" s="961">
        <v>45516</v>
      </c>
      <c r="E137" s="761">
        <f t="shared" si="89"/>
        <v>45519</v>
      </c>
      <c r="F137" s="761">
        <f t="shared" si="90"/>
        <v>45525</v>
      </c>
      <c r="G137" s="761">
        <f t="shared" si="91"/>
        <v>45528</v>
      </c>
      <c r="H137" s="761">
        <f>D137+14</f>
        <v>45530</v>
      </c>
      <c r="I137" s="761">
        <f t="shared" si="93"/>
        <v>45536</v>
      </c>
      <c r="J137" s="761">
        <f t="shared" si="94"/>
        <v>45537</v>
      </c>
      <c r="K137" s="761">
        <f t="shared" si="95"/>
        <v>45538</v>
      </c>
      <c r="L137" s="761">
        <f t="shared" si="96"/>
        <v>45539</v>
      </c>
      <c r="M137" s="761"/>
      <c r="N137" s="761">
        <f t="shared" si="97"/>
        <v>45541</v>
      </c>
      <c r="O137" s="761">
        <f t="shared" si="98"/>
        <v>45542</v>
      </c>
      <c r="P137" s="331"/>
      <c r="Q137" s="761">
        <f t="shared" ref="Q137" si="100">Q136+7</f>
        <v>45513</v>
      </c>
      <c r="R137" s="1080">
        <f t="shared" si="84"/>
        <v>32</v>
      </c>
    </row>
    <row r="138" spans="1:18" ht="17.25" hidden="1" customHeight="1" x14ac:dyDescent="0.2">
      <c r="A138" s="822" t="s">
        <v>363</v>
      </c>
      <c r="B138" s="961" t="s">
        <v>375</v>
      </c>
      <c r="C138" s="961" t="s">
        <v>462</v>
      </c>
      <c r="D138" s="961">
        <v>45520</v>
      </c>
      <c r="E138" s="761">
        <f t="shared" si="89"/>
        <v>45523</v>
      </c>
      <c r="F138" s="761">
        <f t="shared" si="90"/>
        <v>45529</v>
      </c>
      <c r="G138" s="761">
        <f t="shared" si="91"/>
        <v>45532</v>
      </c>
      <c r="H138" s="761">
        <f t="shared" ref="H138:H141" si="101">D138+14</f>
        <v>45534</v>
      </c>
      <c r="I138" s="761">
        <f t="shared" si="93"/>
        <v>45540</v>
      </c>
      <c r="J138" s="761">
        <f t="shared" si="94"/>
        <v>45541</v>
      </c>
      <c r="K138" s="761">
        <f t="shared" si="95"/>
        <v>45542</v>
      </c>
      <c r="L138" s="761">
        <f t="shared" si="96"/>
        <v>45543</v>
      </c>
      <c r="M138" s="761"/>
      <c r="N138" s="761">
        <f t="shared" si="97"/>
        <v>45545</v>
      </c>
      <c r="O138" s="761">
        <f t="shared" si="98"/>
        <v>45546</v>
      </c>
      <c r="P138" s="331"/>
      <c r="Q138" s="761">
        <f t="shared" ref="Q138" si="102">Q137+7</f>
        <v>45520</v>
      </c>
      <c r="R138" s="1080">
        <f t="shared" si="84"/>
        <v>33</v>
      </c>
    </row>
    <row r="139" spans="1:18" ht="17.25" hidden="1" customHeight="1" x14ac:dyDescent="0.2">
      <c r="A139" s="822" t="s">
        <v>375</v>
      </c>
      <c r="B139" s="1015" t="s">
        <v>363</v>
      </c>
      <c r="C139" s="961" t="s">
        <v>463</v>
      </c>
      <c r="D139" s="884" t="s">
        <v>385</v>
      </c>
      <c r="E139" s="803" t="e">
        <f t="shared" si="89"/>
        <v>#VALUE!</v>
      </c>
      <c r="F139" s="803" t="e">
        <f t="shared" si="90"/>
        <v>#VALUE!</v>
      </c>
      <c r="G139" s="803" t="e">
        <f t="shared" si="91"/>
        <v>#VALUE!</v>
      </c>
      <c r="H139" s="803" t="e">
        <f t="shared" si="101"/>
        <v>#VALUE!</v>
      </c>
      <c r="I139" s="803" t="e">
        <f t="shared" si="93"/>
        <v>#VALUE!</v>
      </c>
      <c r="J139" s="803" t="e">
        <f t="shared" si="94"/>
        <v>#VALUE!</v>
      </c>
      <c r="K139" s="803" t="e">
        <f t="shared" si="95"/>
        <v>#VALUE!</v>
      </c>
      <c r="L139" s="803" t="e">
        <f t="shared" si="96"/>
        <v>#VALUE!</v>
      </c>
      <c r="M139" s="803"/>
      <c r="N139" s="803" t="e">
        <f t="shared" si="97"/>
        <v>#VALUE!</v>
      </c>
      <c r="O139" s="803" t="e">
        <f t="shared" si="98"/>
        <v>#VALUE!</v>
      </c>
      <c r="P139" s="331"/>
      <c r="Q139" s="761">
        <f t="shared" ref="Q139" si="103">Q138+7</f>
        <v>45527</v>
      </c>
      <c r="R139" s="1080">
        <f t="shared" si="84"/>
        <v>34</v>
      </c>
    </row>
    <row r="140" spans="1:18" ht="17.25" hidden="1" customHeight="1" x14ac:dyDescent="0.2">
      <c r="A140" s="822" t="s">
        <v>390</v>
      </c>
      <c r="B140" s="961" t="s">
        <v>390</v>
      </c>
      <c r="C140" s="961" t="s">
        <v>464</v>
      </c>
      <c r="D140" s="961">
        <v>45539</v>
      </c>
      <c r="E140" s="761">
        <f>D140+3</f>
        <v>45542</v>
      </c>
      <c r="F140" s="761">
        <f t="shared" si="90"/>
        <v>45548</v>
      </c>
      <c r="G140" s="761">
        <f t="shared" si="91"/>
        <v>45551</v>
      </c>
      <c r="H140" s="761">
        <f t="shared" si="101"/>
        <v>45553</v>
      </c>
      <c r="I140" s="761">
        <f t="shared" si="93"/>
        <v>45559</v>
      </c>
      <c r="J140" s="761">
        <f t="shared" si="94"/>
        <v>45560</v>
      </c>
      <c r="K140" s="761">
        <f t="shared" si="95"/>
        <v>45561</v>
      </c>
      <c r="L140" s="761">
        <f t="shared" si="96"/>
        <v>45562</v>
      </c>
      <c r="M140" s="761"/>
      <c r="N140" s="761">
        <f t="shared" si="97"/>
        <v>45564</v>
      </c>
      <c r="O140" s="761">
        <f t="shared" si="98"/>
        <v>45565</v>
      </c>
      <c r="P140" s="331"/>
      <c r="Q140" s="761">
        <f t="shared" ref="Q140" si="104">Q139+7</f>
        <v>45534</v>
      </c>
      <c r="R140" s="1080">
        <f t="shared" si="84"/>
        <v>35</v>
      </c>
    </row>
    <row r="141" spans="1:18" ht="17.25" hidden="1" customHeight="1" x14ac:dyDescent="0.2">
      <c r="A141" s="822" t="s">
        <v>397</v>
      </c>
      <c r="B141" s="961" t="s">
        <v>397</v>
      </c>
      <c r="C141" s="961" t="s">
        <v>465</v>
      </c>
      <c r="D141" s="961">
        <v>45542</v>
      </c>
      <c r="E141" s="761">
        <f t="shared" ref="E141" si="105">D141+3</f>
        <v>45545</v>
      </c>
      <c r="F141" s="761">
        <f t="shared" si="90"/>
        <v>45551</v>
      </c>
      <c r="G141" s="761">
        <f t="shared" si="91"/>
        <v>45554</v>
      </c>
      <c r="H141" s="761">
        <f t="shared" si="101"/>
        <v>45556</v>
      </c>
      <c r="I141" s="761">
        <f t="shared" si="93"/>
        <v>45562</v>
      </c>
      <c r="J141" s="761">
        <f t="shared" si="94"/>
        <v>45563</v>
      </c>
      <c r="K141" s="761">
        <f t="shared" si="95"/>
        <v>45564</v>
      </c>
      <c r="L141" s="761">
        <f t="shared" si="96"/>
        <v>45565</v>
      </c>
      <c r="M141" s="761"/>
      <c r="N141" s="761">
        <f t="shared" si="97"/>
        <v>45567</v>
      </c>
      <c r="O141" s="761">
        <f t="shared" si="98"/>
        <v>45568</v>
      </c>
      <c r="P141" s="331"/>
      <c r="Q141" s="761">
        <f t="shared" ref="Q141" si="106">Q140+7</f>
        <v>45541</v>
      </c>
      <c r="R141" s="1080">
        <f t="shared" si="84"/>
        <v>36</v>
      </c>
    </row>
    <row r="142" spans="1:18" ht="17.25" hidden="1" customHeight="1" x14ac:dyDescent="0.2">
      <c r="A142" s="822"/>
      <c r="B142" s="961" t="s">
        <v>361</v>
      </c>
      <c r="C142" s="961" t="s">
        <v>466</v>
      </c>
      <c r="D142" s="961">
        <v>45561</v>
      </c>
      <c r="E142" s="1141" t="s">
        <v>385</v>
      </c>
      <c r="F142" s="1142"/>
      <c r="G142" s="1142"/>
      <c r="H142" s="1142"/>
      <c r="I142" s="1142"/>
      <c r="J142" s="1142"/>
      <c r="K142" s="1142"/>
      <c r="L142" s="1143"/>
      <c r="M142" s="1090"/>
      <c r="N142" s="761">
        <f t="shared" si="97"/>
        <v>45586</v>
      </c>
      <c r="O142" s="761">
        <f t="shared" si="98"/>
        <v>45587</v>
      </c>
      <c r="P142" s="331"/>
      <c r="Q142" s="761">
        <f t="shared" ref="Q142" si="107">Q141+7</f>
        <v>45548</v>
      </c>
      <c r="R142" s="1080">
        <f t="shared" si="84"/>
        <v>37</v>
      </c>
    </row>
    <row r="143" spans="1:18" ht="17.25" hidden="1" customHeight="1" x14ac:dyDescent="0.2">
      <c r="A143" s="822"/>
      <c r="B143" s="961" t="s">
        <v>401</v>
      </c>
      <c r="C143" s="961" t="s">
        <v>467</v>
      </c>
      <c r="D143" s="961">
        <v>45558</v>
      </c>
      <c r="E143" s="761">
        <f t="shared" ref="E143:E149" si="108">D143+3</f>
        <v>45561</v>
      </c>
      <c r="F143" s="761">
        <f t="shared" ref="F143:F149" si="109">D143+9</f>
        <v>45567</v>
      </c>
      <c r="G143" s="761">
        <f t="shared" ref="G143:G149" si="110">D143+12</f>
        <v>45570</v>
      </c>
      <c r="H143" s="761">
        <f t="shared" ref="H143:H149" si="111">D143+14</f>
        <v>45572</v>
      </c>
      <c r="I143" s="761">
        <f t="shared" ref="I143:I156" si="112">D143+20</f>
        <v>45578</v>
      </c>
      <c r="J143" s="761">
        <f t="shared" ref="J143:J156" si="113">D143+21</f>
        <v>45579</v>
      </c>
      <c r="K143" s="761">
        <f t="shared" ref="K143:K156" si="114">D143+22</f>
        <v>45580</v>
      </c>
      <c r="L143" s="761">
        <f t="shared" ref="L143:L145" si="115">D143+23</f>
        <v>45581</v>
      </c>
      <c r="M143" s="761"/>
      <c r="N143" s="761">
        <f t="shared" si="97"/>
        <v>45583</v>
      </c>
      <c r="O143" s="761">
        <f t="shared" si="98"/>
        <v>45584</v>
      </c>
      <c r="P143" s="331"/>
      <c r="Q143" s="761">
        <f t="shared" ref="Q143" si="116">Q142+7</f>
        <v>45555</v>
      </c>
      <c r="R143" s="1080">
        <f t="shared" si="84"/>
        <v>38</v>
      </c>
    </row>
    <row r="144" spans="1:18" ht="17.25" hidden="1" customHeight="1" x14ac:dyDescent="0.2">
      <c r="A144" s="822"/>
      <c r="B144" s="961" t="s">
        <v>375</v>
      </c>
      <c r="C144" s="961" t="s">
        <v>468</v>
      </c>
      <c r="D144" s="884" t="s">
        <v>385</v>
      </c>
      <c r="E144" s="803" t="e">
        <f t="shared" si="108"/>
        <v>#VALUE!</v>
      </c>
      <c r="F144" s="803" t="e">
        <f t="shared" si="109"/>
        <v>#VALUE!</v>
      </c>
      <c r="G144" s="803" t="e">
        <f t="shared" si="110"/>
        <v>#VALUE!</v>
      </c>
      <c r="H144" s="803" t="e">
        <f t="shared" si="111"/>
        <v>#VALUE!</v>
      </c>
      <c r="I144" s="803" t="e">
        <f t="shared" si="112"/>
        <v>#VALUE!</v>
      </c>
      <c r="J144" s="803" t="e">
        <f t="shared" si="113"/>
        <v>#VALUE!</v>
      </c>
      <c r="K144" s="803" t="e">
        <f t="shared" si="114"/>
        <v>#VALUE!</v>
      </c>
      <c r="L144" s="803" t="e">
        <f t="shared" si="115"/>
        <v>#VALUE!</v>
      </c>
      <c r="M144" s="803"/>
      <c r="N144" s="803" t="e">
        <f t="shared" si="97"/>
        <v>#VALUE!</v>
      </c>
      <c r="O144" s="803" t="e">
        <f t="shared" si="98"/>
        <v>#VALUE!</v>
      </c>
      <c r="P144" s="331"/>
      <c r="Q144" s="761">
        <f t="shared" ref="Q144" si="117">Q143+7</f>
        <v>45562</v>
      </c>
      <c r="R144" s="1080">
        <f t="shared" si="84"/>
        <v>39</v>
      </c>
    </row>
    <row r="145" spans="1:18" ht="17.25" hidden="1" customHeight="1" x14ac:dyDescent="0.2">
      <c r="A145" s="822"/>
      <c r="B145" s="961" t="s">
        <v>390</v>
      </c>
      <c r="C145" s="961" t="s">
        <v>469</v>
      </c>
      <c r="D145" s="961">
        <v>45573</v>
      </c>
      <c r="E145" s="761">
        <f t="shared" si="108"/>
        <v>45576</v>
      </c>
      <c r="F145" s="761">
        <f t="shared" si="109"/>
        <v>45582</v>
      </c>
      <c r="G145" s="761">
        <f t="shared" si="110"/>
        <v>45585</v>
      </c>
      <c r="H145" s="761">
        <f t="shared" si="111"/>
        <v>45587</v>
      </c>
      <c r="I145" s="761">
        <f t="shared" si="112"/>
        <v>45593</v>
      </c>
      <c r="J145" s="761">
        <f t="shared" si="113"/>
        <v>45594</v>
      </c>
      <c r="K145" s="761">
        <f t="shared" si="114"/>
        <v>45595</v>
      </c>
      <c r="L145" s="761">
        <f t="shared" si="115"/>
        <v>45596</v>
      </c>
      <c r="M145" s="761"/>
      <c r="N145" s="761">
        <f t="shared" si="97"/>
        <v>45598</v>
      </c>
      <c r="O145" s="761">
        <f t="shared" si="98"/>
        <v>45599</v>
      </c>
      <c r="P145" s="331"/>
      <c r="Q145" s="761">
        <f t="shared" ref="Q145" si="118">Q144+7</f>
        <v>45569</v>
      </c>
      <c r="R145" s="1080">
        <f t="shared" si="84"/>
        <v>40</v>
      </c>
    </row>
    <row r="146" spans="1:18" ht="17.25" hidden="1" customHeight="1" x14ac:dyDescent="0.2">
      <c r="A146" s="822" t="s">
        <v>357</v>
      </c>
      <c r="B146" s="1038" t="s">
        <v>409</v>
      </c>
      <c r="C146" s="961" t="s">
        <v>470</v>
      </c>
      <c r="D146" s="803">
        <v>45579</v>
      </c>
      <c r="E146" s="803">
        <f t="shared" si="108"/>
        <v>45582</v>
      </c>
      <c r="F146" s="803">
        <f t="shared" si="109"/>
        <v>45588</v>
      </c>
      <c r="G146" s="803">
        <f t="shared" si="110"/>
        <v>45591</v>
      </c>
      <c r="H146" s="803">
        <f t="shared" si="111"/>
        <v>45593</v>
      </c>
      <c r="I146" s="803">
        <f t="shared" si="112"/>
        <v>45599</v>
      </c>
      <c r="J146" s="803">
        <f t="shared" si="113"/>
        <v>45600</v>
      </c>
      <c r="K146" s="803">
        <f t="shared" si="114"/>
        <v>45601</v>
      </c>
      <c r="L146" s="803">
        <f t="shared" ref="L146" si="119">E146+22</f>
        <v>45604</v>
      </c>
      <c r="M146" s="803"/>
      <c r="N146" s="803">
        <f>F146+22</f>
        <v>45610</v>
      </c>
      <c r="O146" s="803">
        <f>G146+22</f>
        <v>45613</v>
      </c>
      <c r="P146" s="331"/>
      <c r="Q146" s="761">
        <f t="shared" ref="Q146" si="120">Q145+7</f>
        <v>45576</v>
      </c>
      <c r="R146" s="1080">
        <f t="shared" si="84"/>
        <v>41</v>
      </c>
    </row>
    <row r="147" spans="1:18" ht="17.25" hidden="1" customHeight="1" x14ac:dyDescent="0.2">
      <c r="A147" s="822" t="s">
        <v>361</v>
      </c>
      <c r="B147" s="961" t="s">
        <v>361</v>
      </c>
      <c r="C147" s="961" t="s">
        <v>471</v>
      </c>
      <c r="D147" s="961">
        <v>45582</v>
      </c>
      <c r="E147" s="761">
        <f t="shared" si="108"/>
        <v>45585</v>
      </c>
      <c r="F147" s="761">
        <f t="shared" si="109"/>
        <v>45591</v>
      </c>
      <c r="G147" s="761">
        <f t="shared" si="110"/>
        <v>45594</v>
      </c>
      <c r="H147" s="761">
        <f t="shared" si="111"/>
        <v>45596</v>
      </c>
      <c r="I147" s="761">
        <f t="shared" si="112"/>
        <v>45602</v>
      </c>
      <c r="J147" s="761">
        <f t="shared" si="113"/>
        <v>45603</v>
      </c>
      <c r="K147" s="761">
        <f t="shared" si="114"/>
        <v>45604</v>
      </c>
      <c r="L147" s="1093" t="s">
        <v>385</v>
      </c>
      <c r="M147" s="1093"/>
      <c r="N147" s="761">
        <f t="shared" ref="N147:N152" si="121">D147+25</f>
        <v>45607</v>
      </c>
      <c r="O147" s="761">
        <f t="shared" ref="O147:O152" si="122">D147+26</f>
        <v>45608</v>
      </c>
      <c r="P147" s="331"/>
      <c r="Q147" s="761">
        <f t="shared" ref="Q147" si="123">Q146+7</f>
        <v>45583</v>
      </c>
      <c r="R147" s="1080">
        <f t="shared" si="84"/>
        <v>42</v>
      </c>
    </row>
    <row r="148" spans="1:18" ht="17.25" hidden="1" customHeight="1" x14ac:dyDescent="0.2">
      <c r="A148" s="822"/>
      <c r="B148" s="961" t="s">
        <v>413</v>
      </c>
      <c r="C148" s="961" t="s">
        <v>472</v>
      </c>
      <c r="D148" s="961">
        <v>45593</v>
      </c>
      <c r="E148" s="761">
        <f t="shared" si="108"/>
        <v>45596</v>
      </c>
      <c r="F148" s="761">
        <f t="shared" si="109"/>
        <v>45602</v>
      </c>
      <c r="G148" s="761">
        <f t="shared" si="110"/>
        <v>45605</v>
      </c>
      <c r="H148" s="761">
        <f t="shared" si="111"/>
        <v>45607</v>
      </c>
      <c r="I148" s="761">
        <f t="shared" si="112"/>
        <v>45613</v>
      </c>
      <c r="J148" s="761">
        <f t="shared" si="113"/>
        <v>45614</v>
      </c>
      <c r="K148" s="761">
        <f t="shared" si="114"/>
        <v>45615</v>
      </c>
      <c r="L148" s="1094"/>
      <c r="M148" s="1094"/>
      <c r="N148" s="761">
        <f t="shared" si="121"/>
        <v>45618</v>
      </c>
      <c r="O148" s="761">
        <f t="shared" si="122"/>
        <v>45619</v>
      </c>
      <c r="P148" s="331"/>
      <c r="Q148" s="761">
        <f t="shared" ref="Q148" si="124">Q147+7</f>
        <v>45590</v>
      </c>
      <c r="R148" s="1080">
        <f t="shared" si="84"/>
        <v>43</v>
      </c>
    </row>
    <row r="149" spans="1:18" ht="17.25" hidden="1" customHeight="1" x14ac:dyDescent="0.2">
      <c r="A149" s="822" t="s">
        <v>401</v>
      </c>
      <c r="B149" s="961" t="s">
        <v>363</v>
      </c>
      <c r="C149" s="961" t="s">
        <v>473</v>
      </c>
      <c r="D149" s="961">
        <v>45598</v>
      </c>
      <c r="E149" s="761">
        <f t="shared" si="108"/>
        <v>45601</v>
      </c>
      <c r="F149" s="761">
        <f t="shared" si="109"/>
        <v>45607</v>
      </c>
      <c r="G149" s="761">
        <f t="shared" si="110"/>
        <v>45610</v>
      </c>
      <c r="H149" s="761">
        <f t="shared" si="111"/>
        <v>45612</v>
      </c>
      <c r="I149" s="761">
        <f t="shared" si="112"/>
        <v>45618</v>
      </c>
      <c r="J149" s="761">
        <f t="shared" si="113"/>
        <v>45619</v>
      </c>
      <c r="K149" s="761">
        <f t="shared" si="114"/>
        <v>45620</v>
      </c>
      <c r="L149" s="1094"/>
      <c r="M149" s="1094"/>
      <c r="N149" s="761">
        <f t="shared" si="121"/>
        <v>45623</v>
      </c>
      <c r="O149" s="761">
        <f t="shared" si="122"/>
        <v>45624</v>
      </c>
      <c r="P149" s="331"/>
      <c r="Q149" s="761">
        <f t="shared" ref="Q149" si="125">Q148+7</f>
        <v>45597</v>
      </c>
      <c r="R149" s="1080">
        <f t="shared" si="84"/>
        <v>44</v>
      </c>
    </row>
    <row r="150" spans="1:18" ht="17.25" hidden="1" customHeight="1" x14ac:dyDescent="0.2">
      <c r="A150" s="822" t="s">
        <v>363</v>
      </c>
      <c r="B150" s="961" t="s">
        <v>401</v>
      </c>
      <c r="C150" s="961" t="s">
        <v>474</v>
      </c>
      <c r="D150" s="961">
        <v>45610</v>
      </c>
      <c r="E150" s="884" t="s">
        <v>385</v>
      </c>
      <c r="F150" s="884" t="s">
        <v>385</v>
      </c>
      <c r="G150" s="884" t="s">
        <v>385</v>
      </c>
      <c r="H150" s="884" t="s">
        <v>385</v>
      </c>
      <c r="I150" s="761">
        <f t="shared" si="112"/>
        <v>45630</v>
      </c>
      <c r="J150" s="761">
        <f t="shared" si="113"/>
        <v>45631</v>
      </c>
      <c r="K150" s="761">
        <f t="shared" si="114"/>
        <v>45632</v>
      </c>
      <c r="L150" s="1144" t="s">
        <v>385</v>
      </c>
      <c r="M150" s="1097"/>
      <c r="N150" s="761">
        <f t="shared" si="121"/>
        <v>45635</v>
      </c>
      <c r="O150" s="761">
        <f t="shared" si="122"/>
        <v>45636</v>
      </c>
      <c r="P150" s="331"/>
      <c r="Q150" s="761">
        <f t="shared" ref="Q150" si="126">Q149+7</f>
        <v>45604</v>
      </c>
      <c r="R150" s="1080">
        <f t="shared" si="84"/>
        <v>45</v>
      </c>
    </row>
    <row r="151" spans="1:18" ht="17.25" hidden="1" customHeight="1" x14ac:dyDescent="0.2">
      <c r="A151" s="822" t="s">
        <v>390</v>
      </c>
      <c r="B151" s="961" t="s">
        <v>357</v>
      </c>
      <c r="C151" s="961" t="s">
        <v>475</v>
      </c>
      <c r="D151" s="961">
        <v>45611</v>
      </c>
      <c r="E151" s="761">
        <f t="shared" ref="E151" si="127">D151+3</f>
        <v>45614</v>
      </c>
      <c r="F151" s="761">
        <f t="shared" ref="F151" si="128">D151+9</f>
        <v>45620</v>
      </c>
      <c r="G151" s="761">
        <f t="shared" ref="G151:G156" si="129">D151+12</f>
        <v>45623</v>
      </c>
      <c r="H151" s="761">
        <f t="shared" ref="H151:H156" si="130">D151+14</f>
        <v>45625</v>
      </c>
      <c r="I151" s="761">
        <f t="shared" si="112"/>
        <v>45631</v>
      </c>
      <c r="J151" s="761">
        <f t="shared" si="113"/>
        <v>45632</v>
      </c>
      <c r="K151" s="761">
        <f t="shared" si="114"/>
        <v>45633</v>
      </c>
      <c r="L151" s="1145"/>
      <c r="M151" s="1057"/>
      <c r="N151" s="761">
        <f t="shared" si="121"/>
        <v>45636</v>
      </c>
      <c r="O151" s="761">
        <f t="shared" si="122"/>
        <v>45637</v>
      </c>
      <c r="P151" s="331"/>
      <c r="Q151" s="761">
        <f t="shared" ref="Q151" si="131">Q150+7</f>
        <v>45611</v>
      </c>
      <c r="R151" s="1080">
        <f t="shared" si="84"/>
        <v>46</v>
      </c>
    </row>
    <row r="152" spans="1:18" ht="20.100000000000001" hidden="1" customHeight="1" x14ac:dyDescent="0.2">
      <c r="A152" s="822" t="s">
        <v>421</v>
      </c>
      <c r="B152" s="961" t="s">
        <v>422</v>
      </c>
      <c r="C152" s="961" t="s">
        <v>476</v>
      </c>
      <c r="D152" s="961">
        <v>45625</v>
      </c>
      <c r="E152" s="884" t="s">
        <v>385</v>
      </c>
      <c r="F152" s="884" t="s">
        <v>385</v>
      </c>
      <c r="G152" s="761">
        <f t="shared" si="129"/>
        <v>45637</v>
      </c>
      <c r="H152" s="761">
        <f t="shared" si="130"/>
        <v>45639</v>
      </c>
      <c r="I152" s="761">
        <f t="shared" si="112"/>
        <v>45645</v>
      </c>
      <c r="J152" s="761">
        <f t="shared" si="113"/>
        <v>45646</v>
      </c>
      <c r="K152" s="761">
        <f t="shared" si="114"/>
        <v>45647</v>
      </c>
      <c r="L152" s="761">
        <v>45643</v>
      </c>
      <c r="M152" s="761"/>
      <c r="N152" s="761">
        <f t="shared" si="121"/>
        <v>45650</v>
      </c>
      <c r="O152" s="761">
        <f t="shared" si="122"/>
        <v>45651</v>
      </c>
      <c r="P152" s="331"/>
      <c r="Q152" s="761">
        <f t="shared" ref="Q152" si="132">Q151+7</f>
        <v>45618</v>
      </c>
      <c r="R152" s="1080">
        <f t="shared" si="84"/>
        <v>47</v>
      </c>
    </row>
    <row r="153" spans="1:18" ht="20.100000000000001" hidden="1" customHeight="1" x14ac:dyDescent="0.2">
      <c r="A153" s="822" t="s">
        <v>413</v>
      </c>
      <c r="B153" s="961" t="s">
        <v>361</v>
      </c>
      <c r="C153" s="961" t="s">
        <v>477</v>
      </c>
      <c r="D153" s="961">
        <v>45628</v>
      </c>
      <c r="E153" s="761">
        <f t="shared" ref="E153" si="133">D153+3</f>
        <v>45631</v>
      </c>
      <c r="F153" s="761">
        <f t="shared" ref="F153" si="134">D153+9</f>
        <v>45637</v>
      </c>
      <c r="G153" s="761">
        <f t="shared" si="129"/>
        <v>45640</v>
      </c>
      <c r="H153" s="761">
        <f t="shared" si="130"/>
        <v>45642</v>
      </c>
      <c r="I153" s="761">
        <f t="shared" si="112"/>
        <v>45648</v>
      </c>
      <c r="J153" s="761">
        <f t="shared" si="113"/>
        <v>45649</v>
      </c>
      <c r="K153" s="761">
        <f t="shared" si="114"/>
        <v>45650</v>
      </c>
      <c r="L153" s="331"/>
      <c r="M153" s="331"/>
      <c r="N153" s="761">
        <f>Q152+7</f>
        <v>45625</v>
      </c>
      <c r="O153" s="1080">
        <f t="shared" ref="O153:O169" si="135">WEEKNUM(N153)</f>
        <v>48</v>
      </c>
    </row>
    <row r="154" spans="1:18" ht="20.100000000000001" hidden="1" customHeight="1" x14ac:dyDescent="0.2">
      <c r="A154" s="822"/>
      <c r="B154" s="961" t="s">
        <v>413</v>
      </c>
      <c r="C154" s="961" t="s">
        <v>478</v>
      </c>
      <c r="D154" s="961">
        <v>45637</v>
      </c>
      <c r="E154" s="884" t="s">
        <v>385</v>
      </c>
      <c r="F154" s="884" t="s">
        <v>385</v>
      </c>
      <c r="G154" s="761">
        <f t="shared" si="129"/>
        <v>45649</v>
      </c>
      <c r="H154" s="761">
        <f t="shared" si="130"/>
        <v>45651</v>
      </c>
      <c r="I154" s="761">
        <f t="shared" si="112"/>
        <v>45657</v>
      </c>
      <c r="J154" s="761">
        <f t="shared" si="113"/>
        <v>45658</v>
      </c>
      <c r="K154" s="761">
        <f t="shared" si="114"/>
        <v>45659</v>
      </c>
      <c r="L154" s="331"/>
      <c r="M154" s="331"/>
      <c r="N154" s="761">
        <f t="shared" ref="N154" si="136">N153+7</f>
        <v>45632</v>
      </c>
      <c r="O154" s="1080">
        <f t="shared" si="135"/>
        <v>49</v>
      </c>
    </row>
    <row r="155" spans="1:18" ht="20.100000000000001" hidden="1" customHeight="1" x14ac:dyDescent="0.2">
      <c r="A155" s="822" t="s">
        <v>363</v>
      </c>
      <c r="B155" s="961" t="s">
        <v>401</v>
      </c>
      <c r="C155" s="961" t="s">
        <v>479</v>
      </c>
      <c r="D155" s="961">
        <v>45642</v>
      </c>
      <c r="E155" s="761">
        <f t="shared" ref="E155:E156" si="137">D155+3</f>
        <v>45645</v>
      </c>
      <c r="F155" s="761">
        <f t="shared" ref="F155:F156" si="138">D155+9</f>
        <v>45651</v>
      </c>
      <c r="G155" s="761">
        <f t="shared" si="129"/>
        <v>45654</v>
      </c>
      <c r="H155" s="761">
        <f t="shared" si="130"/>
        <v>45656</v>
      </c>
      <c r="I155" s="761">
        <f t="shared" si="112"/>
        <v>45662</v>
      </c>
      <c r="J155" s="761">
        <f t="shared" si="113"/>
        <v>45663</v>
      </c>
      <c r="K155" s="761">
        <f t="shared" si="114"/>
        <v>45664</v>
      </c>
      <c r="L155" s="331"/>
      <c r="M155" s="331"/>
      <c r="N155" s="761">
        <f t="shared" ref="N155" si="139">N154+7</f>
        <v>45639</v>
      </c>
      <c r="O155" s="1080">
        <f t="shared" si="135"/>
        <v>50</v>
      </c>
    </row>
    <row r="156" spans="1:18" ht="20.100000000000001" hidden="1" customHeight="1" x14ac:dyDescent="0.2">
      <c r="A156" s="822" t="s">
        <v>401</v>
      </c>
      <c r="B156" s="961" t="s">
        <v>363</v>
      </c>
      <c r="C156" s="961" t="s">
        <v>480</v>
      </c>
      <c r="D156" s="961">
        <v>45649</v>
      </c>
      <c r="E156" s="761">
        <f t="shared" si="137"/>
        <v>45652</v>
      </c>
      <c r="F156" s="761">
        <f t="shared" si="138"/>
        <v>45658</v>
      </c>
      <c r="G156" s="761">
        <f t="shared" si="129"/>
        <v>45661</v>
      </c>
      <c r="H156" s="761">
        <f t="shared" si="130"/>
        <v>45663</v>
      </c>
      <c r="I156" s="761">
        <f t="shared" si="112"/>
        <v>45669</v>
      </c>
      <c r="J156" s="761">
        <f t="shared" si="113"/>
        <v>45670</v>
      </c>
      <c r="K156" s="761">
        <f t="shared" si="114"/>
        <v>45671</v>
      </c>
      <c r="L156" s="331"/>
      <c r="M156" s="331"/>
      <c r="N156" s="761">
        <f t="shared" ref="N156" si="140">N155+7</f>
        <v>45646</v>
      </c>
      <c r="O156" s="1080">
        <f t="shared" si="135"/>
        <v>51</v>
      </c>
    </row>
    <row r="157" spans="1:18" ht="27.75" hidden="1" customHeight="1" x14ac:dyDescent="0.2">
      <c r="A157" s="822"/>
      <c r="B157" s="961" t="s">
        <v>363</v>
      </c>
      <c r="C157" s="961" t="s">
        <v>481</v>
      </c>
      <c r="D157" s="1095" t="s">
        <v>482</v>
      </c>
      <c r="E157" s="761">
        <v>45687</v>
      </c>
      <c r="F157" s="761">
        <f>E157+6</f>
        <v>45693</v>
      </c>
      <c r="G157" s="761">
        <f>F157+2</f>
        <v>45695</v>
      </c>
      <c r="H157" s="761">
        <f>G157+3</f>
        <v>45698</v>
      </c>
      <c r="I157" s="761">
        <f>H157+5</f>
        <v>45703</v>
      </c>
      <c r="J157" s="761">
        <f>I157+1</f>
        <v>45704</v>
      </c>
      <c r="K157" s="761">
        <f>J157+1</f>
        <v>45705</v>
      </c>
      <c r="L157" s="761">
        <f>K157+5</f>
        <v>45710</v>
      </c>
      <c r="M157" s="331"/>
      <c r="N157" s="761">
        <v>45316</v>
      </c>
      <c r="O157" s="1080">
        <f t="shared" si="135"/>
        <v>4</v>
      </c>
    </row>
    <row r="158" spans="1:18" ht="20.100000000000001" hidden="1" customHeight="1" x14ac:dyDescent="0.2">
      <c r="A158" s="822" t="s">
        <v>422</v>
      </c>
      <c r="B158" s="1038" t="s">
        <v>409</v>
      </c>
      <c r="C158" s="961" t="s">
        <v>483</v>
      </c>
      <c r="D158" s="803"/>
      <c r="E158" s="990"/>
      <c r="F158" s="990"/>
      <c r="G158" s="990"/>
      <c r="H158" s="990"/>
      <c r="I158" s="803"/>
      <c r="J158" s="803"/>
      <c r="K158" s="803"/>
      <c r="L158" s="803"/>
      <c r="M158" s="331"/>
      <c r="N158" s="761">
        <f t="shared" ref="N158" si="141">N157+7</f>
        <v>45323</v>
      </c>
      <c r="O158" s="1080">
        <f t="shared" si="135"/>
        <v>5</v>
      </c>
    </row>
    <row r="159" spans="1:18" ht="25.5" hidden="1" x14ac:dyDescent="0.2">
      <c r="A159" s="822"/>
      <c r="B159" s="961" t="s">
        <v>361</v>
      </c>
      <c r="C159" s="961" t="s">
        <v>484</v>
      </c>
      <c r="D159" s="1095" t="s">
        <v>485</v>
      </c>
      <c r="E159" s="761">
        <v>45700</v>
      </c>
      <c r="F159" s="761">
        <f t="shared" ref="F159" si="142">E159+6</f>
        <v>45706</v>
      </c>
      <c r="G159" s="761">
        <f t="shared" ref="G159" si="143">F159+2</f>
        <v>45708</v>
      </c>
      <c r="H159" s="761">
        <f t="shared" ref="H159" si="144">G159+3</f>
        <v>45711</v>
      </c>
      <c r="I159" s="761">
        <f t="shared" ref="I159" si="145">H159+5</f>
        <v>45716</v>
      </c>
      <c r="J159" s="761">
        <f t="shared" ref="J159" si="146">I159+1</f>
        <v>45717</v>
      </c>
      <c r="K159" s="761">
        <f t="shared" ref="K159" si="147">J159+1</f>
        <v>45718</v>
      </c>
      <c r="L159" s="761">
        <f t="shared" ref="L159" si="148">K159+5</f>
        <v>45723</v>
      </c>
      <c r="M159" s="331"/>
      <c r="N159" s="761">
        <f t="shared" ref="N159" si="149">N158+7</f>
        <v>45330</v>
      </c>
      <c r="O159" s="1080">
        <f t="shared" si="135"/>
        <v>6</v>
      </c>
    </row>
    <row r="160" spans="1:18" ht="20.100000000000001" hidden="1" customHeight="1" x14ac:dyDescent="0.2">
      <c r="A160" s="822" t="s">
        <v>422</v>
      </c>
      <c r="B160" s="961" t="s">
        <v>357</v>
      </c>
      <c r="C160" s="961" t="s">
        <v>486</v>
      </c>
      <c r="D160" s="961">
        <v>45704</v>
      </c>
      <c r="E160" s="884" t="s">
        <v>385</v>
      </c>
      <c r="F160" s="884" t="s">
        <v>385</v>
      </c>
      <c r="G160" s="884" t="s">
        <v>385</v>
      </c>
      <c r="H160" s="884" t="s">
        <v>385</v>
      </c>
      <c r="I160" s="884" t="s">
        <v>385</v>
      </c>
      <c r="J160" s="884" t="s">
        <v>385</v>
      </c>
      <c r="K160" s="884" t="s">
        <v>385</v>
      </c>
      <c r="L160" s="761">
        <v>45714</v>
      </c>
      <c r="M160" s="331"/>
      <c r="N160" s="761">
        <f t="shared" ref="N160" si="150">N159+7</f>
        <v>45337</v>
      </c>
      <c r="O160" s="1080">
        <f t="shared" si="135"/>
        <v>7</v>
      </c>
    </row>
    <row r="161" spans="1:15" ht="20.100000000000001" hidden="1" customHeight="1" x14ac:dyDescent="0.2">
      <c r="A161" s="822" t="s">
        <v>363</v>
      </c>
      <c r="B161" s="961" t="s">
        <v>413</v>
      </c>
      <c r="C161" s="961" t="s">
        <v>488</v>
      </c>
      <c r="D161" s="961">
        <v>45715</v>
      </c>
      <c r="E161" s="884" t="s">
        <v>385</v>
      </c>
      <c r="F161" s="884" t="s">
        <v>385</v>
      </c>
      <c r="G161" s="761">
        <v>45725</v>
      </c>
      <c r="H161" s="761">
        <v>45731</v>
      </c>
      <c r="I161" s="761">
        <f t="shared" ref="I161:I169" si="151">H161+5</f>
        <v>45736</v>
      </c>
      <c r="J161" s="761">
        <f t="shared" ref="J161:J169" si="152">I161+1</f>
        <v>45737</v>
      </c>
      <c r="K161" s="761">
        <f t="shared" ref="K161:K169" si="153">J161+1</f>
        <v>45738</v>
      </c>
      <c r="L161" s="761">
        <f t="shared" ref="L161:L169" si="154">K161+5</f>
        <v>45743</v>
      </c>
      <c r="M161" s="331"/>
      <c r="N161" s="761">
        <v>45708</v>
      </c>
      <c r="O161" s="1080">
        <f t="shared" si="135"/>
        <v>8</v>
      </c>
    </row>
    <row r="162" spans="1:15" ht="20.100000000000001" hidden="1" customHeight="1" x14ac:dyDescent="0.2">
      <c r="A162" s="822" t="s">
        <v>489</v>
      </c>
      <c r="B162" s="961" t="s">
        <v>357</v>
      </c>
      <c r="C162" s="961" t="s">
        <v>490</v>
      </c>
      <c r="D162" s="961">
        <v>45718</v>
      </c>
      <c r="E162" s="761">
        <f t="shared" ref="E162:E169" si="155">D162+4</f>
        <v>45722</v>
      </c>
      <c r="F162" s="761">
        <f t="shared" ref="F162:F169" si="156">E162+6</f>
        <v>45728</v>
      </c>
      <c r="G162" s="761">
        <f t="shared" ref="G162:G169" si="157">F162+2</f>
        <v>45730</v>
      </c>
      <c r="H162" s="761">
        <f t="shared" ref="H162:H169" si="158">G162+3</f>
        <v>45733</v>
      </c>
      <c r="I162" s="761">
        <f t="shared" si="151"/>
        <v>45738</v>
      </c>
      <c r="J162" s="761">
        <f t="shared" si="152"/>
        <v>45739</v>
      </c>
      <c r="K162" s="761">
        <f t="shared" si="153"/>
        <v>45740</v>
      </c>
      <c r="L162" s="761">
        <f t="shared" si="154"/>
        <v>45745</v>
      </c>
      <c r="M162" s="331"/>
      <c r="N162" s="761">
        <f t="shared" ref="N162:N174" si="159">N161+7</f>
        <v>45715</v>
      </c>
      <c r="O162" s="1080">
        <f t="shared" si="135"/>
        <v>9</v>
      </c>
    </row>
    <row r="163" spans="1:15" ht="20.100000000000001" hidden="1" customHeight="1" x14ac:dyDescent="0.2">
      <c r="A163" s="822"/>
      <c r="B163" s="961" t="s">
        <v>363</v>
      </c>
      <c r="C163" s="961" t="s">
        <v>491</v>
      </c>
      <c r="D163" s="961">
        <v>45724</v>
      </c>
      <c r="E163" s="761">
        <f t="shared" si="155"/>
        <v>45728</v>
      </c>
      <c r="F163" s="761">
        <f t="shared" si="156"/>
        <v>45734</v>
      </c>
      <c r="G163" s="761">
        <f t="shared" si="157"/>
        <v>45736</v>
      </c>
      <c r="H163" s="761">
        <f t="shared" si="158"/>
        <v>45739</v>
      </c>
      <c r="I163" s="761">
        <f t="shared" si="151"/>
        <v>45744</v>
      </c>
      <c r="J163" s="761">
        <f t="shared" si="152"/>
        <v>45745</v>
      </c>
      <c r="K163" s="761">
        <f t="shared" si="153"/>
        <v>45746</v>
      </c>
      <c r="L163" s="761">
        <f t="shared" si="154"/>
        <v>45751</v>
      </c>
      <c r="M163" s="331"/>
      <c r="N163" s="761">
        <f t="shared" si="159"/>
        <v>45722</v>
      </c>
      <c r="O163" s="1080">
        <f t="shared" si="135"/>
        <v>10</v>
      </c>
    </row>
    <row r="164" spans="1:15" ht="20.100000000000001" hidden="1" customHeight="1" x14ac:dyDescent="0.2">
      <c r="A164" s="822" t="s">
        <v>422</v>
      </c>
      <c r="B164" s="961" t="s">
        <v>361</v>
      </c>
      <c r="C164" s="961" t="s">
        <v>492</v>
      </c>
      <c r="D164" s="961">
        <v>45736</v>
      </c>
      <c r="E164" s="761">
        <f t="shared" si="155"/>
        <v>45740</v>
      </c>
      <c r="F164" s="761">
        <f t="shared" si="156"/>
        <v>45746</v>
      </c>
      <c r="G164" s="761">
        <f t="shared" si="157"/>
        <v>45748</v>
      </c>
      <c r="H164" s="761">
        <f t="shared" si="158"/>
        <v>45751</v>
      </c>
      <c r="I164" s="761">
        <f t="shared" si="151"/>
        <v>45756</v>
      </c>
      <c r="J164" s="761">
        <f t="shared" si="152"/>
        <v>45757</v>
      </c>
      <c r="K164" s="761">
        <f t="shared" si="153"/>
        <v>45758</v>
      </c>
      <c r="L164" s="761">
        <f t="shared" si="154"/>
        <v>45763</v>
      </c>
      <c r="M164" s="331"/>
      <c r="N164" s="761">
        <v>45736</v>
      </c>
      <c r="O164" s="1080">
        <f t="shared" si="135"/>
        <v>12</v>
      </c>
    </row>
    <row r="165" spans="1:15" ht="20.100000000000001" customHeight="1" x14ac:dyDescent="0.2">
      <c r="A165" s="822" t="s">
        <v>493</v>
      </c>
      <c r="B165" s="961" t="s">
        <v>413</v>
      </c>
      <c r="C165" s="961" t="s">
        <v>494</v>
      </c>
      <c r="D165" s="961">
        <v>45744</v>
      </c>
      <c r="E165" s="761">
        <f t="shared" si="155"/>
        <v>45748</v>
      </c>
      <c r="F165" s="761">
        <f t="shared" si="156"/>
        <v>45754</v>
      </c>
      <c r="G165" s="761">
        <f t="shared" si="157"/>
        <v>45756</v>
      </c>
      <c r="H165" s="761">
        <f t="shared" si="158"/>
        <v>45759</v>
      </c>
      <c r="I165" s="761">
        <f t="shared" si="151"/>
        <v>45764</v>
      </c>
      <c r="J165" s="761">
        <f t="shared" si="152"/>
        <v>45765</v>
      </c>
      <c r="K165" s="761">
        <f t="shared" si="153"/>
        <v>45766</v>
      </c>
      <c r="L165" s="761">
        <f t="shared" si="154"/>
        <v>45771</v>
      </c>
      <c r="M165" s="331"/>
      <c r="N165" s="761">
        <f t="shared" si="159"/>
        <v>45743</v>
      </c>
      <c r="O165" s="1080">
        <f t="shared" si="135"/>
        <v>13</v>
      </c>
    </row>
    <row r="166" spans="1:15" ht="20.100000000000001" customHeight="1" x14ac:dyDescent="0.2">
      <c r="A166" s="822"/>
      <c r="B166" s="961" t="s">
        <v>422</v>
      </c>
      <c r="C166" s="961" t="s">
        <v>495</v>
      </c>
      <c r="D166" s="961">
        <v>45750</v>
      </c>
      <c r="E166" s="761">
        <f t="shared" si="155"/>
        <v>45754</v>
      </c>
      <c r="F166" s="761">
        <f t="shared" si="156"/>
        <v>45760</v>
      </c>
      <c r="G166" s="761">
        <f t="shared" si="157"/>
        <v>45762</v>
      </c>
      <c r="H166" s="761">
        <f t="shared" si="158"/>
        <v>45765</v>
      </c>
      <c r="I166" s="761">
        <f t="shared" si="151"/>
        <v>45770</v>
      </c>
      <c r="J166" s="761">
        <f t="shared" si="152"/>
        <v>45771</v>
      </c>
      <c r="K166" s="761">
        <f t="shared" si="153"/>
        <v>45772</v>
      </c>
      <c r="L166" s="761">
        <f t="shared" si="154"/>
        <v>45777</v>
      </c>
      <c r="M166" s="331"/>
      <c r="N166" s="761">
        <f t="shared" si="159"/>
        <v>45750</v>
      </c>
      <c r="O166" s="1080">
        <f t="shared" si="135"/>
        <v>14</v>
      </c>
    </row>
    <row r="167" spans="1:15" ht="20.100000000000001" customHeight="1" x14ac:dyDescent="0.2">
      <c r="A167" s="822"/>
      <c r="B167" s="961" t="s">
        <v>357</v>
      </c>
      <c r="C167" s="961" t="s">
        <v>496</v>
      </c>
      <c r="D167" s="961">
        <v>45757</v>
      </c>
      <c r="E167" s="761">
        <f t="shared" si="155"/>
        <v>45761</v>
      </c>
      <c r="F167" s="761">
        <f t="shared" si="156"/>
        <v>45767</v>
      </c>
      <c r="G167" s="761">
        <f t="shared" si="157"/>
        <v>45769</v>
      </c>
      <c r="H167" s="761">
        <f t="shared" si="158"/>
        <v>45772</v>
      </c>
      <c r="I167" s="761">
        <f t="shared" si="151"/>
        <v>45777</v>
      </c>
      <c r="J167" s="761">
        <f t="shared" si="152"/>
        <v>45778</v>
      </c>
      <c r="K167" s="761">
        <f t="shared" si="153"/>
        <v>45779</v>
      </c>
      <c r="L167" s="761">
        <f t="shared" si="154"/>
        <v>45784</v>
      </c>
      <c r="M167" s="331"/>
      <c r="N167" s="761">
        <f t="shared" si="159"/>
        <v>45757</v>
      </c>
      <c r="O167" s="1080">
        <f t="shared" si="135"/>
        <v>15</v>
      </c>
    </row>
    <row r="168" spans="1:15" ht="20.100000000000001" customHeight="1" x14ac:dyDescent="0.2">
      <c r="A168" s="822"/>
      <c r="B168" s="961" t="s">
        <v>363</v>
      </c>
      <c r="C168" s="961" t="s">
        <v>497</v>
      </c>
      <c r="D168" s="961">
        <v>45764</v>
      </c>
      <c r="E168" s="761">
        <f t="shared" si="155"/>
        <v>45768</v>
      </c>
      <c r="F168" s="761">
        <f t="shared" si="156"/>
        <v>45774</v>
      </c>
      <c r="G168" s="761">
        <f t="shared" si="157"/>
        <v>45776</v>
      </c>
      <c r="H168" s="761">
        <f t="shared" si="158"/>
        <v>45779</v>
      </c>
      <c r="I168" s="761">
        <f t="shared" si="151"/>
        <v>45784</v>
      </c>
      <c r="J168" s="761">
        <f t="shared" si="152"/>
        <v>45785</v>
      </c>
      <c r="K168" s="761">
        <f t="shared" si="153"/>
        <v>45786</v>
      </c>
      <c r="L168" s="761">
        <f t="shared" si="154"/>
        <v>45791</v>
      </c>
      <c r="M168" s="331"/>
      <c r="N168" s="761">
        <f t="shared" si="159"/>
        <v>45764</v>
      </c>
      <c r="O168" s="1080">
        <f t="shared" si="135"/>
        <v>16</v>
      </c>
    </row>
    <row r="169" spans="1:15" ht="20.100000000000001" customHeight="1" x14ac:dyDescent="0.2">
      <c r="A169" s="822"/>
      <c r="B169" s="961" t="s">
        <v>361</v>
      </c>
      <c r="C169" s="961" t="s">
        <v>498</v>
      </c>
      <c r="D169" s="961">
        <v>45771</v>
      </c>
      <c r="E169" s="761">
        <f t="shared" si="155"/>
        <v>45775</v>
      </c>
      <c r="F169" s="761">
        <f t="shared" si="156"/>
        <v>45781</v>
      </c>
      <c r="G169" s="761">
        <f t="shared" si="157"/>
        <v>45783</v>
      </c>
      <c r="H169" s="761">
        <f t="shared" si="158"/>
        <v>45786</v>
      </c>
      <c r="I169" s="761">
        <f t="shared" si="151"/>
        <v>45791</v>
      </c>
      <c r="J169" s="761">
        <f t="shared" si="152"/>
        <v>45792</v>
      </c>
      <c r="K169" s="761">
        <f t="shared" si="153"/>
        <v>45793</v>
      </c>
      <c r="L169" s="761">
        <f t="shared" si="154"/>
        <v>45798</v>
      </c>
      <c r="M169" s="331"/>
      <c r="N169" s="761">
        <f t="shared" si="159"/>
        <v>45771</v>
      </c>
      <c r="O169" s="1080">
        <f t="shared" si="135"/>
        <v>17</v>
      </c>
    </row>
    <row r="170" spans="1:15" ht="20.100000000000001" customHeight="1" x14ac:dyDescent="0.2">
      <c r="A170" s="822"/>
      <c r="B170" s="961" t="s">
        <v>413</v>
      </c>
      <c r="C170" s="961" t="s">
        <v>499</v>
      </c>
      <c r="D170" s="961">
        <v>45778</v>
      </c>
      <c r="E170" s="761">
        <f t="shared" ref="E170:E174" si="160">D170+4</f>
        <v>45782</v>
      </c>
      <c r="F170" s="761">
        <f t="shared" ref="F170:F174" si="161">E170+6</f>
        <v>45788</v>
      </c>
      <c r="G170" s="761">
        <f t="shared" ref="G170:G174" si="162">F170+2</f>
        <v>45790</v>
      </c>
      <c r="H170" s="761">
        <f t="shared" ref="H170:H174" si="163">G170+3</f>
        <v>45793</v>
      </c>
      <c r="I170" s="761">
        <f t="shared" ref="I170:I174" si="164">H170+5</f>
        <v>45798</v>
      </c>
      <c r="J170" s="761">
        <f t="shared" ref="J170:J174" si="165">I170+1</f>
        <v>45799</v>
      </c>
      <c r="K170" s="761">
        <f t="shared" ref="K170:K174" si="166">J170+1</f>
        <v>45800</v>
      </c>
      <c r="L170" s="761">
        <f t="shared" ref="L170:L174" si="167">K170+5</f>
        <v>45805</v>
      </c>
      <c r="M170" s="331"/>
      <c r="N170" s="761">
        <f t="shared" si="159"/>
        <v>45778</v>
      </c>
      <c r="O170" s="1080">
        <f t="shared" ref="O170:O174" si="168">WEEKNUM(N170)</f>
        <v>18</v>
      </c>
    </row>
    <row r="171" spans="1:15" ht="20.100000000000001" customHeight="1" x14ac:dyDescent="0.2">
      <c r="A171" s="822"/>
      <c r="B171" s="961" t="s">
        <v>422</v>
      </c>
      <c r="C171" s="961" t="s">
        <v>500</v>
      </c>
      <c r="D171" s="961">
        <v>45785</v>
      </c>
      <c r="E171" s="761">
        <f t="shared" si="160"/>
        <v>45789</v>
      </c>
      <c r="F171" s="761">
        <f t="shared" si="161"/>
        <v>45795</v>
      </c>
      <c r="G171" s="761">
        <f t="shared" si="162"/>
        <v>45797</v>
      </c>
      <c r="H171" s="761">
        <f t="shared" si="163"/>
        <v>45800</v>
      </c>
      <c r="I171" s="761">
        <f t="shared" si="164"/>
        <v>45805</v>
      </c>
      <c r="J171" s="761">
        <f t="shared" si="165"/>
        <v>45806</v>
      </c>
      <c r="K171" s="761">
        <f t="shared" si="166"/>
        <v>45807</v>
      </c>
      <c r="L171" s="761">
        <f t="shared" si="167"/>
        <v>45812</v>
      </c>
      <c r="M171" s="331"/>
      <c r="N171" s="761">
        <f t="shared" si="159"/>
        <v>45785</v>
      </c>
      <c r="O171" s="1080">
        <f t="shared" si="168"/>
        <v>19</v>
      </c>
    </row>
    <row r="172" spans="1:15" ht="20.100000000000001" customHeight="1" x14ac:dyDescent="0.2">
      <c r="A172" s="822"/>
      <c r="B172" s="961" t="s">
        <v>357</v>
      </c>
      <c r="C172" s="961" t="s">
        <v>501</v>
      </c>
      <c r="D172" s="961">
        <v>45792</v>
      </c>
      <c r="E172" s="761">
        <f t="shared" si="160"/>
        <v>45796</v>
      </c>
      <c r="F172" s="761">
        <f t="shared" si="161"/>
        <v>45802</v>
      </c>
      <c r="G172" s="761">
        <f t="shared" si="162"/>
        <v>45804</v>
      </c>
      <c r="H172" s="761">
        <f t="shared" si="163"/>
        <v>45807</v>
      </c>
      <c r="I172" s="761">
        <f t="shared" si="164"/>
        <v>45812</v>
      </c>
      <c r="J172" s="761">
        <f t="shared" si="165"/>
        <v>45813</v>
      </c>
      <c r="K172" s="761">
        <f t="shared" si="166"/>
        <v>45814</v>
      </c>
      <c r="L172" s="761">
        <f t="shared" si="167"/>
        <v>45819</v>
      </c>
      <c r="M172" s="331"/>
      <c r="N172" s="761">
        <f t="shared" si="159"/>
        <v>45792</v>
      </c>
      <c r="O172" s="1080">
        <f t="shared" si="168"/>
        <v>20</v>
      </c>
    </row>
    <row r="173" spans="1:15" ht="20.100000000000001" customHeight="1" x14ac:dyDescent="0.2">
      <c r="A173" s="822"/>
      <c r="B173" s="961" t="s">
        <v>363</v>
      </c>
      <c r="C173" s="961" t="s">
        <v>502</v>
      </c>
      <c r="D173" s="961">
        <v>45799</v>
      </c>
      <c r="E173" s="761">
        <f t="shared" si="160"/>
        <v>45803</v>
      </c>
      <c r="F173" s="761">
        <f t="shared" si="161"/>
        <v>45809</v>
      </c>
      <c r="G173" s="761">
        <f t="shared" si="162"/>
        <v>45811</v>
      </c>
      <c r="H173" s="761">
        <f t="shared" si="163"/>
        <v>45814</v>
      </c>
      <c r="I173" s="761">
        <f t="shared" si="164"/>
        <v>45819</v>
      </c>
      <c r="J173" s="761">
        <f t="shared" si="165"/>
        <v>45820</v>
      </c>
      <c r="K173" s="761">
        <f t="shared" si="166"/>
        <v>45821</v>
      </c>
      <c r="L173" s="761">
        <f t="shared" si="167"/>
        <v>45826</v>
      </c>
      <c r="M173" s="331"/>
      <c r="N173" s="761">
        <f t="shared" si="159"/>
        <v>45799</v>
      </c>
      <c r="O173" s="1080">
        <f t="shared" si="168"/>
        <v>21</v>
      </c>
    </row>
    <row r="174" spans="1:15" ht="20.100000000000001" customHeight="1" x14ac:dyDescent="0.2">
      <c r="A174" s="822"/>
      <c r="B174" s="961" t="s">
        <v>361</v>
      </c>
      <c r="C174" s="961" t="s">
        <v>503</v>
      </c>
      <c r="D174" s="961">
        <v>45806</v>
      </c>
      <c r="E174" s="761">
        <f t="shared" si="160"/>
        <v>45810</v>
      </c>
      <c r="F174" s="761">
        <f t="shared" si="161"/>
        <v>45816</v>
      </c>
      <c r="G174" s="761">
        <f t="shared" si="162"/>
        <v>45818</v>
      </c>
      <c r="H174" s="761">
        <f t="shared" si="163"/>
        <v>45821</v>
      </c>
      <c r="I174" s="761">
        <f t="shared" si="164"/>
        <v>45826</v>
      </c>
      <c r="J174" s="761">
        <f t="shared" si="165"/>
        <v>45827</v>
      </c>
      <c r="K174" s="761">
        <f t="shared" si="166"/>
        <v>45828</v>
      </c>
      <c r="L174" s="761">
        <f t="shared" si="167"/>
        <v>45833</v>
      </c>
      <c r="M174" s="331"/>
      <c r="N174" s="761">
        <f t="shared" si="159"/>
        <v>45806</v>
      </c>
      <c r="O174" s="1080">
        <f t="shared" si="168"/>
        <v>22</v>
      </c>
    </row>
    <row r="175" spans="1:15" s="18" customFormat="1" ht="14.25" x14ac:dyDescent="0.2">
      <c r="A175" s="865"/>
      <c r="B175" s="147" t="s">
        <v>504</v>
      </c>
      <c r="C175" s="11"/>
      <c r="D175" s="11"/>
      <c r="E175" s="11"/>
      <c r="F175" s="11"/>
      <c r="G175" s="11"/>
      <c r="H175" s="11"/>
      <c r="I175" s="11"/>
      <c r="J175" s="11"/>
    </row>
    <row r="176" spans="1:15" x14ac:dyDescent="0.2">
      <c r="N176" s="147"/>
      <c r="O176" s="147"/>
    </row>
    <row r="177" spans="2:15" ht="14.25" thickBot="1" x14ac:dyDescent="0.25">
      <c r="B177" s="794"/>
      <c r="C177" s="794"/>
      <c r="D177" s="794"/>
      <c r="E177" s="794"/>
      <c r="F177" s="794"/>
      <c r="G177" s="794"/>
      <c r="H177" s="794"/>
      <c r="N177" s="147"/>
      <c r="O177" s="147"/>
    </row>
    <row r="178" spans="2:15" s="147" customFormat="1" ht="18" customHeight="1" x14ac:dyDescent="0.2">
      <c r="B178" s="774"/>
      <c r="C178" s="775"/>
      <c r="D178" s="776"/>
      <c r="E178" s="777"/>
      <c r="F178" s="778"/>
      <c r="G178" s="779"/>
      <c r="H178" s="780"/>
    </row>
    <row r="179" spans="2:15" s="147" customFormat="1" ht="18" customHeight="1" x14ac:dyDescent="0.2">
      <c r="B179" s="781" t="s">
        <v>505</v>
      </c>
      <c r="C179" s="145"/>
      <c r="D179" s="147" t="s">
        <v>506</v>
      </c>
      <c r="G179" s="147" t="s">
        <v>507</v>
      </c>
      <c r="H179" s="782"/>
    </row>
    <row r="180" spans="2:15" s="147" customFormat="1" ht="18" customHeight="1" x14ac:dyDescent="0.2">
      <c r="B180" s="783" t="s">
        <v>508</v>
      </c>
      <c r="C180" s="784" t="s">
        <v>509</v>
      </c>
      <c r="D180" s="133" t="s">
        <v>510</v>
      </c>
      <c r="F180" s="784" t="s">
        <v>511</v>
      </c>
      <c r="G180" s="145" t="s">
        <v>512</v>
      </c>
      <c r="H180" s="785" t="s">
        <v>513</v>
      </c>
    </row>
    <row r="181" spans="2:15" s="147" customFormat="1" ht="18" customHeight="1" x14ac:dyDescent="0.2">
      <c r="B181" s="783" t="s">
        <v>514</v>
      </c>
      <c r="C181" s="784" t="s">
        <v>515</v>
      </c>
      <c r="D181" s="133" t="s">
        <v>516</v>
      </c>
      <c r="E181" s="148" t="s">
        <v>517</v>
      </c>
      <c r="F181" s="788" t="s">
        <v>518</v>
      </c>
      <c r="G181" s="145" t="s">
        <v>519</v>
      </c>
      <c r="H181" s="785" t="s">
        <v>520</v>
      </c>
    </row>
    <row r="182" spans="2:15" s="147" customFormat="1" ht="18" customHeight="1" x14ac:dyDescent="0.2">
      <c r="B182" s="786" t="s">
        <v>521</v>
      </c>
      <c r="C182" s="787" t="s">
        <v>522</v>
      </c>
      <c r="D182" s="133" t="s">
        <v>523</v>
      </c>
      <c r="E182" s="148" t="s">
        <v>524</v>
      </c>
      <c r="F182" s="788" t="s">
        <v>525</v>
      </c>
      <c r="G182" s="591" t="s">
        <v>526</v>
      </c>
      <c r="H182" s="789" t="s">
        <v>527</v>
      </c>
    </row>
    <row r="183" spans="2:15" s="147" customFormat="1" ht="18" customHeight="1" x14ac:dyDescent="0.2">
      <c r="B183" s="786" t="s">
        <v>528</v>
      </c>
      <c r="C183" s="787" t="s">
        <v>529</v>
      </c>
      <c r="D183" s="133" t="s">
        <v>530</v>
      </c>
      <c r="E183" s="148" t="s">
        <v>531</v>
      </c>
      <c r="F183" s="788" t="s">
        <v>532</v>
      </c>
      <c r="G183" s="591" t="s">
        <v>533</v>
      </c>
      <c r="H183" s="789" t="s">
        <v>534</v>
      </c>
      <c r="N183" s="149"/>
      <c r="O183" s="149"/>
    </row>
    <row r="184" spans="2:15" s="147" customFormat="1" ht="18" customHeight="1" x14ac:dyDescent="0.2">
      <c r="B184" s="786" t="s">
        <v>535</v>
      </c>
      <c r="C184" s="787" t="s">
        <v>536</v>
      </c>
      <c r="D184" s="133" t="s">
        <v>537</v>
      </c>
      <c r="E184" s="148" t="s">
        <v>538</v>
      </c>
      <c r="F184" s="788" t="s">
        <v>539</v>
      </c>
      <c r="G184" s="591" t="s">
        <v>540</v>
      </c>
      <c r="H184" s="789" t="s">
        <v>541</v>
      </c>
      <c r="N184" s="149"/>
      <c r="O184" s="149"/>
    </row>
    <row r="185" spans="2:15" s="147" customFormat="1" ht="18" customHeight="1" x14ac:dyDescent="0.2">
      <c r="B185" s="786" t="s">
        <v>542</v>
      </c>
      <c r="C185" s="787" t="s">
        <v>543</v>
      </c>
      <c r="D185" s="133" t="s">
        <v>544</v>
      </c>
      <c r="E185" s="148" t="s">
        <v>545</v>
      </c>
      <c r="F185" s="788" t="s">
        <v>546</v>
      </c>
      <c r="G185" s="591" t="s">
        <v>547</v>
      </c>
      <c r="H185" s="789" t="s">
        <v>548</v>
      </c>
      <c r="N185" s="149"/>
      <c r="O185" s="149"/>
    </row>
    <row r="186" spans="2:15" s="147" customFormat="1" ht="18" customHeight="1" x14ac:dyDescent="0.2">
      <c r="B186" s="786" t="s">
        <v>549</v>
      </c>
      <c r="C186" s="787" t="s">
        <v>550</v>
      </c>
      <c r="D186" s="133" t="s">
        <v>551</v>
      </c>
      <c r="E186" s="148" t="s">
        <v>552</v>
      </c>
      <c r="F186" s="1115" t="s">
        <v>553</v>
      </c>
      <c r="G186" s="591" t="s">
        <v>554</v>
      </c>
      <c r="H186" s="790" t="s">
        <v>555</v>
      </c>
      <c r="N186" s="149"/>
      <c r="O186" s="149"/>
    </row>
    <row r="187" spans="2:15" ht="18" customHeight="1" x14ac:dyDescent="0.2">
      <c r="B187" s="786" t="s">
        <v>556</v>
      </c>
      <c r="C187" s="787" t="s">
        <v>557</v>
      </c>
      <c r="D187" s="133"/>
      <c r="F187" s="591"/>
      <c r="G187" s="147"/>
      <c r="H187" s="791"/>
    </row>
    <row r="188" spans="2:15" ht="18" customHeight="1" thickBot="1" x14ac:dyDescent="0.25">
      <c r="B188" s="792"/>
      <c r="C188" s="793"/>
      <c r="D188" s="793"/>
      <c r="E188" s="794"/>
      <c r="F188" s="794"/>
      <c r="G188" s="794"/>
      <c r="H188" s="795"/>
    </row>
  </sheetData>
  <mergeCells count="22">
    <mergeCell ref="F120:K120"/>
    <mergeCell ref="E142:L142"/>
    <mergeCell ref="L150:L151"/>
    <mergeCell ref="B115:F115"/>
    <mergeCell ref="D116:N116"/>
    <mergeCell ref="B117:C117"/>
    <mergeCell ref="D117:D118"/>
    <mergeCell ref="E119:L119"/>
    <mergeCell ref="E93:L93"/>
    <mergeCell ref="L101:L102"/>
    <mergeCell ref="B66:F66"/>
    <mergeCell ref="D67:N67"/>
    <mergeCell ref="B68:C68"/>
    <mergeCell ref="D68:D69"/>
    <mergeCell ref="E70:L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80" r:id="rId1" xr:uid="{4FA95531-940A-4FF6-BFD5-F75A8626D35F}"/>
    <hyperlink ref="C180" r:id="rId2" xr:uid="{EE3CCA4B-4193-41C0-A89B-20ABDAD03B1F}"/>
    <hyperlink ref="H185" r:id="rId3" xr:uid="{862BA144-EF81-4F10-B96F-F284C605E4F3}"/>
    <hyperlink ref="H184" r:id="rId4" xr:uid="{8A632D21-FB07-40FD-8F59-CE17175EE453}"/>
    <hyperlink ref="C183" r:id="rId5" xr:uid="{87C6BF9A-D5B5-4F16-AC6C-B5BFC60677A4}"/>
    <hyperlink ref="C181" r:id="rId6" xr:uid="{6D29163A-0ED9-4611-8648-E429BDAB2EF9}"/>
    <hyperlink ref="C187" r:id="rId7" xr:uid="{3A4792FC-6D32-4A92-B19A-EFDD68C12E63}"/>
    <hyperlink ref="H183" r:id="rId8" xr:uid="{68AB3E59-F6BE-457B-8338-749143CB13EF}"/>
    <hyperlink ref="H186" r:id="rId9" xr:uid="{00053B8C-8F00-4DBD-B2CB-372777CCE916}"/>
    <hyperlink ref="F180" r:id="rId10" xr:uid="{7A934478-8546-4BF2-A92D-2253B1B78BE9}"/>
    <hyperlink ref="F185" r:id="rId11" xr:uid="{F5297D3E-47BF-49C9-9D0A-DD420A46794A}"/>
    <hyperlink ref="F181" r:id="rId12" xr:uid="{D58C525D-C018-4705-B47F-5EB5640FDFC8}"/>
    <hyperlink ref="F182" r:id="rId13" xr:uid="{D1F80551-C4B3-43F8-92A0-864FE40F97E4}"/>
    <hyperlink ref="F183" r:id="rId14" xr:uid="{A9EE3258-EE2A-4659-899B-1FB167D074AF}"/>
    <hyperlink ref="F184" r:id="rId15" xr:uid="{A37647B0-DF46-433C-9C7E-AE55D646BDAA}"/>
    <hyperlink ref="H181" r:id="rId16" xr:uid="{7A85D380-219B-4903-83BA-B4197B495ECB}"/>
    <hyperlink ref="H182" r:id="rId17" xr:uid="{12B0764B-1FBF-46CE-966D-DF903DAEDA2E}"/>
    <hyperlink ref="F186" r:id="rId18" xr:uid="{B4375661-3360-48D9-A830-42105FD26116}"/>
    <hyperlink ref="C182" r:id="rId19" xr:uid="{63F9C2B9-0E39-4271-B247-26FF567D7E19}"/>
    <hyperlink ref="C184" r:id="rId20" xr:uid="{B7F69488-15FF-4B95-9635-E91D9DE8218B}"/>
    <hyperlink ref="C185" r:id="rId21" xr:uid="{2C3B5E51-4E6D-4FC1-A689-DA496B4203B6}"/>
    <hyperlink ref="C186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3594</v>
      </c>
      <c r="H2" s="607" t="s">
        <v>346</v>
      </c>
    </row>
    <row r="3" spans="1:13" ht="51.75" customHeight="1" x14ac:dyDescent="0.2">
      <c r="A3" s="255"/>
      <c r="B3" s="165"/>
      <c r="H3" s="146" t="s">
        <v>3595</v>
      </c>
      <c r="M3" s="476"/>
    </row>
    <row r="4" spans="1:13" ht="65.25" customHeight="1" x14ac:dyDescent="0.25">
      <c r="A4" s="148"/>
      <c r="B4" s="148"/>
      <c r="C4" s="314" t="s">
        <v>3596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3597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3598</v>
      </c>
      <c r="C6" s="169" t="s">
        <v>3599</v>
      </c>
      <c r="D6" s="406" t="s">
        <v>1509</v>
      </c>
      <c r="E6" s="163" t="s">
        <v>3600</v>
      </c>
      <c r="F6" s="163" t="s">
        <v>182</v>
      </c>
      <c r="G6" s="163" t="s">
        <v>3601</v>
      </c>
      <c r="H6" s="332" t="s">
        <v>249</v>
      </c>
      <c r="I6" s="455"/>
      <c r="J6" s="481" t="s">
        <v>3602</v>
      </c>
      <c r="K6" s="481" t="s">
        <v>3603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1289</v>
      </c>
      <c r="E7" s="163" t="s">
        <v>260</v>
      </c>
      <c r="F7" s="163" t="s">
        <v>170</v>
      </c>
      <c r="G7" s="163"/>
      <c r="H7" s="332" t="s">
        <v>285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3604</v>
      </c>
      <c r="C8" s="356" t="s">
        <v>3605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3606</v>
      </c>
      <c r="K8" s="399" t="s">
        <v>3606</v>
      </c>
      <c r="L8" s="402"/>
      <c r="M8" s="146"/>
    </row>
    <row r="9" spans="1:13" ht="17.25" hidden="1" customHeight="1" x14ac:dyDescent="0.2">
      <c r="A9" s="257"/>
      <c r="B9" s="153" t="s">
        <v>3607</v>
      </c>
      <c r="C9" s="320" t="s">
        <v>3608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3609</v>
      </c>
      <c r="K9" s="399" t="s">
        <v>3609</v>
      </c>
      <c r="L9" s="402"/>
      <c r="M9" s="146"/>
    </row>
    <row r="10" spans="1:13" ht="17.25" hidden="1" customHeight="1" x14ac:dyDescent="0.2">
      <c r="A10" s="257"/>
      <c r="B10" s="153" t="s">
        <v>3304</v>
      </c>
      <c r="C10" s="320" t="s">
        <v>3610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3611</v>
      </c>
      <c r="K10" s="399" t="s">
        <v>3611</v>
      </c>
      <c r="L10" s="402"/>
      <c r="M10" s="146"/>
    </row>
    <row r="11" spans="1:13" ht="17.25" hidden="1" customHeight="1" x14ac:dyDescent="0.2">
      <c r="A11" s="257"/>
      <c r="B11" s="153" t="s">
        <v>3612</v>
      </c>
      <c r="C11" s="320" t="s">
        <v>3613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3614</v>
      </c>
      <c r="K11" s="399" t="s">
        <v>3614</v>
      </c>
      <c r="L11" s="402"/>
      <c r="M11" s="146"/>
    </row>
    <row r="12" spans="1:13" ht="17.25" hidden="1" customHeight="1" x14ac:dyDescent="0.2">
      <c r="A12" s="257"/>
      <c r="B12" s="153" t="s">
        <v>3615</v>
      </c>
      <c r="C12" s="320" t="s">
        <v>3616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3617</v>
      </c>
      <c r="K12" s="399" t="s">
        <v>3617</v>
      </c>
      <c r="L12" s="402"/>
      <c r="M12" s="146"/>
    </row>
    <row r="13" spans="1:13" ht="17.25" hidden="1" customHeight="1" x14ac:dyDescent="0.2">
      <c r="A13" s="257"/>
      <c r="B13" s="153" t="s">
        <v>3604</v>
      </c>
      <c r="C13" s="320" t="s">
        <v>3236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3607</v>
      </c>
      <c r="C14" s="320" t="s">
        <v>3618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3304</v>
      </c>
      <c r="C15" s="356" t="s">
        <v>3619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3612</v>
      </c>
      <c r="C16" s="356" t="s">
        <v>3242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3615</v>
      </c>
      <c r="C17" s="356" t="s">
        <v>3620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3621</v>
      </c>
      <c r="C18" s="356" t="s">
        <v>3622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3623</v>
      </c>
      <c r="C19" s="356" t="s">
        <v>3624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3625</v>
      </c>
      <c r="C20" s="356" t="s">
        <v>3626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3627</v>
      </c>
      <c r="C21" s="356" t="s">
        <v>3628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3629</v>
      </c>
      <c r="C22" s="356" t="s">
        <v>3630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3631</v>
      </c>
      <c r="C23" s="356" t="s">
        <v>3251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3604</v>
      </c>
      <c r="C24" s="356" t="s">
        <v>3632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3607</v>
      </c>
      <c r="C25" s="356" t="s">
        <v>3253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3304</v>
      </c>
      <c r="C26" s="356" t="s">
        <v>3633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3612</v>
      </c>
      <c r="C27" s="356" t="s">
        <v>3634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3615</v>
      </c>
      <c r="C28" s="356" t="s">
        <v>3635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3621</v>
      </c>
      <c r="C29" s="356" t="s">
        <v>3636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409</v>
      </c>
      <c r="C30" s="356" t="s">
        <v>3637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3623</v>
      </c>
      <c r="C31" s="356" t="s">
        <v>3638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3625</v>
      </c>
      <c r="C32" s="356" t="s">
        <v>3639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3629</v>
      </c>
      <c r="C33" s="356" t="s">
        <v>3640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3627</v>
      </c>
      <c r="C34" s="356" t="s">
        <v>3641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3631</v>
      </c>
      <c r="C35" s="356" t="s">
        <v>3642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3604</v>
      </c>
      <c r="C36" s="356" t="s">
        <v>3643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409</v>
      </c>
      <c r="C37" s="432" t="s">
        <v>3644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3607</v>
      </c>
      <c r="C38" s="356" t="s">
        <v>3645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3304</v>
      </c>
      <c r="C39" s="356" t="s">
        <v>3646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3647</v>
      </c>
      <c r="C40" s="356" t="s">
        <v>3648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3615</v>
      </c>
      <c r="C41" s="356" t="s">
        <v>3649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3621</v>
      </c>
      <c r="C42" s="356" t="s">
        <v>3650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3623</v>
      </c>
      <c r="C43" s="356" t="s">
        <v>3264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3625</v>
      </c>
      <c r="C44" s="356" t="s">
        <v>3651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3629</v>
      </c>
      <c r="C45" s="356" t="s">
        <v>3652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3627</v>
      </c>
      <c r="C46" s="356" t="s">
        <v>3653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3631</v>
      </c>
      <c r="C47" s="320" t="s">
        <v>3654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409</v>
      </c>
      <c r="C48" s="320" t="s">
        <v>3655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3604</v>
      </c>
      <c r="C49" s="320" t="s">
        <v>3656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3607</v>
      </c>
      <c r="C50" s="320" t="s">
        <v>3657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3304</v>
      </c>
      <c r="C51" s="320" t="s">
        <v>3658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3647</v>
      </c>
      <c r="C52" s="320" t="s">
        <v>3659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409</v>
      </c>
      <c r="C53" s="320" t="s">
        <v>3660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3615</v>
      </c>
      <c r="C54" s="320" t="s">
        <v>3661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3250</v>
      </c>
      <c r="C55" s="320" t="s">
        <v>3662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3623</v>
      </c>
      <c r="C56" s="320" t="s">
        <v>3270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3625</v>
      </c>
      <c r="C57" s="320" t="s">
        <v>3663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3664</v>
      </c>
      <c r="C58" s="593" t="s">
        <v>3665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3627</v>
      </c>
      <c r="C59" s="594" t="s">
        <v>3666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3631</v>
      </c>
      <c r="C60" s="594" t="s">
        <v>3667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3604</v>
      </c>
      <c r="C61" s="594" t="s">
        <v>3279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3607</v>
      </c>
      <c r="C62" s="594" t="s">
        <v>3668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409</v>
      </c>
      <c r="C63" s="594" t="s">
        <v>3669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2192</v>
      </c>
    </row>
    <row r="64" spans="1:13" ht="17.25" hidden="1" customHeight="1" x14ac:dyDescent="0.2">
      <c r="A64" s="257"/>
      <c r="B64" s="153" t="s">
        <v>3304</v>
      </c>
      <c r="C64" s="594" t="s">
        <v>3670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3647</v>
      </c>
      <c r="C65" s="594" t="s">
        <v>3671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3621</v>
      </c>
      <c r="C66" s="594" t="s">
        <v>3672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3250</v>
      </c>
      <c r="C67" s="594" t="s">
        <v>3673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409</v>
      </c>
      <c r="C68" s="594" t="s">
        <v>3289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3674</v>
      </c>
      <c r="C69" s="594" t="s">
        <v>3675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409</v>
      </c>
      <c r="C70" s="594" t="s">
        <v>3676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3625</v>
      </c>
      <c r="C71" s="594" t="s">
        <v>3294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3627</v>
      </c>
      <c r="C72" s="594" t="s">
        <v>3677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3631</v>
      </c>
      <c r="C73" s="594" t="s">
        <v>3678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409</v>
      </c>
      <c r="C74" s="594" t="s">
        <v>3679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3607</v>
      </c>
      <c r="C75" s="594" t="s">
        <v>3680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3681</v>
      </c>
      <c r="C76" s="594" t="s">
        <v>3682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3647</v>
      </c>
      <c r="C77" s="594" t="s">
        <v>3683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3621</v>
      </c>
      <c r="C78" s="594" t="s">
        <v>3684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3615</v>
      </c>
      <c r="C79" s="594" t="s">
        <v>3685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3250</v>
      </c>
      <c r="C80" s="594" t="s">
        <v>3686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3604</v>
      </c>
      <c r="C81" s="594" t="s">
        <v>3687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409</v>
      </c>
      <c r="C82" s="677" t="s">
        <v>3688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3625</v>
      </c>
      <c r="C83" s="594" t="s">
        <v>3689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3690</v>
      </c>
      <c r="B84" s="678" t="s">
        <v>3629</v>
      </c>
      <c r="C84" s="594" t="s">
        <v>3691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3631</v>
      </c>
      <c r="C85" s="594" t="s">
        <v>3692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3693</v>
      </c>
      <c r="C86" s="594" t="s">
        <v>3694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3607</v>
      </c>
      <c r="C87" s="594" t="s">
        <v>3695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409</v>
      </c>
      <c r="C88" s="688" t="s">
        <v>3696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3647</v>
      </c>
      <c r="C89" s="688" t="s">
        <v>3697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3621</v>
      </c>
      <c r="C90" s="688" t="s">
        <v>3698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3615</v>
      </c>
      <c r="C91" s="697" t="s">
        <v>3699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3250</v>
      </c>
      <c r="C92" s="320" t="s">
        <v>3700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3604</v>
      </c>
      <c r="C93" s="320" t="s">
        <v>3701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3623</v>
      </c>
      <c r="C94" s="320" t="s">
        <v>3702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3625</v>
      </c>
      <c r="C95" s="320" t="s">
        <v>3703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3627</v>
      </c>
      <c r="C96" s="320" t="s">
        <v>3704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3629</v>
      </c>
      <c r="C97" s="320" t="s">
        <v>3705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3706</v>
      </c>
      <c r="C98" s="320" t="s">
        <v>3707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3681</v>
      </c>
      <c r="C99" s="320" t="s">
        <v>3708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3693</v>
      </c>
      <c r="C100" s="320" t="s">
        <v>3709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3607</v>
      </c>
      <c r="C101" s="320" t="s">
        <v>3710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3647</v>
      </c>
      <c r="C102" s="320" t="s">
        <v>3711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3621</v>
      </c>
      <c r="C103" s="320" t="s">
        <v>3712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3615</v>
      </c>
      <c r="C104" s="320" t="s">
        <v>3713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3604</v>
      </c>
      <c r="C105" s="320" t="s">
        <v>3714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3623</v>
      </c>
      <c r="C106" s="320" t="s">
        <v>3715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409</v>
      </c>
      <c r="C107" s="320" t="s">
        <v>3716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3625</v>
      </c>
      <c r="C108" s="320" t="s">
        <v>3717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3627</v>
      </c>
      <c r="C109" s="320" t="s">
        <v>3718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3629</v>
      </c>
      <c r="C110" s="320" t="s">
        <v>3719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3681</v>
      </c>
      <c r="C111" s="320" t="s">
        <v>3720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3706</v>
      </c>
      <c r="C112" s="320" t="s">
        <v>3721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409</v>
      </c>
      <c r="C113" s="320" t="s">
        <v>3722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3607</v>
      </c>
      <c r="C114" s="320" t="s">
        <v>3073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3647</v>
      </c>
      <c r="C115" s="320" t="s">
        <v>3075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3621</v>
      </c>
      <c r="C116" s="320" t="s">
        <v>3077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3723</v>
      </c>
      <c r="M116" s="146"/>
    </row>
    <row r="117" spans="1:13" ht="17.25" hidden="1" customHeight="1" x14ac:dyDescent="0.2">
      <c r="A117" s="257"/>
      <c r="B117" s="153" t="s">
        <v>3615</v>
      </c>
      <c r="C117" s="320" t="s">
        <v>3079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3604</v>
      </c>
      <c r="C118" s="320" t="s">
        <v>3081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3631</v>
      </c>
      <c r="C119" s="320" t="s">
        <v>3083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3623</v>
      </c>
      <c r="C120" s="320" t="s">
        <v>3085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3627</v>
      </c>
      <c r="C121" s="320" t="s">
        <v>3087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3625</v>
      </c>
      <c r="C122" s="320" t="s">
        <v>3089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3629</v>
      </c>
      <c r="C123" s="320" t="s">
        <v>3091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3681</v>
      </c>
      <c r="C124" s="320" t="s">
        <v>3093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409</v>
      </c>
      <c r="C125" s="320" t="s">
        <v>3095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3607</v>
      </c>
      <c r="C126" s="320" t="s">
        <v>3097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3647</v>
      </c>
      <c r="C127" s="320" t="s">
        <v>3099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3621</v>
      </c>
      <c r="C128" s="320" t="s">
        <v>3100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3615</v>
      </c>
      <c r="C129" s="320" t="s">
        <v>3101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3250</v>
      </c>
      <c r="C130" s="320" t="s">
        <v>3102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3631</v>
      </c>
      <c r="C131" s="320" t="s">
        <v>3103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3623</v>
      </c>
      <c r="C132" s="320" t="s">
        <v>3104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3627</v>
      </c>
      <c r="C133" s="320" t="s">
        <v>3105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3625</v>
      </c>
      <c r="C134" s="320" t="s">
        <v>3106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3629</v>
      </c>
      <c r="C135" s="320" t="s">
        <v>3107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3724</v>
      </c>
      <c r="C136" s="320" t="s">
        <v>3109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504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505</v>
      </c>
      <c r="C141" s="193"/>
      <c r="D141" s="193"/>
      <c r="E141" s="194"/>
      <c r="F141" s="195" t="s">
        <v>1417</v>
      </c>
      <c r="G141" s="195"/>
      <c r="H141" s="193"/>
      <c r="I141" s="193"/>
      <c r="J141" s="195" t="s">
        <v>507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508</v>
      </c>
      <c r="C142" s="193"/>
      <c r="D142" s="198" t="s">
        <v>509</v>
      </c>
      <c r="E142" s="199"/>
      <c r="F142" s="197" t="s">
        <v>510</v>
      </c>
      <c r="G142" s="193"/>
      <c r="H142" s="198" t="s">
        <v>511</v>
      </c>
      <c r="I142" s="193"/>
      <c r="J142" s="197" t="s">
        <v>512</v>
      </c>
      <c r="K142" s="741" t="s">
        <v>513</v>
      </c>
      <c r="M142" s="193"/>
    </row>
    <row r="143" spans="1:13" s="159" customFormat="1" ht="17.25" customHeight="1" x14ac:dyDescent="0.2">
      <c r="A143" s="259"/>
      <c r="B143" s="417" t="s">
        <v>514</v>
      </c>
      <c r="C143" s="202"/>
      <c r="D143" s="573" t="s">
        <v>515</v>
      </c>
      <c r="E143" s="197"/>
      <c r="F143" s="710" t="s">
        <v>516</v>
      </c>
      <c r="G143" s="733" t="s">
        <v>517</v>
      </c>
      <c r="H143" s="252" t="s">
        <v>518</v>
      </c>
      <c r="I143" s="201"/>
      <c r="J143" s="201" t="s">
        <v>519</v>
      </c>
      <c r="K143" s="203" t="s">
        <v>520</v>
      </c>
      <c r="L143" s="203"/>
      <c r="M143" s="193"/>
    </row>
    <row r="144" spans="1:13" s="159" customFormat="1" ht="17.25" customHeight="1" x14ac:dyDescent="0.2">
      <c r="A144" s="258"/>
      <c r="B144" s="417" t="s">
        <v>528</v>
      </c>
      <c r="C144" s="202"/>
      <c r="D144" s="573" t="s">
        <v>529</v>
      </c>
      <c r="E144" s="197"/>
      <c r="F144" s="710" t="s">
        <v>523</v>
      </c>
      <c r="G144" s="733" t="s">
        <v>524</v>
      </c>
      <c r="H144" s="252" t="s">
        <v>525</v>
      </c>
      <c r="I144" s="201"/>
      <c r="J144" s="201" t="s">
        <v>526</v>
      </c>
      <c r="K144" s="203" t="s">
        <v>527</v>
      </c>
      <c r="L144" s="203"/>
      <c r="M144" s="193"/>
    </row>
    <row r="145" spans="2:11" s="159" customFormat="1" ht="17.25" customHeight="1" x14ac:dyDescent="0.2">
      <c r="B145" s="201" t="s">
        <v>2751</v>
      </c>
      <c r="C145" s="202"/>
      <c r="D145" s="203" t="s">
        <v>1582</v>
      </c>
      <c r="E145" s="197"/>
      <c r="F145" s="710" t="s">
        <v>530</v>
      </c>
      <c r="G145" s="733" t="s">
        <v>531</v>
      </c>
      <c r="H145" s="252" t="s">
        <v>532</v>
      </c>
      <c r="I145" s="417"/>
      <c r="J145" s="417" t="s">
        <v>533</v>
      </c>
      <c r="K145" s="573" t="s">
        <v>534</v>
      </c>
    </row>
    <row r="146" spans="2:11" s="159" customFormat="1" ht="17.25" customHeight="1" x14ac:dyDescent="0.2">
      <c r="B146" s="201" t="s">
        <v>521</v>
      </c>
      <c r="C146" s="202"/>
      <c r="D146" s="203" t="s">
        <v>522</v>
      </c>
      <c r="E146" s="197"/>
      <c r="F146" s="710" t="s">
        <v>537</v>
      </c>
      <c r="G146" s="733" t="s">
        <v>538</v>
      </c>
      <c r="H146" s="252" t="s">
        <v>539</v>
      </c>
      <c r="I146" s="201"/>
      <c r="J146" s="201" t="s">
        <v>540</v>
      </c>
      <c r="K146" s="203" t="s">
        <v>541</v>
      </c>
    </row>
    <row r="147" spans="2:11" s="159" customFormat="1" ht="17.25" customHeight="1" x14ac:dyDescent="0.2">
      <c r="B147" s="417" t="s">
        <v>535</v>
      </c>
      <c r="C147" s="202"/>
      <c r="D147" s="573" t="s">
        <v>536</v>
      </c>
      <c r="E147" s="197"/>
      <c r="F147" s="710" t="s">
        <v>2752</v>
      </c>
      <c r="G147" s="733" t="s">
        <v>545</v>
      </c>
      <c r="H147" s="252" t="s">
        <v>2753</v>
      </c>
      <c r="I147" s="201"/>
      <c r="J147" s="201" t="s">
        <v>547</v>
      </c>
      <c r="K147" s="203" t="s">
        <v>548</v>
      </c>
    </row>
    <row r="148" spans="2:11" s="159" customFormat="1" ht="17.25" customHeight="1" x14ac:dyDescent="0.2">
      <c r="B148" s="417" t="s">
        <v>1427</v>
      </c>
      <c r="C148" s="202"/>
      <c r="D148" s="573" t="s">
        <v>1428</v>
      </c>
      <c r="E148" s="197"/>
      <c r="F148" s="710"/>
      <c r="G148" s="733"/>
      <c r="H148" s="252"/>
      <c r="I148" s="201"/>
      <c r="J148" s="201" t="s">
        <v>1429</v>
      </c>
      <c r="K148" s="203" t="s">
        <v>1431</v>
      </c>
    </row>
    <row r="149" spans="2:11" s="159" customFormat="1" ht="17.25" customHeight="1" x14ac:dyDescent="0.2">
      <c r="B149" s="417" t="s">
        <v>1583</v>
      </c>
      <c r="C149" s="202"/>
      <c r="D149" s="573" t="s">
        <v>1584</v>
      </c>
      <c r="E149" s="197"/>
      <c r="F149" s="508"/>
      <c r="G149"/>
      <c r="H149"/>
      <c r="I149" s="417"/>
      <c r="J149" s="417" t="s">
        <v>554</v>
      </c>
      <c r="K149" s="418" t="s">
        <v>555</v>
      </c>
    </row>
    <row r="150" spans="2:11" s="159" customFormat="1" ht="17.25" customHeight="1" x14ac:dyDescent="0.2">
      <c r="B150" s="417" t="s">
        <v>542</v>
      </c>
      <c r="C150" s="202"/>
      <c r="D150" s="573" t="s">
        <v>543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1434</v>
      </c>
      <c r="C152" s="193" t="s">
        <v>1435</v>
      </c>
      <c r="D152" s="205"/>
      <c r="E152" s="193"/>
      <c r="F152" s="193" t="s">
        <v>1436</v>
      </c>
      <c r="G152" s="206" t="s">
        <v>1437</v>
      </c>
      <c r="H152" s="196"/>
      <c r="I152" s="193"/>
      <c r="J152" s="193" t="s">
        <v>1436</v>
      </c>
      <c r="K152" s="193" t="s">
        <v>1438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3725</v>
      </c>
      <c r="J2" s="607" t="s">
        <v>346</v>
      </c>
    </row>
    <row r="3" spans="2:14" ht="17.25" customHeight="1" x14ac:dyDescent="0.2">
      <c r="B3" s="165"/>
    </row>
    <row r="4" spans="2:14" ht="17.25" customHeight="1" x14ac:dyDescent="0.2">
      <c r="C4" s="313" t="s">
        <v>3726</v>
      </c>
      <c r="D4" s="147"/>
      <c r="E4" s="147"/>
      <c r="F4" s="412" t="s">
        <v>3727</v>
      </c>
      <c r="G4" s="147"/>
      <c r="H4" s="147"/>
      <c r="I4" s="147"/>
      <c r="J4" s="340" t="s">
        <v>3728</v>
      </c>
    </row>
    <row r="5" spans="2:14" ht="31.15" customHeight="1" x14ac:dyDescent="0.2">
      <c r="B5" s="148"/>
      <c r="C5" s="176"/>
      <c r="D5" s="148"/>
      <c r="E5" s="339" t="s">
        <v>3729</v>
      </c>
      <c r="F5" s="148"/>
      <c r="G5" s="330" t="s">
        <v>3730</v>
      </c>
      <c r="H5" s="330" t="s">
        <v>3731</v>
      </c>
      <c r="I5" s="148"/>
    </row>
    <row r="6" spans="2:14" ht="24" x14ac:dyDescent="0.2">
      <c r="B6" s="389" t="s">
        <v>1508</v>
      </c>
      <c r="C6" s="182" t="s">
        <v>3732</v>
      </c>
      <c r="D6" s="1195" t="s">
        <v>1509</v>
      </c>
      <c r="E6" s="163" t="s">
        <v>3733</v>
      </c>
      <c r="F6" s="163" t="s">
        <v>3734</v>
      </c>
      <c r="G6" s="163" t="s">
        <v>3735</v>
      </c>
      <c r="H6" s="163" t="s">
        <v>249</v>
      </c>
      <c r="I6" s="422" t="s">
        <v>3736</v>
      </c>
      <c r="J6" s="437" t="s">
        <v>1288</v>
      </c>
      <c r="K6" s="148" t="s">
        <v>3737</v>
      </c>
      <c r="L6" s="330" t="s">
        <v>3738</v>
      </c>
      <c r="M6" s="330" t="s">
        <v>3739</v>
      </c>
      <c r="N6" s="397" t="s">
        <v>3740</v>
      </c>
    </row>
    <row r="7" spans="2:14" ht="17.25" customHeight="1" x14ac:dyDescent="0.2">
      <c r="B7" s="152" t="s">
        <v>351</v>
      </c>
      <c r="C7" s="152" t="s">
        <v>352</v>
      </c>
      <c r="D7" s="1196"/>
      <c r="E7" s="406" t="s">
        <v>265</v>
      </c>
      <c r="F7" s="406" t="s">
        <v>238</v>
      </c>
      <c r="G7" s="406" t="s">
        <v>3741</v>
      </c>
      <c r="H7" s="406" t="s">
        <v>3742</v>
      </c>
      <c r="I7" s="148"/>
      <c r="J7" s="148"/>
      <c r="K7" s="155"/>
      <c r="L7" s="148"/>
      <c r="M7" s="148"/>
      <c r="N7" s="169" t="s">
        <v>288</v>
      </c>
    </row>
    <row r="8" spans="2:14" s="159" customFormat="1" ht="17.25" hidden="1" customHeight="1" x14ac:dyDescent="0.2">
      <c r="B8" s="360" t="s">
        <v>3743</v>
      </c>
      <c r="C8" s="361" t="s">
        <v>3744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3745</v>
      </c>
      <c r="C9" s="361" t="s">
        <v>3746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3747</v>
      </c>
      <c r="C10" s="361" t="s">
        <v>3748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409</v>
      </c>
      <c r="C11" s="361" t="s">
        <v>3749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3750</v>
      </c>
      <c r="C12" s="457" t="s">
        <v>3751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3752</v>
      </c>
      <c r="C13" s="361" t="s">
        <v>3753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3754</v>
      </c>
      <c r="C14" s="361" t="s">
        <v>3755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3756</v>
      </c>
      <c r="C15" s="361" t="s">
        <v>3757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3758</v>
      </c>
      <c r="C16" s="361" t="s">
        <v>3759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3760</v>
      </c>
      <c r="C17" s="361" t="s">
        <v>3761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3762</v>
      </c>
      <c r="C18" s="361" t="s">
        <v>3763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3764</v>
      </c>
      <c r="C19" s="361" t="s">
        <v>3765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3766</v>
      </c>
      <c r="C20" s="361" t="s">
        <v>3767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3768</v>
      </c>
      <c r="C21" s="361" t="s">
        <v>3769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3743</v>
      </c>
      <c r="C22" s="361" t="s">
        <v>3770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3745</v>
      </c>
      <c r="C23" s="457" t="s">
        <v>3771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3747</v>
      </c>
      <c r="C24" s="361" t="s">
        <v>3772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3750</v>
      </c>
      <c r="C25" s="361" t="s">
        <v>3773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3752</v>
      </c>
      <c r="C26" s="361" t="s">
        <v>3774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3754</v>
      </c>
      <c r="C27" s="361" t="s">
        <v>3775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3756</v>
      </c>
      <c r="C28" s="361" t="s">
        <v>3776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3760</v>
      </c>
      <c r="C29" s="361" t="s">
        <v>3777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3758</v>
      </c>
      <c r="C30" s="361" t="s">
        <v>3778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3762</v>
      </c>
      <c r="C31" s="361" t="s">
        <v>3779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3764</v>
      </c>
      <c r="C32" s="189" t="s">
        <v>3780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3766</v>
      </c>
      <c r="C33" s="189" t="s">
        <v>3781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3768</v>
      </c>
      <c r="C34" s="189" t="s">
        <v>3782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3743</v>
      </c>
      <c r="C35" s="189" t="s">
        <v>3783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3745</v>
      </c>
      <c r="C36" s="189" t="s">
        <v>3784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3747</v>
      </c>
      <c r="C37" s="189" t="s">
        <v>3785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3750</v>
      </c>
      <c r="C38" s="189" t="s">
        <v>3786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3752</v>
      </c>
      <c r="C39" s="189" t="s">
        <v>3787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3754</v>
      </c>
      <c r="C40" s="189" t="s">
        <v>3788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3756</v>
      </c>
      <c r="C41" s="189" t="s">
        <v>3789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3760</v>
      </c>
      <c r="C42" s="189" t="s">
        <v>3790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3758</v>
      </c>
      <c r="C43" s="189" t="s">
        <v>3791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3792</v>
      </c>
      <c r="C44" s="189" t="s">
        <v>3793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3764</v>
      </c>
      <c r="C45" s="189" t="s">
        <v>3794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3766</v>
      </c>
      <c r="C46" s="189" t="s">
        <v>3795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3796</v>
      </c>
      <c r="C47" s="189" t="s">
        <v>3797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3798</v>
      </c>
      <c r="C48" s="189" t="s">
        <v>3799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3743</v>
      </c>
      <c r="C49" s="189" t="s">
        <v>3800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3745</v>
      </c>
      <c r="C50" s="137" t="s">
        <v>3801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3802</v>
      </c>
      <c r="C51" s="137" t="s">
        <v>3803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3750</v>
      </c>
      <c r="C52" s="137" t="s">
        <v>3804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3752</v>
      </c>
      <c r="C53" s="137" t="s">
        <v>3805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3754</v>
      </c>
      <c r="C54" s="137" t="s">
        <v>3806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3756</v>
      </c>
      <c r="C55" s="137" t="s">
        <v>3807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3760</v>
      </c>
      <c r="C56" s="137" t="s">
        <v>3795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3808</v>
      </c>
      <c r="C57" s="137" t="s">
        <v>3809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3762</v>
      </c>
      <c r="C58" s="137" t="s">
        <v>3810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3764</v>
      </c>
      <c r="C59" s="137" t="s">
        <v>3811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3812</v>
      </c>
      <c r="C60" s="137" t="s">
        <v>3813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3798</v>
      </c>
      <c r="C61" s="137" t="s">
        <v>3814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3743</v>
      </c>
      <c r="C62" s="137" t="s">
        <v>3815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3802</v>
      </c>
      <c r="C64" s="137" t="s">
        <v>3816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3750</v>
      </c>
      <c r="C65" s="137" t="s">
        <v>3817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3818</v>
      </c>
      <c r="C66" s="137" t="s">
        <v>3819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3820</v>
      </c>
      <c r="C67" s="137" t="s">
        <v>3821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3756</v>
      </c>
      <c r="C68" s="137" t="s">
        <v>3822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3760</v>
      </c>
      <c r="C69" s="137" t="s">
        <v>3823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3808</v>
      </c>
      <c r="C70" s="137" t="s">
        <v>3824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3762</v>
      </c>
      <c r="C71" s="137" t="s">
        <v>3825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3764</v>
      </c>
      <c r="C72" s="137" t="s">
        <v>3826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3812</v>
      </c>
      <c r="C73" s="137" t="s">
        <v>3827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3798</v>
      </c>
      <c r="C74" s="137" t="s">
        <v>3828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3743</v>
      </c>
      <c r="C75" s="137" t="s">
        <v>3829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3745</v>
      </c>
      <c r="C76" s="137" t="s">
        <v>3830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3802</v>
      </c>
      <c r="C77" s="137" t="s">
        <v>3831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3750</v>
      </c>
      <c r="C78" s="137" t="s">
        <v>3832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3818</v>
      </c>
      <c r="C79" s="137" t="s">
        <v>3833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3820</v>
      </c>
      <c r="C80" s="693" t="s">
        <v>3834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3756</v>
      </c>
      <c r="C81" s="693" t="s">
        <v>3835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3760</v>
      </c>
      <c r="C82" s="693" t="s">
        <v>3836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3837</v>
      </c>
      <c r="C83" s="693" t="s">
        <v>3838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3762</v>
      </c>
      <c r="C84" s="693" t="s">
        <v>3839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3752</v>
      </c>
      <c r="C85" s="693" t="s">
        <v>3840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3841</v>
      </c>
      <c r="C86" s="693" t="s">
        <v>3842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3798</v>
      </c>
      <c r="C87" s="693" t="s">
        <v>3843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3764</v>
      </c>
      <c r="C88" s="693" t="s">
        <v>3844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3845</v>
      </c>
      <c r="C89" s="693" t="s">
        <v>3846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3802</v>
      </c>
      <c r="C90" s="693" t="s">
        <v>3847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3750</v>
      </c>
      <c r="C91" s="693" t="s">
        <v>3848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3818</v>
      </c>
      <c r="C92" s="693" t="s">
        <v>3849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3754</v>
      </c>
      <c r="C93" s="693" t="s">
        <v>3850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3851</v>
      </c>
      <c r="C94" s="693" t="s">
        <v>3852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3853</v>
      </c>
      <c r="C95" s="719" t="s">
        <v>3854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3837</v>
      </c>
      <c r="C96" s="137" t="s">
        <v>3855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3762</v>
      </c>
      <c r="C97" s="137" t="s">
        <v>3856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3756</v>
      </c>
      <c r="C98" s="137" t="s">
        <v>3857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3752</v>
      </c>
      <c r="C99" s="137" t="s">
        <v>3858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3859</v>
      </c>
      <c r="C100" s="137" t="s">
        <v>3860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3798</v>
      </c>
      <c r="C101" s="137" t="s">
        <v>3861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3845</v>
      </c>
      <c r="C102" s="137" t="s">
        <v>3862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3802</v>
      </c>
      <c r="C103" s="137" t="s">
        <v>3863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3864</v>
      </c>
      <c r="C104" s="137" t="s">
        <v>3865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3818</v>
      </c>
      <c r="C105" s="137" t="s">
        <v>3866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3754</v>
      </c>
      <c r="C106" s="137" t="s">
        <v>3867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3851</v>
      </c>
      <c r="C107" s="137" t="s">
        <v>3868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3853</v>
      </c>
      <c r="C108" s="137" t="s">
        <v>3869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3837</v>
      </c>
      <c r="C109" s="137" t="s">
        <v>3870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3762</v>
      </c>
      <c r="C110" s="137" t="s">
        <v>3871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3756</v>
      </c>
      <c r="C111" s="137" t="s">
        <v>3872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3752</v>
      </c>
      <c r="C112" s="137" t="s">
        <v>3873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3859</v>
      </c>
      <c r="C113" s="719" t="s">
        <v>3874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3798</v>
      </c>
      <c r="C114" s="137" t="s">
        <v>3875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3845</v>
      </c>
      <c r="C115" s="137" t="s">
        <v>3876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3877</v>
      </c>
      <c r="C116" s="137" t="s">
        <v>3878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3879</v>
      </c>
      <c r="C117" s="137" t="s">
        <v>3880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3818</v>
      </c>
      <c r="C118" s="137" t="s">
        <v>3881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3754</v>
      </c>
      <c r="C119" s="137" t="s">
        <v>3882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3851</v>
      </c>
      <c r="C120" s="137" t="s">
        <v>3883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3841</v>
      </c>
      <c r="C121" s="137" t="s">
        <v>3884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409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3802</v>
      </c>
      <c r="C123" s="137" t="s">
        <v>3885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3837</v>
      </c>
      <c r="C124" s="137" t="s">
        <v>3886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3762</v>
      </c>
      <c r="C125" s="137" t="s">
        <v>3887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3756</v>
      </c>
      <c r="C126" s="137" t="s">
        <v>3888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3752</v>
      </c>
      <c r="C127" s="137" t="s">
        <v>3889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3859</v>
      </c>
      <c r="C128" s="137" t="s">
        <v>3890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3798</v>
      </c>
      <c r="C129" s="137" t="s">
        <v>3891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3892</v>
      </c>
      <c r="C130" s="137" t="s">
        <v>3893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504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505</v>
      </c>
      <c r="C134" s="193"/>
      <c r="D134" s="193"/>
      <c r="E134" s="194"/>
      <c r="F134" s="195" t="s">
        <v>1417</v>
      </c>
      <c r="G134" s="195"/>
      <c r="H134" s="193"/>
      <c r="I134" s="193"/>
      <c r="J134" s="195" t="s">
        <v>507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508</v>
      </c>
      <c r="C135" s="193"/>
      <c r="D135" s="198" t="s">
        <v>509</v>
      </c>
      <c r="E135" s="199"/>
      <c r="F135" s="197" t="s">
        <v>510</v>
      </c>
      <c r="G135" s="193"/>
      <c r="H135" s="198" t="s">
        <v>511</v>
      </c>
      <c r="I135" s="193"/>
      <c r="J135" s="197" t="s">
        <v>512</v>
      </c>
      <c r="K135" s="193"/>
      <c r="L135" s="198" t="s">
        <v>513</v>
      </c>
      <c r="M135" s="193"/>
      <c r="N135" s="196"/>
    </row>
    <row r="136" spans="2:14" s="159" customFormat="1" ht="17.25" customHeight="1" x14ac:dyDescent="0.2">
      <c r="B136" s="417" t="s">
        <v>514</v>
      </c>
      <c r="C136" s="202"/>
      <c r="D136" s="573" t="s">
        <v>515</v>
      </c>
      <c r="E136" s="197"/>
      <c r="F136" s="710" t="s">
        <v>516</v>
      </c>
      <c r="G136" s="733" t="s">
        <v>517</v>
      </c>
      <c r="H136" s="252" t="s">
        <v>518</v>
      </c>
      <c r="I136" s="201"/>
      <c r="J136" s="201" t="s">
        <v>519</v>
      </c>
      <c r="K136" s="203" t="s">
        <v>520</v>
      </c>
      <c r="L136" s="203"/>
      <c r="M136" s="193"/>
      <c r="N136" s="196"/>
    </row>
    <row r="137" spans="2:14" s="159" customFormat="1" ht="17.25" customHeight="1" x14ac:dyDescent="0.2">
      <c r="B137" s="417" t="s">
        <v>528</v>
      </c>
      <c r="C137" s="202"/>
      <c r="D137" s="573" t="s">
        <v>529</v>
      </c>
      <c r="E137" s="197"/>
      <c r="F137" s="710" t="s">
        <v>523</v>
      </c>
      <c r="G137" s="733" t="s">
        <v>524</v>
      </c>
      <c r="H137" s="252" t="s">
        <v>525</v>
      </c>
      <c r="I137" s="201"/>
      <c r="J137" s="201" t="s">
        <v>526</v>
      </c>
      <c r="K137" s="203" t="s">
        <v>527</v>
      </c>
      <c r="L137" s="203"/>
      <c r="M137" s="193"/>
      <c r="N137" s="196"/>
    </row>
    <row r="138" spans="2:14" s="159" customFormat="1" ht="17.25" customHeight="1" x14ac:dyDescent="0.2">
      <c r="B138" s="201" t="s">
        <v>2751</v>
      </c>
      <c r="C138" s="202"/>
      <c r="D138" s="203" t="s">
        <v>1582</v>
      </c>
      <c r="E138" s="197"/>
      <c r="F138" s="710" t="s">
        <v>530</v>
      </c>
      <c r="G138" s="733" t="s">
        <v>531</v>
      </c>
      <c r="H138" s="252" t="s">
        <v>532</v>
      </c>
      <c r="I138" s="417"/>
      <c r="J138" s="417" t="s">
        <v>533</v>
      </c>
      <c r="K138" s="573" t="s">
        <v>534</v>
      </c>
      <c r="L138" s="203"/>
      <c r="M138" s="193"/>
      <c r="N138" s="196"/>
    </row>
    <row r="139" spans="2:14" s="159" customFormat="1" ht="17.25" customHeight="1" x14ac:dyDescent="0.2">
      <c r="B139" s="201" t="s">
        <v>521</v>
      </c>
      <c r="C139" s="202"/>
      <c r="D139" s="203" t="s">
        <v>522</v>
      </c>
      <c r="E139" s="197"/>
      <c r="F139" s="710" t="s">
        <v>537</v>
      </c>
      <c r="G139" s="733" t="s">
        <v>538</v>
      </c>
      <c r="H139" s="252" t="s">
        <v>539</v>
      </c>
      <c r="I139" s="201"/>
      <c r="J139" s="201" t="s">
        <v>540</v>
      </c>
      <c r="K139" s="203" t="s">
        <v>541</v>
      </c>
      <c r="L139" s="203"/>
      <c r="M139" s="193"/>
      <c r="N139" s="196"/>
    </row>
    <row r="140" spans="2:14" s="159" customFormat="1" ht="17.25" customHeight="1" x14ac:dyDescent="0.2">
      <c r="B140" s="417" t="s">
        <v>535</v>
      </c>
      <c r="C140" s="202"/>
      <c r="D140" s="573" t="s">
        <v>536</v>
      </c>
      <c r="E140" s="197"/>
      <c r="F140" s="710" t="s">
        <v>2752</v>
      </c>
      <c r="G140" s="733" t="s">
        <v>545</v>
      </c>
      <c r="H140" s="252" t="s">
        <v>2753</v>
      </c>
      <c r="I140" s="201"/>
      <c r="J140" s="201" t="s">
        <v>547</v>
      </c>
      <c r="K140" s="203" t="s">
        <v>548</v>
      </c>
      <c r="L140" s="203"/>
      <c r="M140" s="193"/>
      <c r="N140" s="196"/>
    </row>
    <row r="141" spans="2:14" s="159" customFormat="1" ht="17.25" customHeight="1" x14ac:dyDescent="0.2">
      <c r="B141" s="417" t="s">
        <v>1427</v>
      </c>
      <c r="C141" s="202"/>
      <c r="D141" s="573" t="s">
        <v>1428</v>
      </c>
      <c r="E141" s="197"/>
      <c r="F141" s="710"/>
      <c r="G141" s="733"/>
      <c r="H141" s="252"/>
      <c r="I141" s="201"/>
      <c r="J141" s="201" t="s">
        <v>1429</v>
      </c>
      <c r="K141" s="203" t="s">
        <v>1431</v>
      </c>
      <c r="L141" s="203"/>
      <c r="M141" s="193"/>
      <c r="N141" s="196"/>
    </row>
    <row r="142" spans="2:14" s="159" customFormat="1" ht="17.25" customHeight="1" x14ac:dyDescent="0.2">
      <c r="B142" s="417" t="s">
        <v>1583</v>
      </c>
      <c r="C142" s="202"/>
      <c r="D142" s="573" t="s">
        <v>1584</v>
      </c>
      <c r="E142" s="197"/>
      <c r="F142" s="508"/>
      <c r="G142"/>
      <c r="H142"/>
      <c r="I142" s="417"/>
      <c r="J142" s="417" t="s">
        <v>554</v>
      </c>
      <c r="K142" s="418" t="s">
        <v>555</v>
      </c>
      <c r="L142" s="203"/>
      <c r="M142" s="193"/>
      <c r="N142" s="196"/>
    </row>
    <row r="143" spans="2:14" s="159" customFormat="1" ht="17.25" customHeight="1" x14ac:dyDescent="0.2">
      <c r="B143" s="417" t="s">
        <v>542</v>
      </c>
      <c r="C143" s="202"/>
      <c r="D143" s="573" t="s">
        <v>543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1434</v>
      </c>
      <c r="C145" s="193" t="s">
        <v>1435</v>
      </c>
      <c r="D145" s="205"/>
      <c r="E145" s="193"/>
      <c r="F145" s="193" t="s">
        <v>1436</v>
      </c>
      <c r="G145" s="206" t="s">
        <v>1437</v>
      </c>
      <c r="H145" s="196" t="s">
        <v>3894</v>
      </c>
      <c r="I145" s="193"/>
      <c r="J145" s="193" t="s">
        <v>1436</v>
      </c>
      <c r="K145" s="193" t="s">
        <v>1438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3594</v>
      </c>
      <c r="C2" s="11"/>
      <c r="D2" s="11"/>
      <c r="E2" s="11"/>
      <c r="F2" s="11"/>
      <c r="G2" s="607" t="s">
        <v>346</v>
      </c>
    </row>
    <row r="3" spans="1:8" ht="17.25" customHeight="1" x14ac:dyDescent="0.2">
      <c r="B3" s="165"/>
    </row>
    <row r="4" spans="1:8" ht="17.25" customHeight="1" x14ac:dyDescent="0.2">
      <c r="A4" s="1197" t="s">
        <v>3895</v>
      </c>
      <c r="B4" s="1197"/>
      <c r="C4" s="1197"/>
      <c r="D4" s="1197"/>
      <c r="E4" s="1197"/>
      <c r="F4" s="1197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3896</v>
      </c>
      <c r="C6" s="169"/>
      <c r="D6" s="332" t="s">
        <v>1509</v>
      </c>
      <c r="E6" s="163" t="s">
        <v>143</v>
      </c>
      <c r="F6" s="163" t="s">
        <v>310</v>
      </c>
      <c r="G6" s="419" t="s">
        <v>3736</v>
      </c>
      <c r="H6" s="462" t="s">
        <v>3897</v>
      </c>
    </row>
    <row r="7" spans="1:8" ht="17.25" customHeight="1" x14ac:dyDescent="0.2">
      <c r="A7" s="344"/>
      <c r="B7" s="152" t="s">
        <v>351</v>
      </c>
      <c r="C7" s="152" t="s">
        <v>352</v>
      </c>
      <c r="D7" s="332" t="s">
        <v>1514</v>
      </c>
      <c r="E7" s="332" t="s">
        <v>200</v>
      </c>
      <c r="F7" s="332" t="s">
        <v>3898</v>
      </c>
      <c r="G7" s="382"/>
      <c r="H7" s="382"/>
    </row>
    <row r="8" spans="1:8" ht="17.25" hidden="1" customHeight="1" x14ac:dyDescent="0.2">
      <c r="B8" s="173" t="s">
        <v>3899</v>
      </c>
      <c r="C8" s="173" t="s">
        <v>3900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3901</v>
      </c>
      <c r="C9" s="173" t="s">
        <v>3902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3286</v>
      </c>
      <c r="C10" s="173" t="s">
        <v>3903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3904</v>
      </c>
      <c r="C11" s="173" t="s">
        <v>3905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3906</v>
      </c>
      <c r="C12" s="173" t="s">
        <v>3907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3906</v>
      </c>
      <c r="C13" s="173" t="s">
        <v>3908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681</v>
      </c>
      <c r="C14" s="173" t="s">
        <v>3909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3910</v>
      </c>
      <c r="C15" s="173" t="s">
        <v>3911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3912</v>
      </c>
      <c r="C16" s="173" t="s">
        <v>3913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3914</v>
      </c>
      <c r="C17" s="173" t="s">
        <v>3915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3916</v>
      </c>
      <c r="C18" s="173" t="s">
        <v>3917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3918</v>
      </c>
      <c r="C19" s="173" t="s">
        <v>3919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3920</v>
      </c>
      <c r="C20" s="173" t="s">
        <v>3921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3922</v>
      </c>
      <c r="C21" s="173" t="s">
        <v>3923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3924</v>
      </c>
      <c r="C22" s="173" t="s">
        <v>3925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3926</v>
      </c>
      <c r="C23" s="173" t="s">
        <v>3927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3928</v>
      </c>
      <c r="C24" s="173" t="s">
        <v>3929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3930</v>
      </c>
      <c r="B25" s="173" t="s">
        <v>3931</v>
      </c>
      <c r="C25" s="173" t="s">
        <v>3932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3933</v>
      </c>
      <c r="B26" s="173" t="s">
        <v>3934</v>
      </c>
      <c r="C26" s="173" t="s">
        <v>3935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3936</v>
      </c>
      <c r="B27" s="173" t="s">
        <v>3937</v>
      </c>
      <c r="C27" s="173" t="s">
        <v>3938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3939</v>
      </c>
      <c r="C28" s="173" t="s">
        <v>3940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3941</v>
      </c>
      <c r="B29" s="173" t="s">
        <v>3942</v>
      </c>
      <c r="C29" s="173" t="s">
        <v>3943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3904</v>
      </c>
      <c r="C30" s="173" t="s">
        <v>3944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3906</v>
      </c>
      <c r="C31" s="173" t="s">
        <v>3945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3946</v>
      </c>
      <c r="C32" s="173" t="s">
        <v>3947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409</v>
      </c>
      <c r="C33" s="173" t="s">
        <v>3948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3949</v>
      </c>
      <c r="C34" s="173" t="s">
        <v>3950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3951</v>
      </c>
      <c r="C35" s="173" t="s">
        <v>3952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3953</v>
      </c>
      <c r="C36" s="173" t="s">
        <v>3954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3955</v>
      </c>
      <c r="C37" s="173" t="s">
        <v>3956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3957</v>
      </c>
      <c r="C38" s="173" t="s">
        <v>3958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409</v>
      </c>
      <c r="C39" s="173" t="s">
        <v>3959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3914</v>
      </c>
      <c r="C40" s="173" t="s">
        <v>3960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3924</v>
      </c>
      <c r="C41" s="173" t="s">
        <v>3961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3962</v>
      </c>
      <c r="B42" s="173" t="s">
        <v>3963</v>
      </c>
      <c r="C42" s="173" t="s">
        <v>3964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3965</v>
      </c>
      <c r="B43" s="173" t="s">
        <v>3966</v>
      </c>
      <c r="C43" s="173" t="s">
        <v>3967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3968</v>
      </c>
      <c r="C44" s="173" t="s">
        <v>3969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3970</v>
      </c>
      <c r="B45" s="173" t="s">
        <v>3971</v>
      </c>
      <c r="C45" s="173" t="s">
        <v>3972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3973</v>
      </c>
      <c r="B46" s="173" t="s">
        <v>3274</v>
      </c>
      <c r="C46" s="173" t="s">
        <v>3974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3975</v>
      </c>
      <c r="C47" s="173" t="s">
        <v>3976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3951</v>
      </c>
      <c r="C48" s="173" t="s">
        <v>3977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3978</v>
      </c>
      <c r="C49" s="173" t="s">
        <v>3979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3980</v>
      </c>
      <c r="C50" s="173" t="s">
        <v>3981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3906</v>
      </c>
      <c r="C51" s="173" t="s">
        <v>3982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3983</v>
      </c>
      <c r="C52" s="173" t="s">
        <v>3984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3985</v>
      </c>
      <c r="C53" s="173" t="s">
        <v>3986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3918</v>
      </c>
      <c r="C54" s="173" t="s">
        <v>3987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3859</v>
      </c>
      <c r="C55" s="173" t="s">
        <v>3988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3955</v>
      </c>
      <c r="C56" s="173" t="s">
        <v>3989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3990</v>
      </c>
      <c r="C57" s="173" t="s">
        <v>3991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3978</v>
      </c>
      <c r="C58" s="173" t="s">
        <v>3992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3922</v>
      </c>
      <c r="C59" s="173" t="s">
        <v>3993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3928</v>
      </c>
      <c r="C60" s="173" t="s">
        <v>3994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3837</v>
      </c>
      <c r="C61" s="173" t="s">
        <v>3995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3910</v>
      </c>
      <c r="C62" s="173" t="s">
        <v>3996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3997</v>
      </c>
      <c r="C63" s="173" t="s">
        <v>3998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3999</v>
      </c>
      <c r="C64" s="173" t="s">
        <v>4000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3841</v>
      </c>
      <c r="C65" s="173" t="s">
        <v>4001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4002</v>
      </c>
      <c r="C66" s="173" t="s">
        <v>4003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4004</v>
      </c>
      <c r="C67" s="173" t="s">
        <v>4005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3975</v>
      </c>
      <c r="C68" s="173" t="s">
        <v>4006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3906</v>
      </c>
      <c r="C69" s="173" t="s">
        <v>4007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4008</v>
      </c>
      <c r="B70" s="173" t="s">
        <v>4009</v>
      </c>
      <c r="C70" s="173" t="s">
        <v>4010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3320</v>
      </c>
      <c r="C71" s="173" t="s">
        <v>4011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4012</v>
      </c>
      <c r="C72" s="173" t="s">
        <v>4013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3231</v>
      </c>
      <c r="C73" s="173" t="s">
        <v>4014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3999</v>
      </c>
      <c r="C74" s="173" t="s">
        <v>4015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3931</v>
      </c>
      <c r="C75" s="173" t="s">
        <v>4016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4017</v>
      </c>
      <c r="C76" s="173" t="s">
        <v>4018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3924</v>
      </c>
      <c r="C77" s="173" t="s">
        <v>4019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4020</v>
      </c>
      <c r="C78" s="173" t="s">
        <v>4021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3928</v>
      </c>
      <c r="C79" s="173" t="s">
        <v>4022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4023</v>
      </c>
      <c r="B80" s="704" t="s">
        <v>3918</v>
      </c>
      <c r="C80" s="173" t="s">
        <v>4024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3914</v>
      </c>
      <c r="C81" s="173" t="s">
        <v>4025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4026</v>
      </c>
      <c r="C82" s="173" t="s">
        <v>4027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3274</v>
      </c>
      <c r="C83" s="173" t="s">
        <v>4028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3274</v>
      </c>
      <c r="C84" s="173" t="s">
        <v>4028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3274</v>
      </c>
      <c r="C85" s="173" t="s">
        <v>4028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3951</v>
      </c>
      <c r="C86" s="173" t="s">
        <v>4029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4012</v>
      </c>
      <c r="C87" s="173" t="s">
        <v>4030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4031</v>
      </c>
      <c r="C88" s="173" t="s">
        <v>4032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4033</v>
      </c>
      <c r="C89" s="173" t="s">
        <v>4034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4035</v>
      </c>
      <c r="C90" s="173" t="s">
        <v>4036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4017</v>
      </c>
      <c r="C91" s="173" t="s">
        <v>4037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4038</v>
      </c>
      <c r="C92" s="173" t="s">
        <v>4039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3931</v>
      </c>
      <c r="C93" s="173" t="s">
        <v>4039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409</v>
      </c>
      <c r="C107" s="173" t="s">
        <v>4040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3931</v>
      </c>
      <c r="C108" s="173" t="s">
        <v>4041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4042</v>
      </c>
      <c r="C109" s="173" t="s">
        <v>4043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409</v>
      </c>
      <c r="C110" s="173" t="s">
        <v>4044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409</v>
      </c>
      <c r="C111" s="173" t="s">
        <v>4045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4046</v>
      </c>
      <c r="C112" s="173" t="s">
        <v>4047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3265</v>
      </c>
      <c r="C113" s="173" t="s">
        <v>4048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4049</v>
      </c>
      <c r="C114" s="173" t="s">
        <v>4050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4051</v>
      </c>
      <c r="C115" s="173" t="s">
        <v>4052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4053</v>
      </c>
      <c r="C116" s="173" t="s">
        <v>4054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4055</v>
      </c>
      <c r="C117" s="173" t="s">
        <v>4056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4057</v>
      </c>
      <c r="C118" s="173" t="s">
        <v>4058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4059</v>
      </c>
      <c r="C119" s="173" t="s">
        <v>4060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4061</v>
      </c>
      <c r="C120" s="173" t="s">
        <v>4062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504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505</v>
      </c>
      <c r="C126" s="11"/>
      <c r="D126" s="11"/>
      <c r="E126" s="2" t="s">
        <v>1417</v>
      </c>
      <c r="F126" s="2"/>
      <c r="G126" s="11"/>
      <c r="H126" s="11"/>
      <c r="I126" s="2"/>
      <c r="J126" s="2" t="s">
        <v>507</v>
      </c>
      <c r="K126" s="2"/>
    </row>
    <row r="127" spans="1:11" s="159" customFormat="1" ht="17.25" customHeight="1" x14ac:dyDescent="0.2">
      <c r="A127" s="346"/>
      <c r="B127" s="197" t="s">
        <v>508</v>
      </c>
      <c r="C127" s="193"/>
      <c r="D127" s="198" t="s">
        <v>509</v>
      </c>
      <c r="E127" s="11" t="s">
        <v>510</v>
      </c>
      <c r="F127" s="11"/>
      <c r="G127" s="198" t="s">
        <v>511</v>
      </c>
      <c r="H127" s="11"/>
      <c r="I127" s="197"/>
      <c r="J127" s="197" t="s">
        <v>512</v>
      </c>
      <c r="K127" s="198" t="s">
        <v>513</v>
      </c>
    </row>
    <row r="128" spans="1:11" s="159" customFormat="1" ht="17.25" customHeight="1" x14ac:dyDescent="0.2">
      <c r="A128" s="345"/>
      <c r="B128" s="417" t="s">
        <v>514</v>
      </c>
      <c r="C128" s="202"/>
      <c r="D128" s="573" t="s">
        <v>515</v>
      </c>
      <c r="E128" s="197"/>
      <c r="F128" s="710" t="s">
        <v>516</v>
      </c>
      <c r="G128" s="733" t="s">
        <v>517</v>
      </c>
      <c r="H128" s="252" t="s">
        <v>518</v>
      </c>
      <c r="I128" s="193"/>
      <c r="J128" s="201" t="s">
        <v>519</v>
      </c>
      <c r="K128" s="203" t="s">
        <v>520</v>
      </c>
    </row>
    <row r="129" spans="2:11" s="159" customFormat="1" ht="17.25" customHeight="1" x14ac:dyDescent="0.2">
      <c r="B129" s="417" t="s">
        <v>528</v>
      </c>
      <c r="C129" s="202"/>
      <c r="D129" s="573" t="s">
        <v>529</v>
      </c>
      <c r="E129" s="197"/>
      <c r="F129" s="710" t="s">
        <v>523</v>
      </c>
      <c r="G129" s="733" t="s">
        <v>524</v>
      </c>
      <c r="H129" s="252" t="s">
        <v>525</v>
      </c>
      <c r="I129" s="193"/>
      <c r="J129" s="201" t="s">
        <v>526</v>
      </c>
      <c r="K129" s="203" t="s">
        <v>527</v>
      </c>
    </row>
    <row r="130" spans="2:11" s="159" customFormat="1" ht="17.25" customHeight="1" x14ac:dyDescent="0.2">
      <c r="B130" s="201" t="s">
        <v>2751</v>
      </c>
      <c r="C130" s="202"/>
      <c r="D130" s="203" t="s">
        <v>1582</v>
      </c>
      <c r="E130" s="197"/>
      <c r="F130" s="710" t="s">
        <v>530</v>
      </c>
      <c r="G130" s="733" t="s">
        <v>531</v>
      </c>
      <c r="H130" s="252" t="s">
        <v>532</v>
      </c>
      <c r="I130" s="193"/>
      <c r="J130" s="417" t="s">
        <v>533</v>
      </c>
      <c r="K130" s="573" t="s">
        <v>534</v>
      </c>
    </row>
    <row r="131" spans="2:11" s="159" customFormat="1" ht="17.25" customHeight="1" x14ac:dyDescent="0.2">
      <c r="B131" s="201" t="s">
        <v>521</v>
      </c>
      <c r="C131" s="202"/>
      <c r="D131" s="203" t="s">
        <v>522</v>
      </c>
      <c r="E131" s="197"/>
      <c r="F131" s="710" t="s">
        <v>537</v>
      </c>
      <c r="G131" s="733" t="s">
        <v>538</v>
      </c>
      <c r="H131" s="252" t="s">
        <v>539</v>
      </c>
      <c r="I131" s="193"/>
      <c r="J131" s="201" t="s">
        <v>540</v>
      </c>
      <c r="K131" s="203" t="s">
        <v>541</v>
      </c>
    </row>
    <row r="132" spans="2:11" s="159" customFormat="1" ht="17.25" customHeight="1" x14ac:dyDescent="0.2">
      <c r="B132" s="417" t="s">
        <v>535</v>
      </c>
      <c r="C132" s="202"/>
      <c r="D132" s="573" t="s">
        <v>536</v>
      </c>
      <c r="E132" s="197"/>
      <c r="F132" s="710" t="s">
        <v>2752</v>
      </c>
      <c r="G132" s="733" t="s">
        <v>545</v>
      </c>
      <c r="H132" s="252" t="s">
        <v>2753</v>
      </c>
      <c r="I132" s="193"/>
      <c r="J132" s="201" t="s">
        <v>547</v>
      </c>
      <c r="K132" s="203" t="s">
        <v>548</v>
      </c>
    </row>
    <row r="133" spans="2:11" s="159" customFormat="1" ht="17.25" customHeight="1" x14ac:dyDescent="0.2">
      <c r="B133" s="417" t="s">
        <v>1427</v>
      </c>
      <c r="C133" s="202"/>
      <c r="D133" s="573" t="s">
        <v>1428</v>
      </c>
      <c r="E133" s="197"/>
      <c r="F133" s="710"/>
      <c r="G133" s="733"/>
      <c r="H133" s="252"/>
      <c r="I133" s="193"/>
      <c r="J133" s="201" t="s">
        <v>1429</v>
      </c>
      <c r="K133" s="203" t="s">
        <v>1431</v>
      </c>
    </row>
    <row r="134" spans="2:11" s="159" customFormat="1" ht="17.25" customHeight="1" x14ac:dyDescent="0.2">
      <c r="B134" s="417" t="s">
        <v>1583</v>
      </c>
      <c r="C134" s="202"/>
      <c r="D134" s="573" t="s">
        <v>1584</v>
      </c>
      <c r="E134" s="197"/>
      <c r="F134" s="508"/>
      <c r="G134"/>
      <c r="H134"/>
      <c r="I134" s="193"/>
      <c r="J134" s="417" t="s">
        <v>554</v>
      </c>
      <c r="K134" s="418" t="s">
        <v>555</v>
      </c>
    </row>
    <row r="135" spans="2:11" ht="17.25" customHeight="1" x14ac:dyDescent="0.2">
      <c r="B135" s="417" t="s">
        <v>542</v>
      </c>
      <c r="C135" s="202"/>
      <c r="D135" s="573" t="s">
        <v>543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1434</v>
      </c>
      <c r="C137" s="11" t="s">
        <v>1435</v>
      </c>
      <c r="D137" s="13"/>
      <c r="E137" s="11" t="s">
        <v>1436</v>
      </c>
      <c r="F137" s="16" t="s">
        <v>1437</v>
      </c>
      <c r="G137" s="14"/>
      <c r="H137" s="11"/>
      <c r="I137" s="11" t="s">
        <v>1436</v>
      </c>
      <c r="J137" s="11" t="s">
        <v>1438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1281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8" t="s">
        <v>4063</v>
      </c>
      <c r="C4" s="1198"/>
      <c r="D4" s="1198"/>
      <c r="E4" s="1198"/>
      <c r="F4" s="1198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2656</v>
      </c>
      <c r="C6" s="352"/>
      <c r="D6" s="406" t="s">
        <v>1509</v>
      </c>
      <c r="E6" s="332" t="s">
        <v>258</v>
      </c>
      <c r="F6" s="163" t="s">
        <v>4064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2657</v>
      </c>
      <c r="D7" s="351"/>
      <c r="E7" s="332" t="s">
        <v>301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4065</v>
      </c>
      <c r="B8" s="153" t="s">
        <v>2663</v>
      </c>
      <c r="C8" s="320" t="s">
        <v>4066</v>
      </c>
      <c r="D8" s="320">
        <v>44296</v>
      </c>
      <c r="E8" s="154"/>
      <c r="F8" s="320">
        <f t="shared" ref="F8" si="0">D8+4</f>
        <v>44300</v>
      </c>
      <c r="G8" s="399" t="s">
        <v>4067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4068</v>
      </c>
      <c r="B9" s="153" t="s">
        <v>2663</v>
      </c>
      <c r="C9" s="320" t="s">
        <v>4069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4065</v>
      </c>
      <c r="B10" s="153" t="s">
        <v>2663</v>
      </c>
      <c r="C10" s="320" t="s">
        <v>4070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4068</v>
      </c>
      <c r="B11" s="153" t="s">
        <v>2663</v>
      </c>
      <c r="C11" s="320" t="s">
        <v>4071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4072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1332</v>
      </c>
      <c r="C12" s="356" t="s">
        <v>4073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4068</v>
      </c>
      <c r="B13" s="359" t="s">
        <v>2402</v>
      </c>
      <c r="C13" s="356" t="s">
        <v>4074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1332</v>
      </c>
      <c r="C14" s="356" t="s">
        <v>4075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4068</v>
      </c>
      <c r="B15" s="359" t="s">
        <v>2402</v>
      </c>
      <c r="C15" s="356" t="s">
        <v>4076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1332</v>
      </c>
      <c r="C16" s="356" t="s">
        <v>4077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504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4078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2657</v>
      </c>
      <c r="D21" s="1195" t="s">
        <v>1509</v>
      </c>
      <c r="E21" s="163" t="s">
        <v>2277</v>
      </c>
      <c r="F21" s="332" t="s">
        <v>258</v>
      </c>
      <c r="G21" s="163" t="s">
        <v>4079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351</v>
      </c>
      <c r="C22" s="152" t="s">
        <v>352</v>
      </c>
      <c r="D22" s="1195"/>
      <c r="E22" s="332" t="s">
        <v>301</v>
      </c>
      <c r="F22" s="332" t="s">
        <v>165</v>
      </c>
      <c r="G22" s="332" t="s">
        <v>265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1332</v>
      </c>
      <c r="C23" s="320" t="s">
        <v>4080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2515</v>
      </c>
      <c r="C24" s="356" t="s">
        <v>4081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1332</v>
      </c>
      <c r="C25" s="356" t="s">
        <v>4082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2515</v>
      </c>
      <c r="C26" s="356" t="s">
        <v>4083</v>
      </c>
      <c r="D26" s="154">
        <v>44031</v>
      </c>
      <c r="E26" s="154"/>
      <c r="F26" s="154"/>
      <c r="G26" s="154"/>
      <c r="H26" s="145" t="s">
        <v>4084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504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505</v>
      </c>
      <c r="C29" s="193"/>
      <c r="D29" s="193"/>
      <c r="E29" s="194"/>
      <c r="F29" s="195" t="s">
        <v>1417</v>
      </c>
      <c r="G29" s="195"/>
      <c r="H29" s="193"/>
      <c r="I29" s="193"/>
      <c r="J29" s="195" t="s">
        <v>507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508</v>
      </c>
      <c r="C30" s="193"/>
      <c r="D30" s="198" t="s">
        <v>509</v>
      </c>
      <c r="E30" s="199"/>
      <c r="F30" s="197" t="s">
        <v>510</v>
      </c>
      <c r="G30" s="193"/>
      <c r="H30" s="198" t="s">
        <v>511</v>
      </c>
      <c r="I30" s="193"/>
      <c r="J30" s="197" t="s">
        <v>512</v>
      </c>
      <c r="K30" s="193"/>
      <c r="L30" s="198" t="s">
        <v>513</v>
      </c>
      <c r="M30" s="193"/>
      <c r="N30" s="196"/>
    </row>
    <row r="31" spans="1:14" s="159" customFormat="1" ht="17.25" customHeight="1" x14ac:dyDescent="0.2">
      <c r="A31" s="317"/>
      <c r="B31" s="201" t="s">
        <v>4085</v>
      </c>
      <c r="C31" s="202" t="s">
        <v>4086</v>
      </c>
      <c r="D31" s="203" t="s">
        <v>4087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519</v>
      </c>
      <c r="K31" s="202" t="s">
        <v>1418</v>
      </c>
      <c r="L31" s="203" t="s">
        <v>520</v>
      </c>
      <c r="M31" s="193"/>
      <c r="N31" s="196"/>
    </row>
    <row r="32" spans="1:14" s="159" customFormat="1" ht="17.25" customHeight="1" x14ac:dyDescent="0.2">
      <c r="A32" s="316"/>
      <c r="B32" s="201" t="s">
        <v>4088</v>
      </c>
      <c r="C32" s="202" t="s">
        <v>4089</v>
      </c>
      <c r="D32" s="203" t="s">
        <v>4090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526</v>
      </c>
      <c r="K32" s="202" t="s">
        <v>1419</v>
      </c>
      <c r="L32" s="203" t="s">
        <v>527</v>
      </c>
      <c r="M32" s="193"/>
      <c r="N32" s="196"/>
    </row>
    <row r="33" spans="1:14" s="159" customFormat="1" ht="17.25" customHeight="1" x14ac:dyDescent="0.2">
      <c r="A33" s="316"/>
      <c r="B33" s="201" t="s">
        <v>1420</v>
      </c>
      <c r="C33" s="202" t="s">
        <v>4091</v>
      </c>
      <c r="D33" s="203" t="s">
        <v>1421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1422</v>
      </c>
      <c r="K33" s="202" t="s">
        <v>1423</v>
      </c>
      <c r="L33" s="203" t="s">
        <v>1424</v>
      </c>
      <c r="M33" s="193"/>
      <c r="N33" s="196"/>
    </row>
    <row r="34" spans="1:14" s="159" customFormat="1" ht="17.25" customHeight="1" x14ac:dyDescent="0.2">
      <c r="A34" s="316"/>
      <c r="B34" s="201" t="s">
        <v>4092</v>
      </c>
      <c r="C34" s="202" t="s">
        <v>4093</v>
      </c>
      <c r="D34" s="203" t="s">
        <v>4094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540</v>
      </c>
      <c r="K34" s="202" t="s">
        <v>1425</v>
      </c>
      <c r="L34" s="203" t="s">
        <v>541</v>
      </c>
      <c r="M34" s="193"/>
      <c r="N34" s="196"/>
    </row>
    <row r="35" spans="1:14" s="159" customFormat="1" ht="17.25" customHeight="1" x14ac:dyDescent="0.2">
      <c r="A35" s="316"/>
      <c r="B35" s="201" t="s">
        <v>521</v>
      </c>
      <c r="C35" s="202" t="s">
        <v>4095</v>
      </c>
      <c r="D35" s="203" t="s">
        <v>522</v>
      </c>
      <c r="E35" s="197"/>
      <c r="F35" s="201"/>
      <c r="G35" s="202"/>
      <c r="H35" s="203"/>
      <c r="I35" s="193"/>
      <c r="J35" s="201" t="s">
        <v>547</v>
      </c>
      <c r="K35" s="202" t="s">
        <v>1426</v>
      </c>
      <c r="L35" s="203" t="s">
        <v>548</v>
      </c>
      <c r="M35" s="193"/>
      <c r="N35" s="196"/>
    </row>
    <row r="36" spans="1:14" s="159" customFormat="1" ht="17.25" customHeight="1" x14ac:dyDescent="0.2">
      <c r="A36" s="316"/>
      <c r="B36" s="201" t="s">
        <v>4096</v>
      </c>
      <c r="C36" s="202" t="s">
        <v>4097</v>
      </c>
      <c r="D36" s="203" t="s">
        <v>4098</v>
      </c>
      <c r="E36" s="197"/>
      <c r="F36" s="201"/>
      <c r="G36" s="202"/>
      <c r="H36" s="203"/>
      <c r="I36" s="193"/>
      <c r="J36" s="201" t="s">
        <v>1429</v>
      </c>
      <c r="K36" s="202" t="s">
        <v>1430</v>
      </c>
      <c r="L36" s="203" t="s">
        <v>1431</v>
      </c>
      <c r="M36" s="193"/>
      <c r="N36" s="196"/>
    </row>
    <row r="37" spans="1:14" s="159" customFormat="1" ht="17.25" customHeight="1" x14ac:dyDescent="0.2">
      <c r="A37" s="316"/>
      <c r="B37" s="201" t="s">
        <v>4099</v>
      </c>
      <c r="C37" s="202" t="s">
        <v>4100</v>
      </c>
      <c r="D37" s="203" t="s">
        <v>4101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4102</v>
      </c>
      <c r="C38" s="202" t="s">
        <v>4103</v>
      </c>
      <c r="D38" s="203" t="s">
        <v>4104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1434</v>
      </c>
      <c r="C40" s="193" t="s">
        <v>1435</v>
      </c>
      <c r="D40" s="205"/>
      <c r="E40" s="193"/>
      <c r="F40" s="193" t="s">
        <v>1436</v>
      </c>
      <c r="G40" s="206" t="s">
        <v>1437</v>
      </c>
      <c r="H40" s="196"/>
      <c r="I40" s="193"/>
      <c r="J40" s="193" t="s">
        <v>1436</v>
      </c>
      <c r="K40" s="193" t="s">
        <v>1438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4105</v>
      </c>
      <c r="C2" s="122"/>
      <c r="D2" s="122"/>
      <c r="E2" s="122"/>
      <c r="F2" s="122"/>
      <c r="G2" s="11"/>
      <c r="H2" s="607" t="s">
        <v>346</v>
      </c>
      <c r="I2" s="11"/>
    </row>
    <row r="3" spans="1:12" ht="19.5" customHeight="1" x14ac:dyDescent="0.2">
      <c r="A3" s="386"/>
      <c r="B3" s="1131" t="s">
        <v>4106</v>
      </c>
      <c r="C3" s="1131"/>
      <c r="D3" s="1131"/>
      <c r="E3" s="1131"/>
      <c r="F3" s="1131"/>
      <c r="G3" s="1131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1508</v>
      </c>
      <c r="C5" s="1" t="s">
        <v>1399</v>
      </c>
      <c r="D5" s="405" t="s">
        <v>1509</v>
      </c>
      <c r="E5" s="370" t="s">
        <v>255</v>
      </c>
      <c r="F5" s="331"/>
      <c r="G5" s="331"/>
      <c r="H5" s="331"/>
      <c r="I5" s="370" t="s">
        <v>253</v>
      </c>
      <c r="J5" s="331"/>
      <c r="K5" s="331"/>
      <c r="L5" s="331"/>
    </row>
    <row r="6" spans="1:12" ht="24" customHeight="1" x14ac:dyDescent="0.2">
      <c r="A6" s="253"/>
      <c r="B6" s="4" t="s">
        <v>351</v>
      </c>
      <c r="C6" s="4" t="s">
        <v>352</v>
      </c>
      <c r="D6" s="398"/>
      <c r="E6" s="398" t="s">
        <v>165</v>
      </c>
      <c r="F6" s="331"/>
      <c r="G6" s="331"/>
      <c r="H6" s="331"/>
      <c r="I6" s="398" t="s">
        <v>247</v>
      </c>
      <c r="J6" s="331"/>
      <c r="K6" s="331"/>
      <c r="L6" s="331"/>
    </row>
    <row r="7" spans="1:12" ht="15.75" customHeight="1" x14ac:dyDescent="0.2">
      <c r="A7" s="253" t="s">
        <v>4107</v>
      </c>
      <c r="B7" s="387" t="s">
        <v>4108</v>
      </c>
      <c r="C7" s="363" t="s">
        <v>4109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4107</v>
      </c>
      <c r="B8" s="387" t="s">
        <v>4108</v>
      </c>
      <c r="C8" s="363" t="s">
        <v>4110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4107</v>
      </c>
      <c r="B9" s="369" t="s">
        <v>4108</v>
      </c>
      <c r="C9" s="6" t="s">
        <v>4110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4107</v>
      </c>
      <c r="B10" s="369" t="s">
        <v>4108</v>
      </c>
      <c r="C10" s="6" t="s">
        <v>4110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4107</v>
      </c>
      <c r="B11" s="369" t="s">
        <v>4108</v>
      </c>
      <c r="C11" s="6" t="s">
        <v>4110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4107</v>
      </c>
      <c r="B12" s="369" t="s">
        <v>4108</v>
      </c>
      <c r="C12" s="6" t="s">
        <v>4110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504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505</v>
      </c>
      <c r="C15" s="193"/>
      <c r="D15" s="193"/>
      <c r="E15" s="194"/>
      <c r="F15" s="195" t="s">
        <v>1417</v>
      </c>
      <c r="G15" s="195"/>
      <c r="H15" s="193"/>
      <c r="I15" s="193"/>
      <c r="J15" s="195" t="s">
        <v>507</v>
      </c>
      <c r="K15" s="195"/>
      <c r="L15" s="195"/>
    </row>
    <row r="16" spans="1:12" s="12" customFormat="1" ht="15.75" customHeight="1" x14ac:dyDescent="0.2">
      <c r="A16" s="5"/>
      <c r="B16" s="197" t="s">
        <v>508</v>
      </c>
      <c r="C16" s="193"/>
      <c r="D16" s="198" t="s">
        <v>509</v>
      </c>
      <c r="E16" s="199"/>
      <c r="F16" s="197" t="s">
        <v>510</v>
      </c>
      <c r="G16" s="193"/>
      <c r="H16" s="198" t="s">
        <v>511</v>
      </c>
      <c r="I16" s="193"/>
      <c r="J16" s="197" t="s">
        <v>512</v>
      </c>
      <c r="K16" s="193"/>
      <c r="L16" s="198" t="s">
        <v>513</v>
      </c>
    </row>
    <row r="17" spans="2:12" s="12" customFormat="1" ht="15.75" customHeight="1" x14ac:dyDescent="0.2">
      <c r="B17" s="417" t="s">
        <v>514</v>
      </c>
      <c r="C17" s="202"/>
      <c r="D17" s="573" t="s">
        <v>515</v>
      </c>
      <c r="E17" s="197"/>
      <c r="F17" s="710" t="s">
        <v>516</v>
      </c>
      <c r="G17" s="710" t="s">
        <v>517</v>
      </c>
      <c r="H17" s="252" t="s">
        <v>518</v>
      </c>
      <c r="I17" s="193"/>
      <c r="J17" s="201" t="s">
        <v>519</v>
      </c>
      <c r="K17" s="202" t="s">
        <v>1418</v>
      </c>
      <c r="L17" s="203" t="s">
        <v>520</v>
      </c>
    </row>
    <row r="18" spans="2:12" s="14" customFormat="1" ht="15.75" customHeight="1" x14ac:dyDescent="0.2">
      <c r="B18" s="417" t="s">
        <v>528</v>
      </c>
      <c r="C18" s="202"/>
      <c r="D18" s="573" t="s">
        <v>529</v>
      </c>
      <c r="E18" s="197"/>
      <c r="F18" s="710" t="s">
        <v>523</v>
      </c>
      <c r="G18" s="710" t="s">
        <v>524</v>
      </c>
      <c r="H18" s="252" t="s">
        <v>525</v>
      </c>
      <c r="I18" s="193"/>
      <c r="J18" s="201" t="s">
        <v>526</v>
      </c>
      <c r="K18" s="202" t="s">
        <v>1419</v>
      </c>
      <c r="L18" s="203" t="s">
        <v>527</v>
      </c>
    </row>
    <row r="19" spans="2:12" s="14" customFormat="1" ht="15.75" customHeight="1" x14ac:dyDescent="0.2">
      <c r="B19" s="201" t="s">
        <v>2751</v>
      </c>
      <c r="C19" s="202"/>
      <c r="D19" s="203" t="s">
        <v>1582</v>
      </c>
      <c r="E19" s="197"/>
      <c r="F19" s="710" t="s">
        <v>530</v>
      </c>
      <c r="G19" s="710" t="s">
        <v>531</v>
      </c>
      <c r="H19" s="252" t="s">
        <v>532</v>
      </c>
      <c r="I19" s="193"/>
      <c r="J19" s="201" t="s">
        <v>1422</v>
      </c>
      <c r="K19" s="202" t="s">
        <v>1423</v>
      </c>
      <c r="L19" s="203" t="s">
        <v>1424</v>
      </c>
    </row>
    <row r="20" spans="2:12" s="14" customFormat="1" ht="15.75" customHeight="1" x14ac:dyDescent="0.2">
      <c r="B20" s="201" t="s">
        <v>521</v>
      </c>
      <c r="C20" s="202"/>
      <c r="D20" s="203" t="s">
        <v>522</v>
      </c>
      <c r="E20" s="197"/>
      <c r="F20" s="710" t="s">
        <v>537</v>
      </c>
      <c r="G20" s="710" t="s">
        <v>538</v>
      </c>
      <c r="H20" s="252" t="s">
        <v>539</v>
      </c>
      <c r="I20" s="193"/>
      <c r="J20" s="201" t="s">
        <v>540</v>
      </c>
      <c r="K20" s="202" t="s">
        <v>1425</v>
      </c>
      <c r="L20" s="203" t="s">
        <v>541</v>
      </c>
    </row>
    <row r="21" spans="2:12" s="14" customFormat="1" ht="15.75" customHeight="1" x14ac:dyDescent="0.2">
      <c r="B21" s="417" t="s">
        <v>535</v>
      </c>
      <c r="C21" s="202"/>
      <c r="D21" s="573" t="s">
        <v>536</v>
      </c>
      <c r="E21" s="197"/>
      <c r="F21" s="710" t="s">
        <v>2752</v>
      </c>
      <c r="G21" s="710" t="s">
        <v>545</v>
      </c>
      <c r="H21" s="252" t="s">
        <v>2753</v>
      </c>
      <c r="I21" s="193"/>
      <c r="J21" s="201" t="s">
        <v>547</v>
      </c>
      <c r="K21" s="202" t="s">
        <v>1426</v>
      </c>
      <c r="L21" s="203" t="s">
        <v>548</v>
      </c>
    </row>
    <row r="22" spans="2:12" s="14" customFormat="1" ht="15.75" customHeight="1" x14ac:dyDescent="0.2">
      <c r="B22" s="417" t="s">
        <v>1427</v>
      </c>
      <c r="C22" s="202"/>
      <c r="D22" s="573" t="s">
        <v>1428</v>
      </c>
      <c r="E22" s="197"/>
      <c r="F22" s="710" t="s">
        <v>2754</v>
      </c>
      <c r="G22" s="710" t="s">
        <v>552</v>
      </c>
      <c r="H22" s="252" t="s">
        <v>2755</v>
      </c>
      <c r="I22" s="193"/>
      <c r="J22" s="201" t="s">
        <v>1429</v>
      </c>
      <c r="K22" s="202" t="s">
        <v>1430</v>
      </c>
      <c r="L22" s="203" t="s">
        <v>1431</v>
      </c>
    </row>
    <row r="23" spans="2:12" s="14" customFormat="1" ht="15.75" customHeight="1" x14ac:dyDescent="0.2">
      <c r="B23" s="417" t="s">
        <v>1432</v>
      </c>
      <c r="C23" s="202"/>
      <c r="D23" s="573" t="s">
        <v>1433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542</v>
      </c>
      <c r="C24" s="202"/>
      <c r="D24" s="573" t="s">
        <v>543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1434</v>
      </c>
      <c r="C26" s="193" t="s">
        <v>1435</v>
      </c>
      <c r="D26" s="205"/>
      <c r="E26" s="193"/>
      <c r="F26" s="193" t="s">
        <v>1436</v>
      </c>
      <c r="G26" s="206" t="s">
        <v>1437</v>
      </c>
      <c r="H26" s="196"/>
      <c r="I26" s="193"/>
      <c r="J26" s="193" t="s">
        <v>1436</v>
      </c>
      <c r="K26" s="193" t="s">
        <v>1438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3725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4111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3001</v>
      </c>
      <c r="C7" s="1"/>
      <c r="D7" s="1199" t="s">
        <v>1509</v>
      </c>
      <c r="E7" s="119" t="s">
        <v>255</v>
      </c>
    </row>
    <row r="8" spans="2:5" ht="18.75" customHeight="1" x14ac:dyDescent="0.2">
      <c r="B8" s="1"/>
      <c r="C8" s="1" t="s">
        <v>4112</v>
      </c>
      <c r="D8" s="1200"/>
      <c r="E8" s="405" t="s">
        <v>181</v>
      </c>
    </row>
    <row r="9" spans="2:5" ht="18.75" customHeight="1" x14ac:dyDescent="0.2">
      <c r="B9" s="4" t="s">
        <v>351</v>
      </c>
      <c r="C9" s="4" t="s">
        <v>352</v>
      </c>
      <c r="D9" s="4" t="s">
        <v>1289</v>
      </c>
      <c r="E9" s="4" t="s">
        <v>1289</v>
      </c>
    </row>
    <row r="10" spans="2:5" ht="18.75" hidden="1" customHeight="1" x14ac:dyDescent="0.2">
      <c r="B10" s="368" t="s">
        <v>4113</v>
      </c>
      <c r="C10" s="362" t="s">
        <v>4114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4115</v>
      </c>
      <c r="C11" s="362" t="s">
        <v>4116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4117</v>
      </c>
      <c r="C12" s="137" t="s">
        <v>4118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4119</v>
      </c>
      <c r="C13" s="137" t="s">
        <v>4120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4121</v>
      </c>
      <c r="C14" s="137" t="s">
        <v>4122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4113</v>
      </c>
      <c r="C15" s="137" t="s">
        <v>4123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4115</v>
      </c>
      <c r="C16" s="362" t="s">
        <v>4124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4117</v>
      </c>
      <c r="C17" s="362" t="s">
        <v>4125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4119</v>
      </c>
      <c r="C18" s="362" t="s">
        <v>4126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4121</v>
      </c>
      <c r="C19" s="362" t="s">
        <v>4127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4113</v>
      </c>
      <c r="C20" s="362" t="s">
        <v>4128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4115</v>
      </c>
      <c r="C21" s="137" t="s">
        <v>4129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4117</v>
      </c>
      <c r="C22" s="137" t="s">
        <v>4130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4119</v>
      </c>
      <c r="C23" s="137" t="s">
        <v>4131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4121</v>
      </c>
      <c r="C24" s="137" t="s">
        <v>4132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4113</v>
      </c>
      <c r="C25" s="362" t="s">
        <v>4133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4115</v>
      </c>
      <c r="C26" s="362" t="s">
        <v>4134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4117</v>
      </c>
      <c r="C27" s="362" t="s">
        <v>4135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4119</v>
      </c>
      <c r="C28" s="362" t="s">
        <v>4136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4121</v>
      </c>
      <c r="C29" s="137" t="s">
        <v>4137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4113</v>
      </c>
      <c r="C30" s="137" t="s">
        <v>4138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4115</v>
      </c>
      <c r="C31" s="137" t="s">
        <v>4139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504</v>
      </c>
      <c r="C32" s="9"/>
      <c r="D32" s="9"/>
      <c r="E32" s="9"/>
    </row>
    <row r="34" spans="2:12" s="14" customFormat="1" ht="18.75" customHeight="1" x14ac:dyDescent="0.2">
      <c r="B34" s="8" t="s">
        <v>505</v>
      </c>
      <c r="C34" s="11"/>
      <c r="D34" s="11"/>
      <c r="E34" s="15"/>
      <c r="F34" s="2" t="s">
        <v>1417</v>
      </c>
      <c r="G34" s="2"/>
      <c r="H34" s="11"/>
      <c r="I34" s="11"/>
      <c r="J34" s="2" t="s">
        <v>507</v>
      </c>
      <c r="K34" s="2"/>
      <c r="L34" s="2"/>
    </row>
    <row r="35" spans="2:12" s="12" customFormat="1" ht="18.75" customHeight="1" x14ac:dyDescent="0.2">
      <c r="B35" s="197" t="s">
        <v>508</v>
      </c>
      <c r="C35" s="193"/>
      <c r="D35" s="198" t="s">
        <v>509</v>
      </c>
      <c r="E35" s="15"/>
      <c r="F35" s="11" t="s">
        <v>510</v>
      </c>
      <c r="G35" s="11"/>
      <c r="H35" s="198" t="s">
        <v>511</v>
      </c>
      <c r="I35" s="11"/>
      <c r="J35" s="197" t="s">
        <v>512</v>
      </c>
      <c r="K35" s="193"/>
      <c r="L35" s="198" t="s">
        <v>513</v>
      </c>
    </row>
    <row r="36" spans="2:12" s="12" customFormat="1" ht="18.75" customHeight="1" x14ac:dyDescent="0.2">
      <c r="B36" s="201" t="s">
        <v>4085</v>
      </c>
      <c r="C36" s="202" t="s">
        <v>4086</v>
      </c>
      <c r="D36" s="203" t="s">
        <v>4087</v>
      </c>
      <c r="E36" s="11"/>
      <c r="F36" s="110" t="e">
        <f>#REF!</f>
        <v>#REF!</v>
      </c>
      <c r="G36" s="16" t="s">
        <v>4140</v>
      </c>
      <c r="H36" s="110" t="e">
        <f>#REF!</f>
        <v>#REF!</v>
      </c>
      <c r="I36" s="11"/>
      <c r="J36" s="201" t="s">
        <v>519</v>
      </c>
      <c r="K36" s="202" t="s">
        <v>1418</v>
      </c>
      <c r="L36" s="203" t="s">
        <v>520</v>
      </c>
    </row>
    <row r="37" spans="2:12" s="14" customFormat="1" ht="18.75" customHeight="1" x14ac:dyDescent="0.2">
      <c r="B37" s="201" t="s">
        <v>4088</v>
      </c>
      <c r="C37" s="202" t="s">
        <v>4089</v>
      </c>
      <c r="D37" s="203" t="s">
        <v>4090</v>
      </c>
      <c r="E37" s="11"/>
      <c r="F37" s="110" t="e">
        <f>#REF!</f>
        <v>#REF!</v>
      </c>
      <c r="G37" s="16" t="s">
        <v>4141</v>
      </c>
      <c r="H37" s="110" t="e">
        <f>#REF!</f>
        <v>#REF!</v>
      </c>
      <c r="I37" s="11"/>
      <c r="J37" s="201" t="s">
        <v>526</v>
      </c>
      <c r="K37" s="202" t="s">
        <v>1419</v>
      </c>
      <c r="L37" s="203" t="s">
        <v>527</v>
      </c>
    </row>
    <row r="38" spans="2:12" s="14" customFormat="1" ht="18.75" customHeight="1" x14ac:dyDescent="0.2">
      <c r="B38" s="201" t="s">
        <v>1420</v>
      </c>
      <c r="C38" s="202" t="s">
        <v>4091</v>
      </c>
      <c r="D38" s="203" t="s">
        <v>1421</v>
      </c>
      <c r="E38" s="11"/>
      <c r="F38" s="110" t="e">
        <f>#REF!</f>
        <v>#REF!</v>
      </c>
      <c r="G38" s="16" t="s">
        <v>4142</v>
      </c>
      <c r="H38" s="110" t="e">
        <f>#REF!</f>
        <v>#REF!</v>
      </c>
      <c r="I38" s="11"/>
      <c r="J38" s="201" t="s">
        <v>1422</v>
      </c>
      <c r="K38" s="202" t="s">
        <v>1423</v>
      </c>
      <c r="L38" s="203" t="s">
        <v>1424</v>
      </c>
    </row>
    <row r="39" spans="2:12" s="14" customFormat="1" ht="18.75" customHeight="1" x14ac:dyDescent="0.2">
      <c r="B39" s="201" t="s">
        <v>4092</v>
      </c>
      <c r="C39" s="202" t="s">
        <v>4093</v>
      </c>
      <c r="D39" s="203" t="s">
        <v>4094</v>
      </c>
      <c r="E39" s="11"/>
      <c r="F39" s="110" t="e">
        <f>#REF!</f>
        <v>#REF!</v>
      </c>
      <c r="G39" s="16" t="s">
        <v>4143</v>
      </c>
      <c r="H39" s="110" t="e">
        <f>#REF!</f>
        <v>#REF!</v>
      </c>
      <c r="I39" s="11"/>
      <c r="J39" s="201" t="s">
        <v>540</v>
      </c>
      <c r="K39" s="202" t="s">
        <v>1425</v>
      </c>
      <c r="L39" s="203" t="s">
        <v>541</v>
      </c>
    </row>
    <row r="40" spans="2:12" s="14" customFormat="1" ht="18.75" customHeight="1" x14ac:dyDescent="0.2">
      <c r="B40" s="201" t="s">
        <v>521</v>
      </c>
      <c r="C40" s="202" t="s">
        <v>4095</v>
      </c>
      <c r="D40" s="203" t="s">
        <v>522</v>
      </c>
      <c r="E40" s="11"/>
      <c r="G40" s="16"/>
      <c r="I40" s="11"/>
      <c r="J40" s="201" t="s">
        <v>547</v>
      </c>
      <c r="K40" s="202" t="s">
        <v>1426</v>
      </c>
      <c r="L40" s="203" t="s">
        <v>548</v>
      </c>
    </row>
    <row r="41" spans="2:12" s="14" customFormat="1" ht="18.75" customHeight="1" x14ac:dyDescent="0.2">
      <c r="B41" s="201" t="s">
        <v>4096</v>
      </c>
      <c r="C41" s="202" t="s">
        <v>4097</v>
      </c>
      <c r="D41" s="203" t="s">
        <v>4098</v>
      </c>
      <c r="E41" s="11"/>
      <c r="F41" s="11"/>
      <c r="G41" s="16"/>
      <c r="H41" s="13"/>
      <c r="I41" s="11"/>
      <c r="J41" s="201" t="s">
        <v>1429</v>
      </c>
      <c r="K41" s="202" t="s">
        <v>1430</v>
      </c>
      <c r="L41" s="203" t="s">
        <v>1431</v>
      </c>
    </row>
    <row r="42" spans="2:12" s="14" customFormat="1" ht="18.75" customHeight="1" x14ac:dyDescent="0.2">
      <c r="B42" s="201" t="s">
        <v>4099</v>
      </c>
      <c r="C42" s="202" t="s">
        <v>4100</v>
      </c>
      <c r="D42" s="203" t="s">
        <v>4101</v>
      </c>
      <c r="E42" s="11"/>
      <c r="I42" s="11"/>
    </row>
    <row r="43" spans="2:12" s="14" customFormat="1" ht="18.75" customHeight="1" x14ac:dyDescent="0.2">
      <c r="B43" s="201" t="s">
        <v>4102</v>
      </c>
      <c r="C43" s="202" t="s">
        <v>4103</v>
      </c>
      <c r="D43" s="203" t="s">
        <v>4104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1434</v>
      </c>
      <c r="C45" s="11" t="s">
        <v>1435</v>
      </c>
      <c r="D45" s="13"/>
      <c r="F45" s="11" t="s">
        <v>1436</v>
      </c>
      <c r="G45" s="16" t="s">
        <v>1437</v>
      </c>
      <c r="H45" s="14"/>
      <c r="J45" s="11" t="s">
        <v>1436</v>
      </c>
      <c r="K45" s="11" t="s">
        <v>1438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1281</v>
      </c>
    </row>
    <row r="4" spans="2:8" ht="18" x14ac:dyDescent="0.2">
      <c r="B4" s="147"/>
      <c r="C4" s="313" t="s">
        <v>4144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1509</v>
      </c>
      <c r="E6" s="163" t="s">
        <v>3070</v>
      </c>
      <c r="F6" s="332" t="s">
        <v>249</v>
      </c>
      <c r="G6" s="332" t="s">
        <v>4145</v>
      </c>
      <c r="H6" s="332" t="s">
        <v>327</v>
      </c>
    </row>
    <row r="7" spans="2:8" ht="15" customHeight="1" x14ac:dyDescent="0.2">
      <c r="B7" s="170"/>
      <c r="C7" s="169" t="s">
        <v>1283</v>
      </c>
      <c r="D7" s="304"/>
      <c r="E7" s="208" t="s">
        <v>181</v>
      </c>
      <c r="F7" s="406" t="s">
        <v>170</v>
      </c>
      <c r="G7" s="406" t="s">
        <v>174</v>
      </c>
      <c r="H7" s="406" t="s">
        <v>285</v>
      </c>
    </row>
    <row r="8" spans="2:8" hidden="1" x14ac:dyDescent="0.2">
      <c r="B8" s="364" t="s">
        <v>409</v>
      </c>
      <c r="C8" s="356" t="s">
        <v>4146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4147</v>
      </c>
      <c r="C9" s="356" t="s">
        <v>4148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3916</v>
      </c>
      <c r="C10" s="356" t="s">
        <v>4149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3239</v>
      </c>
      <c r="C11" s="356" t="s">
        <v>4150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4033</v>
      </c>
      <c r="C12" s="320" t="s">
        <v>4151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3910</v>
      </c>
      <c r="C13" s="320" t="s">
        <v>4152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504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1" t="s">
        <v>4153</v>
      </c>
      <c r="C16" s="1201"/>
      <c r="D16" s="1201"/>
      <c r="E16" s="1201"/>
      <c r="F16" s="1201"/>
      <c r="G16" s="1201"/>
      <c r="H16" s="1201"/>
    </row>
    <row r="18" spans="2:12" ht="24" x14ac:dyDescent="0.2">
      <c r="B18" s="170"/>
      <c r="C18" s="169"/>
      <c r="D18" s="406" t="s">
        <v>1509</v>
      </c>
      <c r="E18" s="163" t="s">
        <v>3070</v>
      </c>
      <c r="F18" s="332" t="s">
        <v>249</v>
      </c>
      <c r="G18" s="332" t="s">
        <v>4145</v>
      </c>
      <c r="H18" s="332" t="s">
        <v>327</v>
      </c>
      <c r="I18" s="147"/>
      <c r="J18" s="146"/>
      <c r="K18" s="146"/>
      <c r="L18" s="146"/>
    </row>
    <row r="19" spans="2:12" x14ac:dyDescent="0.2">
      <c r="B19" s="170"/>
      <c r="C19" s="169" t="s">
        <v>1283</v>
      </c>
      <c r="D19" s="304"/>
      <c r="E19" s="208" t="s">
        <v>181</v>
      </c>
      <c r="F19" s="406" t="s">
        <v>170</v>
      </c>
      <c r="G19" s="406" t="s">
        <v>174</v>
      </c>
      <c r="H19" s="406" t="s">
        <v>285</v>
      </c>
      <c r="I19" s="147"/>
      <c r="J19" s="146"/>
      <c r="K19" s="146"/>
      <c r="L19" s="146"/>
    </row>
    <row r="20" spans="2:12" s="159" customFormat="1" ht="12" x14ac:dyDescent="0.2">
      <c r="B20" s="216" t="s">
        <v>681</v>
      </c>
      <c r="C20" s="320" t="s">
        <v>4154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681</v>
      </c>
      <c r="C21" s="320" t="s">
        <v>4155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504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505</v>
      </c>
      <c r="C24" s="193"/>
      <c r="D24" s="193"/>
      <c r="E24" s="194"/>
      <c r="F24" s="195" t="s">
        <v>1417</v>
      </c>
      <c r="G24" s="195"/>
      <c r="H24" s="193"/>
      <c r="I24" s="193"/>
      <c r="J24" s="195" t="s">
        <v>507</v>
      </c>
      <c r="K24" s="195"/>
      <c r="L24" s="195"/>
    </row>
    <row r="25" spans="2:12" s="159" customFormat="1" ht="15.75" customHeight="1" x14ac:dyDescent="0.2">
      <c r="B25" s="197" t="s">
        <v>508</v>
      </c>
      <c r="C25" s="193"/>
      <c r="D25" s="198" t="s">
        <v>509</v>
      </c>
      <c r="E25" s="199"/>
      <c r="F25" s="197" t="s">
        <v>510</v>
      </c>
      <c r="G25" s="193"/>
      <c r="H25" s="198" t="s">
        <v>511</v>
      </c>
      <c r="I25" s="193"/>
      <c r="J25" s="197" t="s">
        <v>512</v>
      </c>
      <c r="K25" s="193"/>
      <c r="L25" s="198" t="s">
        <v>513</v>
      </c>
    </row>
    <row r="26" spans="2:12" s="159" customFormat="1" ht="15.75" customHeight="1" x14ac:dyDescent="0.2">
      <c r="B26" s="201" t="s">
        <v>4085</v>
      </c>
      <c r="C26" s="202" t="s">
        <v>4086</v>
      </c>
      <c r="D26" s="203" t="s">
        <v>4087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519</v>
      </c>
      <c r="K26" s="202" t="s">
        <v>1418</v>
      </c>
      <c r="L26" s="203" t="s">
        <v>520</v>
      </c>
    </row>
    <row r="27" spans="2:12" s="159" customFormat="1" ht="15.75" customHeight="1" x14ac:dyDescent="0.2">
      <c r="B27" s="201" t="s">
        <v>4088</v>
      </c>
      <c r="C27" s="202" t="s">
        <v>4089</v>
      </c>
      <c r="D27" s="203" t="s">
        <v>4090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526</v>
      </c>
      <c r="K27" s="202" t="s">
        <v>1419</v>
      </c>
      <c r="L27" s="203" t="s">
        <v>527</v>
      </c>
    </row>
    <row r="28" spans="2:12" s="159" customFormat="1" ht="15.75" customHeight="1" x14ac:dyDescent="0.2">
      <c r="B28" s="201" t="s">
        <v>1420</v>
      </c>
      <c r="C28" s="202" t="s">
        <v>4091</v>
      </c>
      <c r="D28" s="203" t="s">
        <v>1421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1422</v>
      </c>
      <c r="K28" s="202" t="s">
        <v>1423</v>
      </c>
      <c r="L28" s="203" t="s">
        <v>1424</v>
      </c>
    </row>
    <row r="29" spans="2:12" s="159" customFormat="1" ht="15.75" customHeight="1" x14ac:dyDescent="0.2">
      <c r="B29" s="201" t="s">
        <v>4092</v>
      </c>
      <c r="C29" s="202" t="s">
        <v>4093</v>
      </c>
      <c r="D29" s="203" t="s">
        <v>4094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540</v>
      </c>
      <c r="K29" s="202" t="s">
        <v>1425</v>
      </c>
      <c r="L29" s="203" t="s">
        <v>541</v>
      </c>
    </row>
    <row r="30" spans="2:12" s="159" customFormat="1" ht="15.75" customHeight="1" x14ac:dyDescent="0.2">
      <c r="B30" s="201" t="s">
        <v>521</v>
      </c>
      <c r="C30" s="202" t="s">
        <v>4095</v>
      </c>
      <c r="D30" s="203" t="s">
        <v>522</v>
      </c>
      <c r="E30" s="197"/>
      <c r="F30" s="201"/>
      <c r="G30" s="202"/>
      <c r="H30" s="203"/>
      <c r="I30" s="193"/>
      <c r="J30" s="201" t="s">
        <v>547</v>
      </c>
      <c r="K30" s="202" t="s">
        <v>1426</v>
      </c>
      <c r="L30" s="203" t="s">
        <v>548</v>
      </c>
    </row>
    <row r="31" spans="2:12" s="159" customFormat="1" ht="15.75" customHeight="1" x14ac:dyDescent="0.2">
      <c r="B31" s="201" t="s">
        <v>4096</v>
      </c>
      <c r="C31" s="202" t="s">
        <v>4097</v>
      </c>
      <c r="D31" s="203" t="s">
        <v>4098</v>
      </c>
      <c r="E31" s="197"/>
      <c r="F31" s="201"/>
      <c r="G31" s="202"/>
      <c r="H31" s="203"/>
      <c r="I31" s="193"/>
      <c r="J31" s="201" t="s">
        <v>1429</v>
      </c>
      <c r="K31" s="202" t="s">
        <v>1430</v>
      </c>
      <c r="L31" s="203" t="s">
        <v>1431</v>
      </c>
    </row>
    <row r="32" spans="2:12" s="159" customFormat="1" ht="15.75" customHeight="1" x14ac:dyDescent="0.2">
      <c r="B32" s="201" t="s">
        <v>4099</v>
      </c>
      <c r="C32" s="202" t="s">
        <v>4100</v>
      </c>
      <c r="D32" s="203" t="s">
        <v>4101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4102</v>
      </c>
      <c r="C33" s="202" t="s">
        <v>4103</v>
      </c>
      <c r="D33" s="203" t="s">
        <v>4104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1434</v>
      </c>
      <c r="C35" s="193" t="s">
        <v>1435</v>
      </c>
      <c r="D35" s="205"/>
      <c r="E35" s="193"/>
      <c r="F35" s="193" t="s">
        <v>1436</v>
      </c>
      <c r="G35" s="206" t="s">
        <v>1437</v>
      </c>
      <c r="H35" s="196"/>
      <c r="I35" s="193"/>
      <c r="J35" s="193" t="s">
        <v>1436</v>
      </c>
      <c r="K35" s="193" t="s">
        <v>1438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3725</v>
      </c>
      <c r="C2" s="122"/>
      <c r="D2" s="122"/>
      <c r="E2" s="122"/>
      <c r="F2" s="122"/>
      <c r="G2" s="121"/>
      <c r="H2" s="607" t="s">
        <v>346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4156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1508</v>
      </c>
      <c r="C6" s="1" t="s">
        <v>3732</v>
      </c>
      <c r="D6" s="398" t="s">
        <v>1509</v>
      </c>
      <c r="E6" s="398" t="s">
        <v>249</v>
      </c>
      <c r="F6" s="1202" t="s">
        <v>1511</v>
      </c>
      <c r="G6" s="1199" t="s">
        <v>352</v>
      </c>
      <c r="H6" s="1202" t="s">
        <v>249</v>
      </c>
      <c r="I6" s="370" t="s">
        <v>4157</v>
      </c>
    </row>
    <row r="7" spans="2:9" ht="18.75" hidden="1" customHeight="1" x14ac:dyDescent="0.2">
      <c r="B7" s="4" t="s">
        <v>351</v>
      </c>
      <c r="C7" s="4" t="s">
        <v>352</v>
      </c>
      <c r="D7" s="398"/>
      <c r="E7" s="4" t="s">
        <v>4158</v>
      </c>
      <c r="F7" s="1203"/>
      <c r="G7" s="1200"/>
      <c r="H7" s="1203"/>
      <c r="I7" s="4" t="s">
        <v>177</v>
      </c>
    </row>
    <row r="8" spans="2:9" ht="18.75" hidden="1" customHeight="1" x14ac:dyDescent="0.2">
      <c r="B8" s="369" t="s">
        <v>4159</v>
      </c>
      <c r="C8" s="6" t="s">
        <v>4160</v>
      </c>
      <c r="D8" s="6">
        <v>44371</v>
      </c>
      <c r="E8" s="6">
        <f t="shared" ref="E8:E13" si="0">D8+14</f>
        <v>44385</v>
      </c>
      <c r="F8" s="369" t="s">
        <v>1826</v>
      </c>
      <c r="G8" s="6" t="s">
        <v>4161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4162</v>
      </c>
      <c r="C9" s="6" t="s">
        <v>4163</v>
      </c>
      <c r="D9" s="6">
        <v>44383</v>
      </c>
      <c r="E9" s="6">
        <f t="shared" si="0"/>
        <v>44397</v>
      </c>
      <c r="F9" s="369" t="s">
        <v>1345</v>
      </c>
      <c r="G9" s="6" t="s">
        <v>4164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4165</v>
      </c>
      <c r="C10" s="6" t="s">
        <v>4166</v>
      </c>
      <c r="D10" s="6">
        <v>44391</v>
      </c>
      <c r="E10" s="6">
        <f t="shared" si="0"/>
        <v>44405</v>
      </c>
      <c r="F10" s="369" t="s">
        <v>4167</v>
      </c>
      <c r="G10" s="6" t="s">
        <v>4168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4169</v>
      </c>
      <c r="C11" s="6" t="s">
        <v>4170</v>
      </c>
      <c r="D11" s="6">
        <v>44397</v>
      </c>
      <c r="E11" s="6">
        <f t="shared" si="0"/>
        <v>44411</v>
      </c>
      <c r="F11" s="369" t="s">
        <v>1826</v>
      </c>
      <c r="G11" s="6" t="s">
        <v>4171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4172</v>
      </c>
      <c r="C12" s="6" t="s">
        <v>4173</v>
      </c>
      <c r="D12" s="6">
        <v>44407</v>
      </c>
      <c r="E12" s="6">
        <f t="shared" si="0"/>
        <v>44421</v>
      </c>
      <c r="F12" s="369" t="s">
        <v>1345</v>
      </c>
      <c r="G12" s="6" t="s">
        <v>4174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3354</v>
      </c>
      <c r="C13" s="6" t="s">
        <v>4175</v>
      </c>
      <c r="D13" s="6">
        <v>44412</v>
      </c>
      <c r="E13" s="6">
        <f t="shared" si="0"/>
        <v>44426</v>
      </c>
      <c r="F13" s="369" t="s">
        <v>4167</v>
      </c>
      <c r="G13" s="6" t="s">
        <v>4176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504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1508</v>
      </c>
      <c r="C17" s="1" t="s">
        <v>3732</v>
      </c>
      <c r="D17" s="398" t="s">
        <v>1509</v>
      </c>
      <c r="E17" s="119" t="s">
        <v>4177</v>
      </c>
      <c r="F17" s="1202" t="s">
        <v>1511</v>
      </c>
      <c r="G17" s="1199" t="s">
        <v>352</v>
      </c>
      <c r="H17" s="1202" t="s">
        <v>1510</v>
      </c>
      <c r="I17" s="370" t="s">
        <v>4157</v>
      </c>
      <c r="J17" s="3"/>
      <c r="K17" s="3"/>
    </row>
    <row r="18" spans="2:11" ht="18.75" hidden="1" customHeight="1" x14ac:dyDescent="0.2">
      <c r="B18" s="4" t="s">
        <v>351</v>
      </c>
      <c r="C18" s="4" t="s">
        <v>352</v>
      </c>
      <c r="D18" s="398"/>
      <c r="E18" s="4" t="s">
        <v>4178</v>
      </c>
      <c r="F18" s="1203"/>
      <c r="G18" s="1200"/>
      <c r="H18" s="1203"/>
      <c r="I18" s="4" t="s">
        <v>177</v>
      </c>
      <c r="J18" s="3"/>
      <c r="K18" s="3"/>
    </row>
    <row r="19" spans="2:11" ht="18.75" hidden="1" customHeight="1" x14ac:dyDescent="0.2">
      <c r="B19" s="369" t="s">
        <v>3354</v>
      </c>
      <c r="C19" s="6" t="s">
        <v>4179</v>
      </c>
      <c r="D19" s="6">
        <v>44503</v>
      </c>
      <c r="E19" s="6">
        <f>D19+11</f>
        <v>44514</v>
      </c>
      <c r="F19" s="6" t="s">
        <v>1826</v>
      </c>
      <c r="G19" s="6" t="s">
        <v>4180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4181</v>
      </c>
      <c r="C20" s="6" t="s">
        <v>4182</v>
      </c>
      <c r="D20" s="6">
        <v>44506</v>
      </c>
      <c r="E20" s="6">
        <f>D20+11</f>
        <v>44517</v>
      </c>
      <c r="F20" s="6" t="s">
        <v>4183</v>
      </c>
      <c r="G20" s="6" t="s">
        <v>4184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4185</v>
      </c>
      <c r="C21" s="6" t="s">
        <v>4186</v>
      </c>
      <c r="D21" s="6">
        <v>44528</v>
      </c>
      <c r="E21" s="6">
        <f>D21+11</f>
        <v>44539</v>
      </c>
      <c r="F21" s="6" t="s">
        <v>1826</v>
      </c>
      <c r="G21" s="6" t="s">
        <v>4187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4188</v>
      </c>
      <c r="C22" s="6" t="s">
        <v>4189</v>
      </c>
      <c r="D22" s="6">
        <v>44534</v>
      </c>
      <c r="E22" s="6">
        <f>D22+11</f>
        <v>44545</v>
      </c>
      <c r="F22" s="6" t="s">
        <v>4190</v>
      </c>
      <c r="G22" s="6" t="s">
        <v>4191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1508</v>
      </c>
      <c r="C25" s="374" t="s">
        <v>3732</v>
      </c>
      <c r="D25" s="398" t="s">
        <v>1509</v>
      </c>
      <c r="E25" s="119" t="s">
        <v>4177</v>
      </c>
      <c r="F25" s="1202" t="s">
        <v>1511</v>
      </c>
      <c r="G25" s="1199" t="s">
        <v>352</v>
      </c>
      <c r="H25" s="1202" t="s">
        <v>1510</v>
      </c>
      <c r="I25" s="480"/>
      <c r="J25" s="480"/>
      <c r="K25" s="480"/>
    </row>
    <row r="26" spans="2:11" s="168" customFormat="1" ht="16.5" hidden="1" x14ac:dyDescent="0.2">
      <c r="B26" s="530" t="s">
        <v>351</v>
      </c>
      <c r="C26" s="530" t="s">
        <v>352</v>
      </c>
      <c r="D26" s="405"/>
      <c r="E26" s="530" t="s">
        <v>170</v>
      </c>
      <c r="F26" s="1203"/>
      <c r="G26" s="1200"/>
      <c r="H26" s="1203"/>
      <c r="I26" s="372"/>
      <c r="J26" s="372"/>
      <c r="K26" s="372"/>
    </row>
    <row r="27" spans="2:11" s="14" customFormat="1" ht="18.75" hidden="1" customHeight="1" x14ac:dyDescent="0.2">
      <c r="B27" s="127" t="s">
        <v>4192</v>
      </c>
      <c r="C27" s="126" t="s">
        <v>4193</v>
      </c>
      <c r="D27" s="415">
        <v>44610</v>
      </c>
      <c r="E27" s="6">
        <f>D27+11</f>
        <v>44621</v>
      </c>
      <c r="F27" s="6" t="s">
        <v>4194</v>
      </c>
      <c r="G27" s="6" t="s">
        <v>4195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4196</v>
      </c>
      <c r="C28" s="126" t="s">
        <v>4197</v>
      </c>
      <c r="D28" s="415">
        <v>44235</v>
      </c>
      <c r="E28" s="6">
        <f>D28+11</f>
        <v>44246</v>
      </c>
      <c r="F28" s="6" t="s">
        <v>741</v>
      </c>
      <c r="G28" s="6" t="s">
        <v>4198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1508</v>
      </c>
      <c r="C32" s="398" t="s">
        <v>3732</v>
      </c>
      <c r="D32" s="398" t="s">
        <v>1509</v>
      </c>
      <c r="E32" s="119" t="s">
        <v>1510</v>
      </c>
      <c r="F32" s="1202" t="s">
        <v>1511</v>
      </c>
      <c r="G32" s="1199" t="s">
        <v>352</v>
      </c>
      <c r="H32" s="1202" t="s">
        <v>1510</v>
      </c>
      <c r="I32" s="370" t="s">
        <v>4199</v>
      </c>
      <c r="J32" s="9"/>
      <c r="K32" s="575" t="s">
        <v>3736</v>
      </c>
    </row>
    <row r="33" spans="2:11" s="14" customFormat="1" ht="18.75" customHeight="1" x14ac:dyDescent="0.2">
      <c r="B33" s="4" t="s">
        <v>351</v>
      </c>
      <c r="C33" s="4" t="s">
        <v>352</v>
      </c>
      <c r="D33" s="398"/>
      <c r="E33" s="4" t="s">
        <v>4200</v>
      </c>
      <c r="F33" s="1203"/>
      <c r="G33" s="1200"/>
      <c r="H33" s="1203"/>
      <c r="I33" s="4"/>
      <c r="J33" s="9"/>
      <c r="K33" s="576"/>
    </row>
    <row r="34" spans="2:11" s="14" customFormat="1" ht="18.75" hidden="1" customHeight="1" x14ac:dyDescent="0.2">
      <c r="B34" s="136" t="s">
        <v>3750</v>
      </c>
      <c r="C34" s="137" t="s">
        <v>3773</v>
      </c>
      <c r="D34" s="6">
        <v>44607</v>
      </c>
      <c r="E34" s="6">
        <f>D34+9</f>
        <v>44616</v>
      </c>
      <c r="F34" s="6" t="s">
        <v>611</v>
      </c>
      <c r="G34" s="6" t="s">
        <v>4201</v>
      </c>
      <c r="H34" s="6">
        <v>44606</v>
      </c>
      <c r="I34" s="415" t="s">
        <v>385</v>
      </c>
      <c r="J34" s="9"/>
      <c r="K34" s="420"/>
    </row>
    <row r="35" spans="2:11" s="14" customFormat="1" ht="18.75" hidden="1" customHeight="1" x14ac:dyDescent="0.2">
      <c r="B35" s="136" t="s">
        <v>3752</v>
      </c>
      <c r="C35" s="137" t="s">
        <v>3774</v>
      </c>
      <c r="D35" s="6">
        <v>44611</v>
      </c>
      <c r="E35" s="6">
        <f>D35+9</f>
        <v>44620</v>
      </c>
      <c r="F35" s="6" t="s">
        <v>4202</v>
      </c>
      <c r="G35" s="6" t="s">
        <v>4203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3754</v>
      </c>
      <c r="C36" s="545" t="s">
        <v>3775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3756</v>
      </c>
      <c r="C37" s="545" t="s">
        <v>3776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3760</v>
      </c>
      <c r="C38" s="545" t="s">
        <v>3777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3758</v>
      </c>
      <c r="C39" s="545" t="s">
        <v>3778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3762</v>
      </c>
      <c r="C40" s="545" t="s">
        <v>3779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3764</v>
      </c>
      <c r="C41" s="545" t="s">
        <v>3780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3766</v>
      </c>
      <c r="C42" s="545" t="s">
        <v>3781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3768</v>
      </c>
      <c r="C43" s="545" t="s">
        <v>3782</v>
      </c>
      <c r="D43" s="6">
        <f>D42+7</f>
        <v>44672</v>
      </c>
      <c r="E43" s="6">
        <f t="shared" si="3"/>
        <v>44681</v>
      </c>
      <c r="F43" s="568" t="s">
        <v>4204</v>
      </c>
      <c r="G43" s="6" t="s">
        <v>4205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3743</v>
      </c>
      <c r="C44" s="545" t="s">
        <v>3783</v>
      </c>
      <c r="D44" s="6">
        <f>D43+7</f>
        <v>44679</v>
      </c>
      <c r="E44" s="6">
        <f t="shared" si="3"/>
        <v>44688</v>
      </c>
      <c r="F44" s="6" t="s">
        <v>681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3745</v>
      </c>
      <c r="C45" s="545" t="s">
        <v>3784</v>
      </c>
      <c r="D45" s="6">
        <f>D44+7</f>
        <v>44686</v>
      </c>
      <c r="E45" s="6">
        <f t="shared" si="3"/>
        <v>44695</v>
      </c>
      <c r="F45" s="6" t="s">
        <v>4206</v>
      </c>
      <c r="G45" s="6" t="s">
        <v>4207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3747</v>
      </c>
      <c r="C46" s="545" t="s">
        <v>3785</v>
      </c>
      <c r="D46" s="6">
        <v>44693</v>
      </c>
      <c r="E46" s="6">
        <f>D46+9</f>
        <v>44702</v>
      </c>
      <c r="F46" s="6" t="s">
        <v>1578</v>
      </c>
      <c r="G46" s="6" t="s">
        <v>4208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3750</v>
      </c>
      <c r="C47" s="545" t="s">
        <v>3786</v>
      </c>
      <c r="D47" s="6">
        <v>44700</v>
      </c>
      <c r="E47" s="6">
        <f>D47+9</f>
        <v>44709</v>
      </c>
      <c r="F47" s="6" t="s">
        <v>357</v>
      </c>
      <c r="G47" s="6" t="s">
        <v>4209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3752</v>
      </c>
      <c r="C48" s="545" t="s">
        <v>3787</v>
      </c>
      <c r="D48" s="6">
        <v>44707</v>
      </c>
      <c r="E48" s="6">
        <f>D48+9</f>
        <v>44716</v>
      </c>
      <c r="F48" s="6" t="s">
        <v>681</v>
      </c>
      <c r="G48" s="6" t="s">
        <v>681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3754</v>
      </c>
      <c r="C49" s="545" t="s">
        <v>3788</v>
      </c>
      <c r="D49" s="6">
        <v>44719</v>
      </c>
      <c r="E49" s="6">
        <f t="shared" ref="E49:E52" si="5">D49+9</f>
        <v>44728</v>
      </c>
      <c r="F49" s="6" t="s">
        <v>681</v>
      </c>
      <c r="G49" s="6" t="s">
        <v>681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3756</v>
      </c>
      <c r="C50" s="545" t="s">
        <v>3789</v>
      </c>
      <c r="D50" s="6">
        <v>44724</v>
      </c>
      <c r="E50" s="6">
        <f t="shared" si="5"/>
        <v>44733</v>
      </c>
      <c r="F50" s="6" t="s">
        <v>681</v>
      </c>
      <c r="G50" s="6" t="s">
        <v>681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3760</v>
      </c>
      <c r="C51" s="545" t="s">
        <v>3790</v>
      </c>
      <c r="D51" s="6">
        <v>44728</v>
      </c>
      <c r="E51" s="6">
        <f t="shared" si="5"/>
        <v>44737</v>
      </c>
      <c r="F51" s="6" t="s">
        <v>681</v>
      </c>
      <c r="G51" s="6" t="s">
        <v>681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3758</v>
      </c>
      <c r="C52" s="545" t="s">
        <v>3791</v>
      </c>
      <c r="D52" s="6">
        <v>44743</v>
      </c>
      <c r="E52" s="488">
        <f t="shared" si="5"/>
        <v>44752</v>
      </c>
      <c r="F52" s="6" t="s">
        <v>681</v>
      </c>
      <c r="G52" s="6" t="s">
        <v>681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4210</v>
      </c>
      <c r="C53" s="545" t="s">
        <v>3793</v>
      </c>
      <c r="D53" s="6">
        <v>44743</v>
      </c>
      <c r="E53" s="488">
        <f>D53+9</f>
        <v>44752</v>
      </c>
      <c r="F53" s="6" t="s">
        <v>681</v>
      </c>
      <c r="G53" s="6" t="s">
        <v>681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3764</v>
      </c>
      <c r="C54" s="545" t="s">
        <v>3794</v>
      </c>
      <c r="D54" s="6">
        <v>44753</v>
      </c>
      <c r="E54" s="6">
        <f t="shared" ref="E54:E56" si="7">D54+9</f>
        <v>44762</v>
      </c>
      <c r="F54" s="6" t="s">
        <v>681</v>
      </c>
      <c r="G54" s="6" t="s">
        <v>681</v>
      </c>
      <c r="H54" s="6">
        <f t="shared" ref="H54:H56" si="8">E54</f>
        <v>44762</v>
      </c>
      <c r="I54" s="6"/>
      <c r="J54" s="588" t="s">
        <v>4211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3766</v>
      </c>
      <c r="C55" s="545" t="s">
        <v>3795</v>
      </c>
      <c r="D55" s="6">
        <v>44756</v>
      </c>
      <c r="E55" s="488">
        <f t="shared" si="7"/>
        <v>44765</v>
      </c>
      <c r="F55" s="6" t="s">
        <v>681</v>
      </c>
      <c r="G55" s="6" t="s">
        <v>681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409</v>
      </c>
      <c r="C56" s="579" t="s">
        <v>3797</v>
      </c>
      <c r="D56" s="488">
        <v>44763</v>
      </c>
      <c r="E56" s="488">
        <f t="shared" si="7"/>
        <v>44772</v>
      </c>
      <c r="F56" s="488" t="s">
        <v>681</v>
      </c>
      <c r="G56" s="488" t="s">
        <v>681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3798</v>
      </c>
      <c r="C57" s="137" t="s">
        <v>3799</v>
      </c>
      <c r="D57" s="6">
        <v>44770</v>
      </c>
      <c r="E57" s="6">
        <f t="shared" ref="E57" si="10">D57+9</f>
        <v>44779</v>
      </c>
      <c r="F57" s="6" t="s">
        <v>681</v>
      </c>
      <c r="G57" s="6" t="s">
        <v>681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3743</v>
      </c>
      <c r="C58" s="137" t="s">
        <v>3800</v>
      </c>
      <c r="D58" s="6">
        <v>44777</v>
      </c>
      <c r="E58" s="6">
        <f t="shared" ref="E58" si="13">D58+9</f>
        <v>44786</v>
      </c>
      <c r="F58" s="6" t="s">
        <v>681</v>
      </c>
      <c r="G58" s="6" t="s">
        <v>681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3745</v>
      </c>
      <c r="C59" s="137" t="s">
        <v>3801</v>
      </c>
      <c r="D59" s="6">
        <v>44784</v>
      </c>
      <c r="E59" s="6">
        <f t="shared" ref="E59" si="15">D59+9</f>
        <v>44793</v>
      </c>
      <c r="F59" s="6" t="s">
        <v>681</v>
      </c>
      <c r="G59" s="6" t="s">
        <v>681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3802</v>
      </c>
      <c r="C60" s="137" t="s">
        <v>3803</v>
      </c>
      <c r="D60" s="6">
        <v>44791</v>
      </c>
      <c r="E60" s="6">
        <f t="shared" ref="E60" si="17">D60+9</f>
        <v>44800</v>
      </c>
      <c r="F60" s="6" t="s">
        <v>681</v>
      </c>
      <c r="G60" s="6" t="s">
        <v>681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3750</v>
      </c>
      <c r="C61" s="137" t="s">
        <v>3804</v>
      </c>
      <c r="D61" s="6">
        <v>44798</v>
      </c>
      <c r="E61" s="6">
        <f t="shared" ref="E61" si="19">D61+9</f>
        <v>44807</v>
      </c>
      <c r="F61" s="6" t="s">
        <v>681</v>
      </c>
      <c r="G61" s="6" t="s">
        <v>681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1508</v>
      </c>
      <c r="C65" s="398" t="s">
        <v>3732</v>
      </c>
      <c r="D65" s="398" t="s">
        <v>1509</v>
      </c>
      <c r="E65" s="119" t="s">
        <v>4177</v>
      </c>
      <c r="F65" s="1202" t="s">
        <v>1511</v>
      </c>
      <c r="G65" s="1199" t="s">
        <v>352</v>
      </c>
      <c r="H65" s="1202" t="s">
        <v>1510</v>
      </c>
      <c r="I65" s="370"/>
      <c r="J65" s="9"/>
      <c r="K65" s="9"/>
    </row>
    <row r="66" spans="2:11" s="14" customFormat="1" ht="18.75" customHeight="1" x14ac:dyDescent="0.2">
      <c r="B66" s="4" t="s">
        <v>351</v>
      </c>
      <c r="C66" s="4" t="s">
        <v>352</v>
      </c>
      <c r="D66" s="398"/>
      <c r="E66" s="4" t="s">
        <v>170</v>
      </c>
      <c r="F66" s="1203"/>
      <c r="G66" s="1200"/>
      <c r="H66" s="1203"/>
      <c r="I66" s="4"/>
      <c r="J66" s="9"/>
      <c r="K66" s="9"/>
    </row>
    <row r="67" spans="2:11" s="14" customFormat="1" ht="18.75" customHeight="1" x14ac:dyDescent="0.2">
      <c r="B67" s="547" t="s">
        <v>4212</v>
      </c>
      <c r="C67" s="548" t="s">
        <v>4213</v>
      </c>
      <c r="D67" s="548">
        <v>44623</v>
      </c>
      <c r="E67" s="6">
        <f>D67+11</f>
        <v>44634</v>
      </c>
      <c r="F67" s="6" t="s">
        <v>681</v>
      </c>
      <c r="G67" s="6" t="s">
        <v>681</v>
      </c>
      <c r="H67" s="6"/>
      <c r="I67" s="415"/>
      <c r="J67" s="9"/>
      <c r="K67" s="9"/>
    </row>
    <row r="68" spans="2:11" s="14" customFormat="1" ht="18.75" customHeight="1" x14ac:dyDescent="0.2">
      <c r="B68" s="547" t="s">
        <v>4159</v>
      </c>
      <c r="C68" s="548" t="s">
        <v>4214</v>
      </c>
      <c r="D68" s="548">
        <v>44635</v>
      </c>
      <c r="E68" s="6">
        <f t="shared" ref="E68:E71" si="21">D68+11</f>
        <v>44646</v>
      </c>
      <c r="F68" s="6" t="s">
        <v>681</v>
      </c>
      <c r="G68" s="6" t="s">
        <v>681</v>
      </c>
      <c r="H68" s="6"/>
      <c r="I68" s="6"/>
      <c r="J68" s="9"/>
      <c r="K68" s="9"/>
    </row>
    <row r="69" spans="2:11" s="14" customFormat="1" ht="18.75" customHeight="1" x14ac:dyDescent="0.2">
      <c r="B69" s="547" t="s">
        <v>4215</v>
      </c>
      <c r="C69" s="548" t="s">
        <v>4216</v>
      </c>
      <c r="D69" s="548">
        <v>44640</v>
      </c>
      <c r="E69" s="6">
        <f t="shared" si="21"/>
        <v>44651</v>
      </c>
      <c r="F69" s="6" t="s">
        <v>681</v>
      </c>
      <c r="G69" s="6" t="s">
        <v>681</v>
      </c>
      <c r="H69" s="6"/>
      <c r="I69" s="6"/>
      <c r="J69" s="9"/>
      <c r="K69" s="9"/>
    </row>
    <row r="70" spans="2:11" s="14" customFormat="1" ht="18.75" customHeight="1" x14ac:dyDescent="0.2">
      <c r="B70" s="547" t="s">
        <v>4165</v>
      </c>
      <c r="C70" s="548" t="s">
        <v>4217</v>
      </c>
      <c r="D70" s="548">
        <v>44644</v>
      </c>
      <c r="E70" s="6">
        <f t="shared" si="21"/>
        <v>44655</v>
      </c>
      <c r="F70" s="6" t="s">
        <v>681</v>
      </c>
      <c r="G70" s="6" t="s">
        <v>681</v>
      </c>
      <c r="H70" s="6"/>
      <c r="I70" s="6"/>
      <c r="J70" s="9"/>
      <c r="K70" s="9"/>
    </row>
    <row r="71" spans="2:11" s="14" customFormat="1" ht="18.75" customHeight="1" x14ac:dyDescent="0.2">
      <c r="B71" s="547" t="s">
        <v>4169</v>
      </c>
      <c r="C71" s="548" t="s">
        <v>4218</v>
      </c>
      <c r="D71" s="548">
        <v>44650</v>
      </c>
      <c r="E71" s="6">
        <f t="shared" si="21"/>
        <v>44661</v>
      </c>
      <c r="F71" s="6" t="s">
        <v>681</v>
      </c>
      <c r="G71" s="6" t="s">
        <v>681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505</v>
      </c>
      <c r="C74" s="11"/>
      <c r="D74" s="11"/>
      <c r="E74" s="15"/>
      <c r="F74" s="2" t="s">
        <v>1417</v>
      </c>
      <c r="G74" s="2"/>
      <c r="H74" s="11"/>
      <c r="I74" s="2" t="s">
        <v>507</v>
      </c>
      <c r="J74" s="2"/>
      <c r="K74" s="2"/>
    </row>
    <row r="75" spans="2:11" s="12" customFormat="1" ht="18.75" customHeight="1" x14ac:dyDescent="0.2">
      <c r="B75" s="197" t="s">
        <v>508</v>
      </c>
      <c r="C75" s="193"/>
      <c r="D75" s="198" t="s">
        <v>509</v>
      </c>
      <c r="E75" s="15"/>
      <c r="F75" s="11" t="s">
        <v>510</v>
      </c>
      <c r="G75" s="11"/>
      <c r="H75" s="198" t="s">
        <v>511</v>
      </c>
      <c r="I75" s="197" t="s">
        <v>512</v>
      </c>
      <c r="J75" s="193"/>
      <c r="K75" s="198" t="s">
        <v>513</v>
      </c>
    </row>
    <row r="76" spans="2:11" s="12" customFormat="1" ht="18.75" customHeight="1" x14ac:dyDescent="0.2">
      <c r="B76" s="417" t="s">
        <v>514</v>
      </c>
      <c r="C76" s="202"/>
      <c r="D76" s="573" t="s">
        <v>515</v>
      </c>
      <c r="E76" s="197"/>
      <c r="F76" s="710" t="s">
        <v>516</v>
      </c>
      <c r="G76" s="710" t="s">
        <v>517</v>
      </c>
      <c r="H76" s="252" t="s">
        <v>518</v>
      </c>
      <c r="I76" s="201" t="s">
        <v>519</v>
      </c>
      <c r="J76" s="202" t="s">
        <v>1418</v>
      </c>
      <c r="K76" s="203" t="s">
        <v>520</v>
      </c>
    </row>
    <row r="77" spans="2:11" s="14" customFormat="1" ht="18.75" customHeight="1" x14ac:dyDescent="0.2">
      <c r="B77" s="417" t="s">
        <v>528</v>
      </c>
      <c r="C77" s="202"/>
      <c r="D77" s="573" t="s">
        <v>529</v>
      </c>
      <c r="E77" s="197"/>
      <c r="F77" s="710" t="s">
        <v>523</v>
      </c>
      <c r="G77" s="710" t="s">
        <v>524</v>
      </c>
      <c r="H77" s="252" t="s">
        <v>525</v>
      </c>
      <c r="I77" s="201" t="s">
        <v>526</v>
      </c>
      <c r="J77" s="202" t="s">
        <v>1419</v>
      </c>
      <c r="K77" s="203" t="s">
        <v>527</v>
      </c>
    </row>
    <row r="78" spans="2:11" s="14" customFormat="1" ht="18.75" customHeight="1" x14ac:dyDescent="0.2">
      <c r="B78" s="201" t="s">
        <v>2751</v>
      </c>
      <c r="C78" s="202"/>
      <c r="D78" s="203" t="s">
        <v>1582</v>
      </c>
      <c r="E78" s="197"/>
      <c r="F78" s="710" t="s">
        <v>530</v>
      </c>
      <c r="G78" s="710" t="s">
        <v>531</v>
      </c>
      <c r="H78" s="252" t="s">
        <v>532</v>
      </c>
      <c r="I78" s="201" t="s">
        <v>1422</v>
      </c>
      <c r="J78" s="202" t="s">
        <v>1423</v>
      </c>
      <c r="K78" s="203" t="s">
        <v>1424</v>
      </c>
    </row>
    <row r="79" spans="2:11" s="14" customFormat="1" ht="18.75" customHeight="1" x14ac:dyDescent="0.2">
      <c r="B79" s="201" t="s">
        <v>521</v>
      </c>
      <c r="C79" s="202"/>
      <c r="D79" s="203" t="s">
        <v>522</v>
      </c>
      <c r="E79" s="197"/>
      <c r="F79" s="710" t="s">
        <v>537</v>
      </c>
      <c r="G79" s="710" t="s">
        <v>538</v>
      </c>
      <c r="H79" s="252" t="s">
        <v>539</v>
      </c>
      <c r="I79" s="201" t="s">
        <v>540</v>
      </c>
      <c r="J79" s="202" t="s">
        <v>1425</v>
      </c>
      <c r="K79" s="203" t="s">
        <v>541</v>
      </c>
    </row>
    <row r="80" spans="2:11" s="14" customFormat="1" ht="18.75" customHeight="1" x14ac:dyDescent="0.2">
      <c r="B80" s="417" t="s">
        <v>535</v>
      </c>
      <c r="C80" s="202"/>
      <c r="D80" s="573" t="s">
        <v>536</v>
      </c>
      <c r="E80" s="197"/>
      <c r="F80" s="710" t="s">
        <v>2752</v>
      </c>
      <c r="G80" s="710" t="s">
        <v>545</v>
      </c>
      <c r="H80" s="252" t="s">
        <v>2753</v>
      </c>
      <c r="I80" s="201" t="s">
        <v>547</v>
      </c>
      <c r="J80" s="202" t="s">
        <v>1426</v>
      </c>
      <c r="K80" s="203" t="s">
        <v>548</v>
      </c>
    </row>
    <row r="81" spans="2:11" s="14" customFormat="1" ht="18.75" customHeight="1" x14ac:dyDescent="0.2">
      <c r="B81" s="417" t="s">
        <v>1427</v>
      </c>
      <c r="C81" s="202"/>
      <c r="D81" s="573" t="s">
        <v>1428</v>
      </c>
      <c r="E81" s="197"/>
      <c r="F81" s="710" t="s">
        <v>2754</v>
      </c>
      <c r="G81" s="710" t="s">
        <v>552</v>
      </c>
      <c r="H81" s="252" t="s">
        <v>2755</v>
      </c>
      <c r="I81" s="201" t="s">
        <v>1429</v>
      </c>
      <c r="J81" s="202" t="s">
        <v>1430</v>
      </c>
      <c r="K81" s="203" t="s">
        <v>1431</v>
      </c>
    </row>
    <row r="82" spans="2:11" s="14" customFormat="1" ht="18.75" customHeight="1" x14ac:dyDescent="0.2">
      <c r="B82" s="417" t="s">
        <v>1432</v>
      </c>
      <c r="C82" s="202"/>
      <c r="D82" s="573" t="s">
        <v>1433</v>
      </c>
      <c r="E82" s="197"/>
      <c r="F82" s="508"/>
      <c r="G82"/>
      <c r="H82"/>
    </row>
    <row r="83" spans="2:11" s="14" customFormat="1" ht="18.75" customHeight="1" x14ac:dyDescent="0.2">
      <c r="B83" s="417" t="s">
        <v>542</v>
      </c>
      <c r="C83" s="202"/>
      <c r="D83" s="573" t="s">
        <v>543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1434</v>
      </c>
      <c r="C85" s="11" t="s">
        <v>1435</v>
      </c>
      <c r="D85" s="13"/>
      <c r="F85" s="11" t="s">
        <v>1436</v>
      </c>
      <c r="G85" s="16" t="s">
        <v>1437</v>
      </c>
      <c r="H85" s="14"/>
      <c r="I85" s="11" t="s">
        <v>1436</v>
      </c>
      <c r="J85" s="11" t="s">
        <v>1438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1281</v>
      </c>
    </row>
    <row r="3" spans="2:8" ht="18" customHeight="1" x14ac:dyDescent="0.2">
      <c r="B3" s="165"/>
    </row>
    <row r="4" spans="2:8" ht="18" customHeight="1" x14ac:dyDescent="0.2">
      <c r="C4" s="313" t="s">
        <v>4219</v>
      </c>
      <c r="H4" s="147"/>
    </row>
    <row r="6" spans="2:8" s="145" customFormat="1" ht="18" customHeight="1" x14ac:dyDescent="0.2">
      <c r="B6" s="170"/>
      <c r="C6" s="158"/>
      <c r="D6" s="208" t="s">
        <v>1509</v>
      </c>
      <c r="E6" s="332" t="s">
        <v>249</v>
      </c>
      <c r="F6" s="163" t="s">
        <v>215</v>
      </c>
      <c r="G6" s="332" t="s">
        <v>327</v>
      </c>
      <c r="H6" s="174"/>
    </row>
    <row r="7" spans="2:8" s="145" customFormat="1" ht="18" customHeight="1" x14ac:dyDescent="0.2">
      <c r="B7" s="158"/>
      <c r="C7" s="169" t="s">
        <v>1283</v>
      </c>
      <c r="D7" s="209"/>
      <c r="E7" s="332" t="s">
        <v>265</v>
      </c>
      <c r="F7" s="332" t="s">
        <v>260</v>
      </c>
      <c r="G7" s="332" t="s">
        <v>212</v>
      </c>
      <c r="H7" s="174"/>
    </row>
    <row r="8" spans="2:8" s="145" customFormat="1" ht="18" customHeight="1" x14ac:dyDescent="0.2">
      <c r="B8" s="152" t="s">
        <v>351</v>
      </c>
      <c r="C8" s="152" t="s">
        <v>352</v>
      </c>
      <c r="D8" s="152" t="s">
        <v>1289</v>
      </c>
      <c r="E8" s="152" t="s">
        <v>1289</v>
      </c>
      <c r="F8" s="152" t="s">
        <v>1289</v>
      </c>
      <c r="G8" s="152" t="s">
        <v>1289</v>
      </c>
      <c r="H8" s="174"/>
    </row>
    <row r="9" spans="2:8" s="145" customFormat="1" ht="18" customHeight="1" x14ac:dyDescent="0.2">
      <c r="B9" s="172" t="s">
        <v>4220</v>
      </c>
      <c r="C9" s="175" t="s">
        <v>4221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3627</v>
      </c>
      <c r="C10" s="175" t="s">
        <v>4222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3953</v>
      </c>
      <c r="C11" s="175" t="s">
        <v>4223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3899</v>
      </c>
      <c r="C12" s="175" t="s">
        <v>4224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3250</v>
      </c>
      <c r="C13" s="173" t="s">
        <v>4225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4226</v>
      </c>
      <c r="C14" s="173" t="s">
        <v>4227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409</v>
      </c>
      <c r="C15" s="173" t="s">
        <v>4228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3615</v>
      </c>
      <c r="C16" s="173" t="s">
        <v>4229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3301</v>
      </c>
      <c r="C17" s="173" t="s">
        <v>4230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3674</v>
      </c>
      <c r="C18" s="175" t="s">
        <v>4231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4220</v>
      </c>
      <c r="C19" s="175" t="s">
        <v>4232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3627</v>
      </c>
      <c r="C20" s="175" t="s">
        <v>4233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3953</v>
      </c>
      <c r="C21" s="175" t="s">
        <v>4234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1405</v>
      </c>
      <c r="I21" s="174"/>
      <c r="J21" s="174"/>
    </row>
    <row r="22" spans="2:12" s="145" customFormat="1" ht="18" customHeight="1" x14ac:dyDescent="0.2">
      <c r="B22" s="157" t="s">
        <v>504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505</v>
      </c>
      <c r="C24" s="193"/>
      <c r="D24" s="193"/>
      <c r="E24" s="194"/>
      <c r="F24" s="195" t="s">
        <v>1417</v>
      </c>
      <c r="G24" s="195"/>
      <c r="H24" s="193"/>
      <c r="I24" s="193"/>
      <c r="J24" s="195" t="s">
        <v>507</v>
      </c>
      <c r="K24" s="195"/>
      <c r="L24" s="195"/>
    </row>
    <row r="25" spans="2:12" s="159" customFormat="1" ht="18" customHeight="1" x14ac:dyDescent="0.2">
      <c r="B25" s="197" t="s">
        <v>508</v>
      </c>
      <c r="C25" s="193"/>
      <c r="D25" s="198" t="s">
        <v>509</v>
      </c>
      <c r="E25" s="199"/>
      <c r="F25" s="197" t="s">
        <v>510</v>
      </c>
      <c r="G25" s="193"/>
      <c r="H25" s="198" t="s">
        <v>511</v>
      </c>
      <c r="I25" s="193"/>
      <c r="J25" s="197" t="s">
        <v>512</v>
      </c>
      <c r="K25" s="193"/>
      <c r="L25" s="198" t="s">
        <v>513</v>
      </c>
    </row>
    <row r="26" spans="2:12" s="159" customFormat="1" ht="18" customHeight="1" x14ac:dyDescent="0.2">
      <c r="B26" s="201" t="s">
        <v>4085</v>
      </c>
      <c r="C26" s="202" t="s">
        <v>4086</v>
      </c>
      <c r="D26" s="203" t="s">
        <v>4087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519</v>
      </c>
      <c r="K26" s="202" t="s">
        <v>1418</v>
      </c>
      <c r="L26" s="203" t="s">
        <v>520</v>
      </c>
    </row>
    <row r="27" spans="2:12" s="159" customFormat="1" ht="18" customHeight="1" x14ac:dyDescent="0.2">
      <c r="B27" s="201" t="s">
        <v>4088</v>
      </c>
      <c r="C27" s="202" t="s">
        <v>4089</v>
      </c>
      <c r="D27" s="203" t="s">
        <v>4090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526</v>
      </c>
      <c r="K27" s="202" t="s">
        <v>1419</v>
      </c>
      <c r="L27" s="203" t="s">
        <v>527</v>
      </c>
    </row>
    <row r="28" spans="2:12" s="159" customFormat="1" ht="18" customHeight="1" x14ac:dyDescent="0.2">
      <c r="B28" s="201" t="s">
        <v>1420</v>
      </c>
      <c r="C28" s="202" t="s">
        <v>4091</v>
      </c>
      <c r="D28" s="203" t="s">
        <v>1421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1422</v>
      </c>
      <c r="K28" s="202" t="s">
        <v>1423</v>
      </c>
      <c r="L28" s="203" t="s">
        <v>1424</v>
      </c>
    </row>
    <row r="29" spans="2:12" s="159" customFormat="1" ht="18" customHeight="1" x14ac:dyDescent="0.2">
      <c r="B29" s="201" t="s">
        <v>4092</v>
      </c>
      <c r="C29" s="202" t="s">
        <v>4093</v>
      </c>
      <c r="D29" s="203" t="s">
        <v>4094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540</v>
      </c>
      <c r="K29" s="202" t="s">
        <v>1425</v>
      </c>
      <c r="L29" s="203" t="s">
        <v>541</v>
      </c>
    </row>
    <row r="30" spans="2:12" s="159" customFormat="1" ht="18" customHeight="1" x14ac:dyDescent="0.2">
      <c r="B30" s="201" t="s">
        <v>521</v>
      </c>
      <c r="C30" s="202" t="s">
        <v>4095</v>
      </c>
      <c r="D30" s="203" t="s">
        <v>522</v>
      </c>
      <c r="E30" s="197"/>
      <c r="F30" s="201"/>
      <c r="G30" s="202"/>
      <c r="H30" s="203"/>
      <c r="I30" s="193"/>
      <c r="J30" s="201" t="s">
        <v>547</v>
      </c>
      <c r="K30" s="202" t="s">
        <v>1426</v>
      </c>
      <c r="L30" s="203" t="s">
        <v>548</v>
      </c>
    </row>
    <row r="31" spans="2:12" s="159" customFormat="1" ht="18" customHeight="1" x14ac:dyDescent="0.2">
      <c r="B31" s="201" t="s">
        <v>4096</v>
      </c>
      <c r="C31" s="202" t="s">
        <v>4097</v>
      </c>
      <c r="D31" s="203" t="s">
        <v>4098</v>
      </c>
      <c r="E31" s="197"/>
      <c r="F31" s="201"/>
      <c r="G31" s="202"/>
      <c r="H31" s="203"/>
      <c r="I31" s="193"/>
      <c r="J31" s="201" t="s">
        <v>1429</v>
      </c>
      <c r="K31" s="202" t="s">
        <v>1430</v>
      </c>
      <c r="L31" s="203" t="s">
        <v>1431</v>
      </c>
    </row>
    <row r="32" spans="2:12" s="159" customFormat="1" ht="18" customHeight="1" x14ac:dyDescent="0.2">
      <c r="B32" s="201" t="s">
        <v>4099</v>
      </c>
      <c r="C32" s="202" t="s">
        <v>4100</v>
      </c>
      <c r="D32" s="203" t="s">
        <v>4101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4102</v>
      </c>
      <c r="C33" s="202" t="s">
        <v>4103</v>
      </c>
      <c r="D33" s="203" t="s">
        <v>4104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1434</v>
      </c>
      <c r="C35" s="193" t="s">
        <v>1435</v>
      </c>
      <c r="D35" s="205"/>
      <c r="E35" s="193"/>
      <c r="F35" s="193" t="s">
        <v>1436</v>
      </c>
      <c r="G35" s="206" t="s">
        <v>1437</v>
      </c>
      <c r="H35" s="196"/>
      <c r="I35" s="193"/>
      <c r="J35" s="193" t="s">
        <v>1436</v>
      </c>
      <c r="K35" s="193" t="s">
        <v>1438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1281</v>
      </c>
    </row>
    <row r="3" spans="1:14" ht="17.25" customHeight="1" x14ac:dyDescent="0.2">
      <c r="B3" s="165"/>
    </row>
    <row r="4" spans="1:14" ht="17.25" customHeight="1" x14ac:dyDescent="0.2">
      <c r="C4" s="313" t="s">
        <v>4235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2483</v>
      </c>
      <c r="D6" s="208" t="s">
        <v>1509</v>
      </c>
      <c r="E6" s="311" t="s">
        <v>4236</v>
      </c>
      <c r="F6" s="163" t="s">
        <v>3070</v>
      </c>
      <c r="G6" s="163" t="s">
        <v>271</v>
      </c>
      <c r="H6" s="332" t="s">
        <v>3601</v>
      </c>
      <c r="I6" s="146"/>
      <c r="J6" s="339" t="s">
        <v>4237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351</v>
      </c>
      <c r="C7" s="152" t="s">
        <v>352</v>
      </c>
      <c r="D7" s="209"/>
      <c r="E7" s="161" t="s">
        <v>265</v>
      </c>
      <c r="F7" s="332" t="s">
        <v>238</v>
      </c>
      <c r="G7" s="332" t="s">
        <v>212</v>
      </c>
      <c r="H7" s="332" t="s">
        <v>189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409</v>
      </c>
      <c r="C8" s="173" t="s">
        <v>4238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409</v>
      </c>
      <c r="C9" s="358" t="s">
        <v>4239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409</v>
      </c>
      <c r="C10" s="358" t="s">
        <v>4240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409</v>
      </c>
      <c r="C11" s="358" t="s">
        <v>4241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3509</v>
      </c>
      <c r="C12" s="358" t="s">
        <v>4242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4243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3503</v>
      </c>
      <c r="C13" s="358" t="s">
        <v>4244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3513</v>
      </c>
      <c r="C14" s="358" t="s">
        <v>4245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409</v>
      </c>
      <c r="C15" s="358" t="s">
        <v>4246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3395</v>
      </c>
      <c r="C16" s="358" t="s">
        <v>4247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1" t="s">
        <v>4248</v>
      </c>
      <c r="C18" s="1201"/>
      <c r="D18" s="1201"/>
      <c r="E18" s="1201"/>
      <c r="F18" s="1201"/>
      <c r="G18" s="1201"/>
      <c r="H18" s="1201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504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505</v>
      </c>
      <c r="C22" s="193"/>
      <c r="D22" s="193"/>
      <c r="E22" s="194"/>
      <c r="F22" s="195" t="s">
        <v>1417</v>
      </c>
      <c r="G22" s="195"/>
      <c r="H22" s="193"/>
      <c r="I22" s="193"/>
      <c r="J22" s="195" t="s">
        <v>507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508</v>
      </c>
      <c r="C23" s="193"/>
      <c r="D23" s="198" t="s">
        <v>509</v>
      </c>
      <c r="E23" s="199"/>
      <c r="F23" s="197" t="s">
        <v>510</v>
      </c>
      <c r="G23" s="193"/>
      <c r="H23" s="198" t="s">
        <v>511</v>
      </c>
      <c r="I23" s="193"/>
      <c r="J23" s="197" t="s">
        <v>512</v>
      </c>
      <c r="K23" s="193"/>
      <c r="L23" s="198" t="s">
        <v>513</v>
      </c>
      <c r="M23" s="193"/>
      <c r="N23" s="196"/>
    </row>
    <row r="24" spans="1:14" s="159" customFormat="1" ht="17.25" customHeight="1" x14ac:dyDescent="0.2">
      <c r="A24" s="213"/>
      <c r="B24" s="201" t="s">
        <v>4085</v>
      </c>
      <c r="C24" s="202" t="s">
        <v>4086</v>
      </c>
      <c r="D24" s="203" t="s">
        <v>4087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519</v>
      </c>
      <c r="K24" s="202" t="s">
        <v>1418</v>
      </c>
      <c r="L24" s="203" t="s">
        <v>520</v>
      </c>
      <c r="M24" s="193"/>
      <c r="N24" s="196"/>
    </row>
    <row r="25" spans="1:14" s="159" customFormat="1" ht="17.25" customHeight="1" x14ac:dyDescent="0.2">
      <c r="A25" s="212"/>
      <c r="B25" s="201" t="s">
        <v>4088</v>
      </c>
      <c r="C25" s="202" t="s">
        <v>4089</v>
      </c>
      <c r="D25" s="203" t="s">
        <v>4090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526</v>
      </c>
      <c r="K25" s="202" t="s">
        <v>1419</v>
      </c>
      <c r="L25" s="203" t="s">
        <v>527</v>
      </c>
      <c r="M25" s="193"/>
      <c r="N25" s="196"/>
    </row>
    <row r="26" spans="1:14" s="159" customFormat="1" ht="17.25" customHeight="1" x14ac:dyDescent="0.2">
      <c r="A26" s="212"/>
      <c r="B26" s="201" t="s">
        <v>1420</v>
      </c>
      <c r="C26" s="202" t="s">
        <v>4091</v>
      </c>
      <c r="D26" s="203" t="s">
        <v>1421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1422</v>
      </c>
      <c r="K26" s="202" t="s">
        <v>1423</v>
      </c>
      <c r="L26" s="203" t="s">
        <v>1424</v>
      </c>
      <c r="M26" s="193"/>
      <c r="N26" s="196"/>
    </row>
    <row r="27" spans="1:14" s="159" customFormat="1" ht="17.25" customHeight="1" x14ac:dyDescent="0.2">
      <c r="A27" s="212"/>
      <c r="B27" s="201" t="s">
        <v>4092</v>
      </c>
      <c r="C27" s="202" t="s">
        <v>4093</v>
      </c>
      <c r="D27" s="203" t="s">
        <v>4094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540</v>
      </c>
      <c r="K27" s="202" t="s">
        <v>1425</v>
      </c>
      <c r="L27" s="203" t="s">
        <v>541</v>
      </c>
      <c r="M27" s="193"/>
      <c r="N27" s="196"/>
    </row>
    <row r="28" spans="1:14" s="159" customFormat="1" ht="17.25" customHeight="1" x14ac:dyDescent="0.2">
      <c r="A28" s="212"/>
      <c r="B28" s="201" t="s">
        <v>521</v>
      </c>
      <c r="C28" s="202" t="s">
        <v>4095</v>
      </c>
      <c r="D28" s="203" t="s">
        <v>522</v>
      </c>
      <c r="E28" s="197"/>
      <c r="F28" s="201"/>
      <c r="G28" s="202"/>
      <c r="H28" s="203"/>
      <c r="I28" s="193"/>
      <c r="J28" s="201" t="s">
        <v>547</v>
      </c>
      <c r="K28" s="202" t="s">
        <v>1426</v>
      </c>
      <c r="L28" s="203" t="s">
        <v>548</v>
      </c>
      <c r="M28" s="193"/>
      <c r="N28" s="196"/>
    </row>
    <row r="29" spans="1:14" s="159" customFormat="1" ht="17.25" customHeight="1" x14ac:dyDescent="0.2">
      <c r="A29" s="212"/>
      <c r="B29" s="201" t="s">
        <v>4096</v>
      </c>
      <c r="C29" s="202" t="s">
        <v>4097</v>
      </c>
      <c r="D29" s="203" t="s">
        <v>4098</v>
      </c>
      <c r="E29" s="197"/>
      <c r="F29" s="201"/>
      <c r="G29" s="202"/>
      <c r="H29" s="203"/>
      <c r="I29" s="193"/>
      <c r="J29" s="201" t="s">
        <v>1429</v>
      </c>
      <c r="K29" s="202" t="s">
        <v>1430</v>
      </c>
      <c r="L29" s="203" t="s">
        <v>1431</v>
      </c>
      <c r="M29" s="193"/>
      <c r="N29" s="196"/>
    </row>
    <row r="30" spans="1:14" s="159" customFormat="1" ht="17.25" customHeight="1" x14ac:dyDescent="0.2">
      <c r="A30" s="212"/>
      <c r="B30" s="201" t="s">
        <v>4099</v>
      </c>
      <c r="C30" s="202" t="s">
        <v>4100</v>
      </c>
      <c r="D30" s="203" t="s">
        <v>4101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4102</v>
      </c>
      <c r="C31" s="202" t="s">
        <v>4103</v>
      </c>
      <c r="D31" s="203" t="s">
        <v>4104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1434</v>
      </c>
      <c r="C33" s="193" t="s">
        <v>1435</v>
      </c>
      <c r="D33" s="205"/>
      <c r="E33" s="193"/>
      <c r="F33" s="193" t="s">
        <v>1436</v>
      </c>
      <c r="G33" s="206" t="s">
        <v>1437</v>
      </c>
      <c r="H33" s="196"/>
      <c r="I33" s="193"/>
      <c r="J33" s="193" t="s">
        <v>1436</v>
      </c>
      <c r="K33" s="193" t="s">
        <v>1438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12"/>
  <sheetViews>
    <sheetView showGridLines="0" zoomScale="145" zoomScaleNormal="145" zoomScaleSheetLayoutView="85" workbookViewId="0">
      <selection activeCell="E187" sqref="E187"/>
    </sheetView>
  </sheetViews>
  <sheetFormatPr defaultColWidth="9.140625" defaultRowHeight="18" customHeight="1" x14ac:dyDescent="0.2"/>
  <cols>
    <col min="1" max="1" width="23.140625" style="867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7"/>
      <c r="B1" s="756"/>
      <c r="C1" s="756"/>
      <c r="D1" s="756"/>
      <c r="E1" s="756"/>
    </row>
    <row r="2" spans="1:12" s="122" customFormat="1" ht="18" customHeight="1" thickBot="1" x14ac:dyDescent="0.25">
      <c r="A2" s="867"/>
      <c r="B2" s="1148" t="s">
        <v>116</v>
      </c>
      <c r="C2" s="1148"/>
      <c r="D2" s="1148"/>
      <c r="E2" s="1148"/>
      <c r="G2" s="962" t="s">
        <v>346</v>
      </c>
    </row>
    <row r="3" spans="1:12" s="122" customFormat="1" ht="18" customHeight="1" thickBot="1" x14ac:dyDescent="0.25">
      <c r="A3" s="867"/>
      <c r="B3" s="1"/>
      <c r="C3" s="756"/>
      <c r="D3" s="756"/>
      <c r="E3" s="756"/>
      <c r="G3" s="169"/>
    </row>
    <row r="4" spans="1:12" s="122" customFormat="1" ht="30" customHeight="1" thickBot="1" x14ac:dyDescent="0.25">
      <c r="A4" s="867"/>
      <c r="B4" s="1132" t="s">
        <v>119</v>
      </c>
      <c r="C4" s="1133"/>
      <c r="D4" s="1133"/>
      <c r="E4" s="1134"/>
      <c r="F4" s="758"/>
      <c r="G4" s="313"/>
      <c r="H4" s="313"/>
      <c r="I4" s="700"/>
      <c r="J4" s="760"/>
      <c r="K4" s="700"/>
    </row>
    <row r="5" spans="1:12" s="147" customFormat="1" ht="31.5" hidden="1" customHeight="1" x14ac:dyDescent="0.2">
      <c r="A5" s="870"/>
      <c r="C5" s="618"/>
      <c r="D5" s="1139" t="s">
        <v>349</v>
      </c>
      <c r="E5" s="948" t="s">
        <v>175</v>
      </c>
      <c r="F5" s="618"/>
      <c r="G5" s="885" t="s">
        <v>558</v>
      </c>
      <c r="H5" s="755"/>
      <c r="I5" s="145"/>
      <c r="J5" s="145"/>
      <c r="K5" s="145"/>
      <c r="L5" s="145"/>
    </row>
    <row r="6" spans="1:12" s="147" customFormat="1" ht="18" hidden="1" customHeight="1" x14ac:dyDescent="0.2">
      <c r="A6" s="870"/>
      <c r="B6" s="946" t="s">
        <v>351</v>
      </c>
      <c r="C6" s="946" t="s">
        <v>352</v>
      </c>
      <c r="D6" s="1140"/>
      <c r="E6" s="950" t="s">
        <v>265</v>
      </c>
      <c r="F6" s="771"/>
      <c r="G6" s="1059" t="s">
        <v>353</v>
      </c>
      <c r="H6" s="1059" t="s">
        <v>354</v>
      </c>
      <c r="I6" s="145"/>
      <c r="J6" s="145"/>
      <c r="K6" s="145"/>
      <c r="L6" s="145"/>
    </row>
    <row r="7" spans="1:12" s="147" customFormat="1" ht="18.75" hidden="1" customHeight="1" x14ac:dyDescent="0.2">
      <c r="A7" s="871" t="s">
        <v>559</v>
      </c>
      <c r="B7" s="619" t="s">
        <v>560</v>
      </c>
      <c r="C7" s="761" t="s">
        <v>561</v>
      </c>
      <c r="D7" s="621">
        <v>45201</v>
      </c>
      <c r="E7" s="761">
        <f t="shared" ref="E7" si="0">D7+5</f>
        <v>45206</v>
      </c>
      <c r="F7" s="771"/>
      <c r="G7" s="866">
        <v>45196</v>
      </c>
      <c r="H7" s="755"/>
      <c r="I7" s="145"/>
      <c r="J7" s="145"/>
      <c r="K7" s="145"/>
      <c r="L7" s="145"/>
    </row>
    <row r="8" spans="1:12" s="147" customFormat="1" ht="18.75" hidden="1" customHeight="1" x14ac:dyDescent="0.2">
      <c r="A8" s="867" t="s">
        <v>562</v>
      </c>
      <c r="B8" s="762" t="s">
        <v>409</v>
      </c>
      <c r="C8" s="761" t="s">
        <v>563</v>
      </c>
      <c r="D8" s="622">
        <v>45202</v>
      </c>
      <c r="E8" s="763">
        <f t="shared" ref="E8" si="1">D8+5</f>
        <v>45207</v>
      </c>
      <c r="F8" s="771"/>
      <c r="G8" s="895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 x14ac:dyDescent="0.2">
      <c r="A9" s="867"/>
      <c r="B9" s="619" t="s">
        <v>564</v>
      </c>
      <c r="C9" s="761" t="s">
        <v>565</v>
      </c>
      <c r="D9" s="621">
        <v>45210</v>
      </c>
      <c r="E9" s="761">
        <f t="shared" ref="E9" si="3">D9+5</f>
        <v>45215</v>
      </c>
      <c r="F9" s="771"/>
      <c r="G9" s="866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7" t="s">
        <v>566</v>
      </c>
      <c r="B10" s="619" t="s">
        <v>560</v>
      </c>
      <c r="C10" s="761" t="s">
        <v>567</v>
      </c>
      <c r="D10" s="621">
        <v>45218</v>
      </c>
      <c r="E10" s="761">
        <f t="shared" ref="E10:E17" si="4">D10+5</f>
        <v>45223</v>
      </c>
      <c r="F10" s="771"/>
      <c r="G10" s="866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7" t="s">
        <v>562</v>
      </c>
      <c r="B11" s="619" t="s">
        <v>568</v>
      </c>
      <c r="C11" s="761" t="s">
        <v>569</v>
      </c>
      <c r="D11" s="621">
        <v>45225</v>
      </c>
      <c r="E11" s="761">
        <f t="shared" si="4"/>
        <v>45230</v>
      </c>
      <c r="F11" s="771"/>
      <c r="G11" s="866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7"/>
      <c r="B12" s="619" t="s">
        <v>564</v>
      </c>
      <c r="C12" s="761" t="s">
        <v>570</v>
      </c>
      <c r="D12" s="621">
        <v>45230</v>
      </c>
      <c r="E12" s="761">
        <f t="shared" si="4"/>
        <v>45235</v>
      </c>
      <c r="F12" s="771"/>
      <c r="G12" s="866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7" t="s">
        <v>571</v>
      </c>
      <c r="B13" s="619" t="s">
        <v>560</v>
      </c>
      <c r="C13" s="761" t="s">
        <v>572</v>
      </c>
      <c r="D13" s="621">
        <f t="shared" ref="D13:D16" si="6">D12+7</f>
        <v>45237</v>
      </c>
      <c r="E13" s="763">
        <f t="shared" si="4"/>
        <v>45242</v>
      </c>
      <c r="F13" s="771"/>
      <c r="G13" s="866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7" t="s">
        <v>573</v>
      </c>
      <c r="B14" s="619" t="s">
        <v>574</v>
      </c>
      <c r="C14" s="761" t="s">
        <v>575</v>
      </c>
      <c r="D14" s="621">
        <f t="shared" si="6"/>
        <v>45244</v>
      </c>
      <c r="E14" s="761">
        <f t="shared" si="4"/>
        <v>45249</v>
      </c>
      <c r="F14" s="771"/>
      <c r="G14" s="866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7"/>
      <c r="B15" s="619" t="s">
        <v>564</v>
      </c>
      <c r="C15" s="761" t="s">
        <v>576</v>
      </c>
      <c r="D15" s="621">
        <f t="shared" si="6"/>
        <v>45251</v>
      </c>
      <c r="E15" s="761">
        <f t="shared" si="4"/>
        <v>45256</v>
      </c>
      <c r="F15" s="771"/>
      <c r="G15" s="866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7"/>
      <c r="B16" s="619" t="s">
        <v>560</v>
      </c>
      <c r="C16" s="761" t="s">
        <v>577</v>
      </c>
      <c r="D16" s="621">
        <f t="shared" si="6"/>
        <v>45258</v>
      </c>
      <c r="E16" s="761">
        <f t="shared" si="4"/>
        <v>45263</v>
      </c>
      <c r="F16" s="771"/>
      <c r="G16" s="866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7" t="s">
        <v>578</v>
      </c>
      <c r="B17" s="762" t="s">
        <v>579</v>
      </c>
      <c r="C17" s="735" t="s">
        <v>580</v>
      </c>
      <c r="D17" s="621">
        <v>45271</v>
      </c>
      <c r="E17" s="761">
        <f t="shared" si="4"/>
        <v>45276</v>
      </c>
      <c r="F17" s="771"/>
      <c r="G17" s="866">
        <v>45265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7" t="s">
        <v>581</v>
      </c>
      <c r="B18" s="619" t="s">
        <v>564</v>
      </c>
      <c r="C18" s="621" t="s">
        <v>582</v>
      </c>
      <c r="D18" s="621">
        <v>45272</v>
      </c>
      <c r="E18" s="761">
        <f>D18+5</f>
        <v>45277</v>
      </c>
      <c r="F18" s="771"/>
      <c r="G18" s="866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7"/>
      <c r="B19" s="619" t="s">
        <v>564</v>
      </c>
      <c r="C19" s="621" t="s">
        <v>583</v>
      </c>
      <c r="D19" s="621">
        <v>45284</v>
      </c>
      <c r="E19" s="761">
        <f>D19+5</f>
        <v>45289</v>
      </c>
      <c r="F19" s="771"/>
      <c r="G19" s="866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7" t="s">
        <v>584</v>
      </c>
      <c r="B20" s="762" t="s">
        <v>579</v>
      </c>
      <c r="C20" s="735" t="s">
        <v>585</v>
      </c>
      <c r="D20" s="621">
        <v>45288</v>
      </c>
      <c r="E20" s="761">
        <f>D20+5</f>
        <v>45293</v>
      </c>
      <c r="F20" s="771"/>
      <c r="G20" s="866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7" t="s">
        <v>586</v>
      </c>
      <c r="B21" s="619" t="s">
        <v>564</v>
      </c>
      <c r="C21" s="761" t="s">
        <v>587</v>
      </c>
      <c r="D21" s="621">
        <v>44928</v>
      </c>
      <c r="E21" s="761">
        <f>D21+5</f>
        <v>44933</v>
      </c>
      <c r="F21" s="771"/>
      <c r="G21" s="866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 x14ac:dyDescent="0.2">
      <c r="A22" s="867"/>
      <c r="B22" s="762" t="s">
        <v>579</v>
      </c>
      <c r="C22" s="735" t="s">
        <v>588</v>
      </c>
      <c r="D22" s="621">
        <v>45302</v>
      </c>
      <c r="E22" s="761">
        <f>D22+5</f>
        <v>45307</v>
      </c>
      <c r="F22" s="771"/>
      <c r="G22" s="866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7" t="s">
        <v>589</v>
      </c>
      <c r="B23" s="619" t="s">
        <v>564</v>
      </c>
      <c r="C23" s="621" t="s">
        <v>590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6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7"/>
      <c r="B24" s="762" t="s">
        <v>579</v>
      </c>
      <c r="C24" s="735" t="s">
        <v>591</v>
      </c>
      <c r="D24" s="621">
        <f t="shared" si="8"/>
        <v>45316</v>
      </c>
      <c r="E24" s="761">
        <f t="shared" si="9"/>
        <v>45321</v>
      </c>
      <c r="F24" s="771"/>
      <c r="G24" s="866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7"/>
      <c r="B25" s="619" t="s">
        <v>564</v>
      </c>
      <c r="C25" s="621" t="s">
        <v>592</v>
      </c>
      <c r="D25" s="621">
        <v>45324</v>
      </c>
      <c r="E25" s="761">
        <f>D25+5</f>
        <v>45329</v>
      </c>
      <c r="F25" s="771"/>
      <c r="G25" s="866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7"/>
      <c r="B26" s="762" t="s">
        <v>579</v>
      </c>
      <c r="C26" s="735" t="s">
        <v>593</v>
      </c>
      <c r="D26" s="621">
        <v>45330</v>
      </c>
      <c r="E26" s="761">
        <f t="shared" si="9"/>
        <v>45336</v>
      </c>
      <c r="F26" s="771"/>
      <c r="G26" s="866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7"/>
      <c r="B27" s="619" t="s">
        <v>564</v>
      </c>
      <c r="C27" s="621" t="s">
        <v>594</v>
      </c>
      <c r="D27" s="621">
        <v>45336</v>
      </c>
      <c r="E27" s="761">
        <f>D27+5</f>
        <v>45341</v>
      </c>
      <c r="F27" s="771"/>
      <c r="G27" s="866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7"/>
      <c r="B28" s="762" t="s">
        <v>579</v>
      </c>
      <c r="C28" s="735" t="s">
        <v>595</v>
      </c>
      <c r="D28" s="621">
        <v>45344</v>
      </c>
      <c r="E28" s="761">
        <f t="shared" si="9"/>
        <v>45348</v>
      </c>
      <c r="F28" s="771"/>
      <c r="G28" s="866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7" t="s">
        <v>596</v>
      </c>
      <c r="B29" s="764" t="s">
        <v>409</v>
      </c>
      <c r="C29" s="621" t="s">
        <v>597</v>
      </c>
      <c r="D29" s="622">
        <v>45349</v>
      </c>
      <c r="E29" s="763">
        <f>D29+5</f>
        <v>45354</v>
      </c>
      <c r="F29" s="773"/>
      <c r="G29" s="895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7" t="s">
        <v>598</v>
      </c>
      <c r="B30" s="762" t="s">
        <v>564</v>
      </c>
      <c r="C30" s="745" t="s">
        <v>599</v>
      </c>
      <c r="D30" s="621">
        <v>45357</v>
      </c>
      <c r="E30" s="761">
        <f>D30+5</f>
        <v>45362</v>
      </c>
      <c r="F30" s="771"/>
      <c r="G30" s="925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7" t="s">
        <v>600</v>
      </c>
      <c r="B31" s="765" t="s">
        <v>579</v>
      </c>
      <c r="C31" s="746" t="s">
        <v>601</v>
      </c>
      <c r="D31" s="621">
        <v>45363</v>
      </c>
      <c r="E31" s="761">
        <f>D31+5</f>
        <v>45368</v>
      </c>
      <c r="F31" s="771"/>
      <c r="G31" s="925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7" t="s">
        <v>602</v>
      </c>
      <c r="B32" s="762" t="s">
        <v>564</v>
      </c>
      <c r="C32" s="745" t="s">
        <v>603</v>
      </c>
      <c r="D32" s="621">
        <v>45371</v>
      </c>
      <c r="E32" s="761">
        <f t="shared" ref="E32:E34" si="11">D32+5</f>
        <v>45376</v>
      </c>
      <c r="F32" s="771"/>
      <c r="G32" s="866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86" t="s">
        <v>604</v>
      </c>
      <c r="B33" s="923" t="s">
        <v>579</v>
      </c>
      <c r="C33" s="924" t="s">
        <v>605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86" t="s">
        <v>606</v>
      </c>
      <c r="B34" s="982" t="s">
        <v>564</v>
      </c>
      <c r="C34" s="961" t="s">
        <v>607</v>
      </c>
      <c r="D34" s="961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6" t="s">
        <v>606</v>
      </c>
      <c r="B35" s="982" t="s">
        <v>608</v>
      </c>
      <c r="C35" s="961" t="s">
        <v>585</v>
      </c>
      <c r="D35" s="961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6"/>
      <c r="B36" s="982" t="s">
        <v>564</v>
      </c>
      <c r="C36" s="961" t="s">
        <v>609</v>
      </c>
      <c r="D36" s="961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6" t="s">
        <v>610</v>
      </c>
      <c r="B37" s="982" t="s">
        <v>608</v>
      </c>
      <c r="C37" s="961" t="s">
        <v>588</v>
      </c>
      <c r="D37" s="961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 x14ac:dyDescent="0.2">
      <c r="A38" s="886" t="s">
        <v>564</v>
      </c>
      <c r="B38" s="982" t="s">
        <v>611</v>
      </c>
      <c r="C38" s="961" t="s">
        <v>612</v>
      </c>
      <c r="D38" s="961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 x14ac:dyDescent="0.2">
      <c r="A39" s="886" t="s">
        <v>613</v>
      </c>
      <c r="B39" s="982" t="s">
        <v>608</v>
      </c>
      <c r="C39" s="961" t="s">
        <v>591</v>
      </c>
      <c r="D39" s="961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6" t="s">
        <v>564</v>
      </c>
      <c r="B40" s="942" t="s">
        <v>409</v>
      </c>
      <c r="C40" s="961" t="s">
        <v>614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6" t="s">
        <v>608</v>
      </c>
      <c r="B41" s="982" t="s">
        <v>611</v>
      </c>
      <c r="C41" s="961" t="s">
        <v>615</v>
      </c>
      <c r="D41" s="961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6" t="s">
        <v>616</v>
      </c>
      <c r="B42" s="982" t="s">
        <v>608</v>
      </c>
      <c r="C42" s="961" t="s">
        <v>593</v>
      </c>
      <c r="D42" s="961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6" t="s">
        <v>608</v>
      </c>
      <c r="B43" s="982" t="s">
        <v>611</v>
      </c>
      <c r="C43" s="961" t="s">
        <v>617</v>
      </c>
      <c r="D43" s="961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6" t="s">
        <v>618</v>
      </c>
      <c r="B44" s="982" t="s">
        <v>579</v>
      </c>
      <c r="C44" s="961" t="s">
        <v>619</v>
      </c>
      <c r="D44" s="961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6" t="s">
        <v>608</v>
      </c>
      <c r="B45" s="942" t="s">
        <v>409</v>
      </c>
      <c r="C45" s="961" t="s">
        <v>620</v>
      </c>
      <c r="D45" s="961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6" t="s">
        <v>621</v>
      </c>
      <c r="B46" s="942" t="s">
        <v>409</v>
      </c>
      <c r="C46" s="961" t="s">
        <v>622</v>
      </c>
      <c r="D46" s="961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6" t="s">
        <v>623</v>
      </c>
      <c r="B47" s="942" t="s">
        <v>409</v>
      </c>
      <c r="C47" s="961" t="s">
        <v>624</v>
      </c>
      <c r="D47" s="961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6" t="s">
        <v>625</v>
      </c>
      <c r="B48" s="942" t="s">
        <v>626</v>
      </c>
      <c r="C48" s="961" t="s">
        <v>627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6" t="s">
        <v>611</v>
      </c>
      <c r="B49" s="942" t="s">
        <v>409</v>
      </c>
      <c r="C49" s="961" t="s">
        <v>628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6"/>
      <c r="B50" s="1079" t="s">
        <v>564</v>
      </c>
      <c r="C50" s="961" t="s">
        <v>629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6" t="s">
        <v>611</v>
      </c>
      <c r="B51" s="1079" t="s">
        <v>630</v>
      </c>
      <c r="C51" s="961" t="s">
        <v>631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6"/>
      <c r="B52" s="1079" t="s">
        <v>574</v>
      </c>
      <c r="C52" s="961" t="s">
        <v>632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6" t="s">
        <v>623</v>
      </c>
      <c r="B53" s="942" t="s">
        <v>409</v>
      </c>
      <c r="C53" s="961" t="s">
        <v>633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6"/>
      <c r="B54" s="942" t="s">
        <v>626</v>
      </c>
      <c r="C54" s="961" t="s">
        <v>634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6"/>
      <c r="B55" s="982" t="s">
        <v>564</v>
      </c>
      <c r="C55" s="961" t="s">
        <v>632</v>
      </c>
      <c r="D55" s="961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6"/>
      <c r="B56" s="982"/>
      <c r="C56" s="961"/>
      <c r="D56" s="961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 x14ac:dyDescent="0.2">
      <c r="A57" s="886"/>
      <c r="B57" s="1081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 x14ac:dyDescent="0.2">
      <c r="A58" s="867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 x14ac:dyDescent="0.2">
      <c r="A59" s="808"/>
      <c r="B59" s="1137" t="s">
        <v>119</v>
      </c>
      <c r="C59" s="1147"/>
      <c r="D59" s="1139" t="s">
        <v>349</v>
      </c>
      <c r="E59" s="947" t="s">
        <v>299</v>
      </c>
      <c r="F59" s="956" t="s">
        <v>271</v>
      </c>
      <c r="G59" s="947" t="s">
        <v>249</v>
      </c>
      <c r="H59" s="947" t="s">
        <v>215</v>
      </c>
      <c r="I59" s="947" t="s">
        <v>175</v>
      </c>
      <c r="J59" s="772"/>
      <c r="K59" s="885"/>
    </row>
    <row r="60" spans="1:12" s="193" customFormat="1" ht="21" hidden="1" customHeight="1" x14ac:dyDescent="0.2">
      <c r="A60" s="808"/>
      <c r="B60" s="950" t="s">
        <v>351</v>
      </c>
      <c r="C60" s="950" t="s">
        <v>352</v>
      </c>
      <c r="D60" s="1140"/>
      <c r="E60" s="946" t="s">
        <v>269</v>
      </c>
      <c r="F60" s="983" t="s">
        <v>208</v>
      </c>
      <c r="G60" s="983" t="s">
        <v>189</v>
      </c>
      <c r="H60" s="983" t="s">
        <v>285</v>
      </c>
      <c r="I60" s="983" t="s">
        <v>177</v>
      </c>
      <c r="J60" s="772"/>
      <c r="K60" s="1059" t="s">
        <v>353</v>
      </c>
      <c r="L60" s="1059" t="s">
        <v>354</v>
      </c>
    </row>
    <row r="61" spans="1:12" s="193" customFormat="1" ht="21" hidden="1" customHeight="1" x14ac:dyDescent="0.2">
      <c r="A61" s="808"/>
      <c r="B61" s="805" t="s">
        <v>635</v>
      </c>
      <c r="C61" s="805" t="s">
        <v>636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 x14ac:dyDescent="0.2">
      <c r="A62" s="808"/>
      <c r="B62" s="805" t="s">
        <v>637</v>
      </c>
      <c r="C62" s="805" t="s">
        <v>638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 x14ac:dyDescent="0.2">
      <c r="A63" s="808"/>
      <c r="B63" s="805" t="s">
        <v>639</v>
      </c>
      <c r="C63" s="805" t="s">
        <v>640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 x14ac:dyDescent="0.2">
      <c r="A64" s="808" t="s">
        <v>641</v>
      </c>
      <c r="B64" s="621" t="s">
        <v>642</v>
      </c>
      <c r="C64" s="805" t="s">
        <v>643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 x14ac:dyDescent="0.2">
      <c r="A65" s="808"/>
      <c r="B65" s="805" t="s">
        <v>644</v>
      </c>
      <c r="C65" s="805" t="s">
        <v>645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 x14ac:dyDescent="0.2">
      <c r="A66" s="808"/>
      <c r="B66" s="805" t="s">
        <v>646</v>
      </c>
      <c r="C66" s="805" t="s">
        <v>647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 x14ac:dyDescent="0.2">
      <c r="A67" s="808" t="s">
        <v>648</v>
      </c>
      <c r="B67" s="805" t="s">
        <v>649</v>
      </c>
      <c r="C67" s="805" t="s">
        <v>650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 x14ac:dyDescent="0.2">
      <c r="A68" s="808"/>
      <c r="B68" s="805" t="s">
        <v>635</v>
      </c>
      <c r="C68" s="805" t="s">
        <v>651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 x14ac:dyDescent="0.2">
      <c r="A69" s="808"/>
      <c r="B69" s="805" t="s">
        <v>637</v>
      </c>
      <c r="C69" s="805" t="s">
        <v>652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 x14ac:dyDescent="0.2">
      <c r="A70" s="808"/>
      <c r="B70" s="805" t="s">
        <v>639</v>
      </c>
      <c r="C70" s="805" t="s">
        <v>653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 x14ac:dyDescent="0.2">
      <c r="A71" s="808"/>
      <c r="B71" s="805" t="s">
        <v>642</v>
      </c>
      <c r="C71" s="805" t="s">
        <v>654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 x14ac:dyDescent="0.2">
      <c r="A72" s="808"/>
      <c r="B72" s="805" t="s">
        <v>644</v>
      </c>
      <c r="C72" s="805" t="s">
        <v>655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 x14ac:dyDescent="0.2">
      <c r="A73" s="808" t="s">
        <v>656</v>
      </c>
      <c r="B73" s="807" t="s">
        <v>635</v>
      </c>
      <c r="C73" s="805" t="s">
        <v>657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 x14ac:dyDescent="0.2">
      <c r="A74" s="808" t="s">
        <v>658</v>
      </c>
      <c r="B74" s="807" t="s">
        <v>646</v>
      </c>
      <c r="C74" s="805" t="s">
        <v>659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 x14ac:dyDescent="0.2">
      <c r="A75" s="808" t="s">
        <v>660</v>
      </c>
      <c r="B75" s="807" t="s">
        <v>649</v>
      </c>
      <c r="C75" s="805" t="s">
        <v>661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 x14ac:dyDescent="0.2">
      <c r="A76" s="808"/>
      <c r="B76" s="805" t="s">
        <v>637</v>
      </c>
      <c r="C76" s="805" t="s">
        <v>662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 x14ac:dyDescent="0.2">
      <c r="A77" s="808"/>
      <c r="B77" s="907" t="s">
        <v>639</v>
      </c>
      <c r="C77" s="907" t="s">
        <v>663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 x14ac:dyDescent="0.2">
      <c r="A78" s="808"/>
      <c r="B78" s="907" t="s">
        <v>642</v>
      </c>
      <c r="C78" s="907" t="s">
        <v>664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 x14ac:dyDescent="0.2">
      <c r="A79" s="808"/>
      <c r="B79" s="907" t="s">
        <v>644</v>
      </c>
      <c r="C79" s="907" t="s">
        <v>665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 x14ac:dyDescent="0.2">
      <c r="A80" s="808" t="s">
        <v>656</v>
      </c>
      <c r="B80" s="984" t="s">
        <v>635</v>
      </c>
      <c r="C80" s="961" t="s">
        <v>666</v>
      </c>
      <c r="D80" s="961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 x14ac:dyDescent="0.2">
      <c r="A81" s="808" t="s">
        <v>646</v>
      </c>
      <c r="B81" s="1039" t="s">
        <v>385</v>
      </c>
      <c r="C81" s="961" t="s">
        <v>667</v>
      </c>
      <c r="D81" s="803">
        <v>45406</v>
      </c>
      <c r="E81" s="857">
        <f t="shared" si="34"/>
        <v>45408</v>
      </c>
      <c r="F81" s="857">
        <f t="shared" si="35"/>
        <v>45411</v>
      </c>
      <c r="G81" s="857">
        <f t="shared" si="36"/>
        <v>45416</v>
      </c>
      <c r="H81" s="857">
        <f t="shared" si="37"/>
        <v>45422</v>
      </c>
      <c r="I81" s="857">
        <f t="shared" si="38"/>
        <v>45427</v>
      </c>
      <c r="K81" s="761">
        <v>45403</v>
      </c>
      <c r="L81" s="755"/>
    </row>
    <row r="82" spans="1:12" s="193" customFormat="1" ht="18" hidden="1" customHeight="1" x14ac:dyDescent="0.2">
      <c r="A82" s="808" t="s">
        <v>649</v>
      </c>
      <c r="B82" s="984" t="s">
        <v>646</v>
      </c>
      <c r="C82" s="961" t="s">
        <v>668</v>
      </c>
      <c r="D82" s="961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 x14ac:dyDescent="0.2">
      <c r="A83" s="808" t="s">
        <v>669</v>
      </c>
      <c r="B83" s="961" t="s">
        <v>637</v>
      </c>
      <c r="C83" s="961" t="s">
        <v>670</v>
      </c>
      <c r="D83" s="961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 x14ac:dyDescent="0.2">
      <c r="A84" s="808" t="s">
        <v>639</v>
      </c>
      <c r="B84" s="961" t="s">
        <v>642</v>
      </c>
      <c r="C84" s="961" t="s">
        <v>671</v>
      </c>
      <c r="D84" s="961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 x14ac:dyDescent="0.2">
      <c r="A85" s="808" t="s">
        <v>642</v>
      </c>
      <c r="B85" s="961" t="s">
        <v>639</v>
      </c>
      <c r="C85" s="961" t="s">
        <v>672</v>
      </c>
      <c r="D85" s="961">
        <f t="shared" ref="D85" si="39">D84+7</f>
        <v>45430</v>
      </c>
      <c r="E85" s="884" t="s">
        <v>385</v>
      </c>
      <c r="F85" s="884" t="s">
        <v>385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 x14ac:dyDescent="0.2">
      <c r="A86" s="808"/>
      <c r="B86" s="961" t="s">
        <v>644</v>
      </c>
      <c r="C86" s="961" t="s">
        <v>673</v>
      </c>
      <c r="D86" s="961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 x14ac:dyDescent="0.2">
      <c r="A87" s="808" t="s">
        <v>635</v>
      </c>
      <c r="B87" s="961" t="s">
        <v>674</v>
      </c>
      <c r="C87" s="961" t="s">
        <v>675</v>
      </c>
      <c r="D87" s="961">
        <v>45454</v>
      </c>
      <c r="E87" s="805">
        <f t="shared" si="40"/>
        <v>45456</v>
      </c>
      <c r="F87" s="884" t="s">
        <v>385</v>
      </c>
      <c r="G87" s="805">
        <f t="shared" si="36"/>
        <v>45464</v>
      </c>
      <c r="H87" s="805">
        <f t="shared" si="37"/>
        <v>45470</v>
      </c>
      <c r="I87" s="884" t="s">
        <v>385</v>
      </c>
      <c r="K87" s="761">
        <f t="shared" si="33"/>
        <v>45445</v>
      </c>
      <c r="L87" s="755"/>
    </row>
    <row r="88" spans="1:12" s="193" customFormat="1" ht="20.100000000000001" hidden="1" customHeight="1" x14ac:dyDescent="0.2">
      <c r="A88" s="808" t="s">
        <v>676</v>
      </c>
      <c r="B88" s="961" t="s">
        <v>637</v>
      </c>
      <c r="C88" s="961" t="s">
        <v>677</v>
      </c>
      <c r="D88" s="961">
        <v>45457</v>
      </c>
      <c r="E88" s="884" t="s">
        <v>385</v>
      </c>
      <c r="F88" s="884" t="s">
        <v>385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 x14ac:dyDescent="0.2">
      <c r="A89" s="808" t="s">
        <v>678</v>
      </c>
      <c r="B89" s="961" t="s">
        <v>649</v>
      </c>
      <c r="C89" s="961" t="s">
        <v>679</v>
      </c>
      <c r="D89" s="961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 x14ac:dyDescent="0.2">
      <c r="A90" s="808" t="s">
        <v>680</v>
      </c>
      <c r="B90" s="1038" t="s">
        <v>681</v>
      </c>
      <c r="C90" s="961" t="s">
        <v>682</v>
      </c>
      <c r="D90" s="961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 x14ac:dyDescent="0.2">
      <c r="A91" s="808"/>
      <c r="B91" s="961" t="s">
        <v>683</v>
      </c>
      <c r="C91" s="961" t="s">
        <v>684</v>
      </c>
      <c r="D91" s="961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 x14ac:dyDescent="0.2">
      <c r="A92" s="808" t="s">
        <v>685</v>
      </c>
      <c r="B92" s="1038" t="s">
        <v>409</v>
      </c>
      <c r="C92" s="961" t="s">
        <v>686</v>
      </c>
      <c r="D92" s="803">
        <v>45517</v>
      </c>
      <c r="E92" s="857">
        <f t="shared" si="44"/>
        <v>45518</v>
      </c>
      <c r="F92" s="857">
        <f t="shared" si="45"/>
        <v>45530</v>
      </c>
      <c r="G92" s="857">
        <f t="shared" si="46"/>
        <v>45532</v>
      </c>
      <c r="H92" s="857">
        <f t="shared" si="47"/>
        <v>45534</v>
      </c>
      <c r="I92" s="857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 x14ac:dyDescent="0.2">
      <c r="A93" s="808"/>
      <c r="B93" s="1038" t="s">
        <v>409</v>
      </c>
      <c r="C93" s="961" t="s">
        <v>687</v>
      </c>
      <c r="D93" s="803">
        <v>45537</v>
      </c>
      <c r="E93" s="857">
        <f t="shared" si="44"/>
        <v>45538</v>
      </c>
      <c r="F93" s="857">
        <f t="shared" si="45"/>
        <v>45550</v>
      </c>
      <c r="G93" s="857">
        <f t="shared" si="46"/>
        <v>45552</v>
      </c>
      <c r="H93" s="857">
        <f t="shared" si="47"/>
        <v>45554</v>
      </c>
      <c r="I93" s="857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 x14ac:dyDescent="0.2">
      <c r="A94" s="808" t="s">
        <v>564</v>
      </c>
      <c r="B94" s="961" t="s">
        <v>611</v>
      </c>
      <c r="C94" s="961" t="s">
        <v>688</v>
      </c>
      <c r="D94" s="884" t="s">
        <v>385</v>
      </c>
      <c r="E94" s="857" t="e">
        <f>D94+1</f>
        <v>#VALUE!</v>
      </c>
      <c r="F94" s="857" t="e">
        <f>D94+13</f>
        <v>#VALUE!</v>
      </c>
      <c r="G94" s="857" t="e">
        <f>D94+15</f>
        <v>#VALUE!</v>
      </c>
      <c r="H94" s="857" t="e">
        <f>D94+17</f>
        <v>#VALUE!</v>
      </c>
      <c r="I94" s="857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 x14ac:dyDescent="0.2">
      <c r="A95" s="808" t="s">
        <v>683</v>
      </c>
      <c r="B95" s="1038" t="s">
        <v>409</v>
      </c>
      <c r="C95" s="961" t="s">
        <v>689</v>
      </c>
      <c r="D95" s="803">
        <v>45545</v>
      </c>
      <c r="E95" s="857">
        <f>D95+1</f>
        <v>45546</v>
      </c>
      <c r="F95" s="857">
        <f>D95+13</f>
        <v>45558</v>
      </c>
      <c r="G95" s="857">
        <f>D95+15</f>
        <v>45560</v>
      </c>
      <c r="H95" s="857">
        <f>D95+17</f>
        <v>45562</v>
      </c>
      <c r="I95" s="857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 x14ac:dyDescent="0.2">
      <c r="A96" s="808" t="s">
        <v>690</v>
      </c>
      <c r="B96" s="1038" t="s">
        <v>409</v>
      </c>
      <c r="C96" s="961" t="s">
        <v>691</v>
      </c>
      <c r="D96" s="803">
        <v>45551</v>
      </c>
      <c r="E96" s="857">
        <f t="shared" ref="E96:E98" si="50">D96+1</f>
        <v>45552</v>
      </c>
      <c r="F96" s="857">
        <f t="shared" ref="F96:F98" si="51">D96+13</f>
        <v>45564</v>
      </c>
      <c r="G96" s="857">
        <f t="shared" ref="G96:G98" si="52">D96+15</f>
        <v>45566</v>
      </c>
      <c r="H96" s="857">
        <f t="shared" ref="H96:H98" si="53">D96+17</f>
        <v>45568</v>
      </c>
      <c r="I96" s="857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 x14ac:dyDescent="0.2">
      <c r="A97" s="808" t="s">
        <v>692</v>
      </c>
      <c r="B97" s="961" t="s">
        <v>693</v>
      </c>
      <c r="C97" s="961" t="s">
        <v>694</v>
      </c>
      <c r="D97" s="961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 x14ac:dyDescent="0.2">
      <c r="A98" s="808" t="s">
        <v>355</v>
      </c>
      <c r="B98" s="961" t="s">
        <v>683</v>
      </c>
      <c r="C98" s="961" t="s">
        <v>695</v>
      </c>
      <c r="D98" s="884" t="s">
        <v>385</v>
      </c>
      <c r="E98" s="857" t="e">
        <f t="shared" si="50"/>
        <v>#VALUE!</v>
      </c>
      <c r="F98" s="857" t="e">
        <f t="shared" si="51"/>
        <v>#VALUE!</v>
      </c>
      <c r="G98" s="857" t="e">
        <f t="shared" si="52"/>
        <v>#VALUE!</v>
      </c>
      <c r="H98" s="857" t="e">
        <f t="shared" si="53"/>
        <v>#VALUE!</v>
      </c>
      <c r="I98" s="857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 x14ac:dyDescent="0.2">
      <c r="A99" s="808" t="s">
        <v>696</v>
      </c>
      <c r="B99" s="1038" t="s">
        <v>409</v>
      </c>
      <c r="C99" s="961" t="s">
        <v>697</v>
      </c>
      <c r="D99" s="803">
        <v>45566</v>
      </c>
      <c r="E99" s="857">
        <f t="shared" ref="E99:E101" si="56">D99+1</f>
        <v>45567</v>
      </c>
      <c r="F99" s="857">
        <f t="shared" ref="F99:F101" si="57">D99+13</f>
        <v>45579</v>
      </c>
      <c r="G99" s="857">
        <f t="shared" ref="G99:G101" si="58">D99+15</f>
        <v>45581</v>
      </c>
      <c r="H99" s="857">
        <f t="shared" ref="H99:H101" si="59">D99+17</f>
        <v>45583</v>
      </c>
      <c r="I99" s="857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 x14ac:dyDescent="0.2">
      <c r="A100" s="808"/>
      <c r="B100" s="961" t="s">
        <v>611</v>
      </c>
      <c r="C100" s="961" t="s">
        <v>698</v>
      </c>
      <c r="D100" s="961">
        <v>45593</v>
      </c>
      <c r="E100" s="884" t="s">
        <v>385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 x14ac:dyDescent="0.2">
      <c r="A101" s="808"/>
      <c r="B101" s="961" t="s">
        <v>699</v>
      </c>
      <c r="C101" s="961" t="s">
        <v>700</v>
      </c>
      <c r="D101" s="884" t="s">
        <v>385</v>
      </c>
      <c r="E101" s="857" t="e">
        <f t="shared" si="56"/>
        <v>#VALUE!</v>
      </c>
      <c r="F101" s="857" t="e">
        <f t="shared" si="57"/>
        <v>#VALUE!</v>
      </c>
      <c r="G101" s="857" t="e">
        <f t="shared" si="58"/>
        <v>#VALUE!</v>
      </c>
      <c r="H101" s="857" t="e">
        <f t="shared" si="59"/>
        <v>#VALUE!</v>
      </c>
      <c r="I101" s="857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 x14ac:dyDescent="0.2">
      <c r="A102" s="808"/>
      <c r="B102" s="1038" t="s">
        <v>409</v>
      </c>
      <c r="C102" s="961" t="s">
        <v>701</v>
      </c>
      <c r="D102" s="803">
        <v>45595</v>
      </c>
      <c r="E102" s="857">
        <f t="shared" ref="E102:E105" si="62">D102+1</f>
        <v>45596</v>
      </c>
      <c r="F102" s="857">
        <f t="shared" ref="F102:F107" si="63">D102+13</f>
        <v>45608</v>
      </c>
      <c r="G102" s="857">
        <f t="shared" ref="G102:G107" si="64">D102+15</f>
        <v>45610</v>
      </c>
      <c r="H102" s="857">
        <f t="shared" ref="H102:H107" si="65">D102+17</f>
        <v>45612</v>
      </c>
      <c r="I102" s="857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 x14ac:dyDescent="0.2">
      <c r="A103" s="808" t="s">
        <v>683</v>
      </c>
      <c r="B103" s="961" t="s">
        <v>693</v>
      </c>
      <c r="C103" s="961" t="s">
        <v>702</v>
      </c>
      <c r="D103" s="961">
        <v>45598</v>
      </c>
      <c r="E103" s="884" t="s">
        <v>385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 x14ac:dyDescent="0.2">
      <c r="A104" s="808" t="s">
        <v>703</v>
      </c>
      <c r="B104" s="961" t="s">
        <v>704</v>
      </c>
      <c r="C104" s="961" t="s">
        <v>705</v>
      </c>
      <c r="D104" s="961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 x14ac:dyDescent="0.2">
      <c r="A105" s="808"/>
      <c r="B105" s="1038" t="s">
        <v>409</v>
      </c>
      <c r="C105" s="961" t="s">
        <v>706</v>
      </c>
      <c r="D105" s="803">
        <v>45608</v>
      </c>
      <c r="E105" s="857">
        <f t="shared" si="62"/>
        <v>45609</v>
      </c>
      <c r="F105" s="857">
        <f t="shared" si="63"/>
        <v>45621</v>
      </c>
      <c r="G105" s="857">
        <f t="shared" si="64"/>
        <v>45623</v>
      </c>
      <c r="H105" s="857">
        <f t="shared" si="65"/>
        <v>45625</v>
      </c>
      <c r="I105" s="857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 x14ac:dyDescent="0.2">
      <c r="A106" s="808"/>
      <c r="B106" s="961" t="s">
        <v>699</v>
      </c>
      <c r="C106" s="961" t="s">
        <v>707</v>
      </c>
      <c r="D106" s="961">
        <v>45624</v>
      </c>
      <c r="E106" s="884" t="s">
        <v>385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 x14ac:dyDescent="0.2">
      <c r="A107" s="808"/>
      <c r="B107" s="961" t="s">
        <v>611</v>
      </c>
      <c r="C107" s="961" t="s">
        <v>708</v>
      </c>
      <c r="D107" s="961">
        <v>45635</v>
      </c>
      <c r="E107" s="884" t="s">
        <v>385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 x14ac:dyDescent="0.2">
      <c r="A108" s="808" t="s">
        <v>709</v>
      </c>
      <c r="B108" s="961" t="s">
        <v>693</v>
      </c>
      <c r="C108" s="961" t="s">
        <v>710</v>
      </c>
      <c r="D108" s="961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 x14ac:dyDescent="0.2">
      <c r="A109" s="808" t="s">
        <v>711</v>
      </c>
      <c r="B109" s="1015" t="s">
        <v>574</v>
      </c>
      <c r="C109" s="961" t="s">
        <v>712</v>
      </c>
      <c r="D109" s="884" t="s">
        <v>385</v>
      </c>
      <c r="E109" s="857"/>
      <c r="F109" s="857"/>
      <c r="G109" s="857"/>
      <c r="H109" s="857"/>
      <c r="I109" s="857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 x14ac:dyDescent="0.2">
      <c r="A110" s="808" t="s">
        <v>704</v>
      </c>
      <c r="B110" s="961" t="s">
        <v>709</v>
      </c>
      <c r="C110" s="961" t="s">
        <v>713</v>
      </c>
      <c r="D110" s="884" t="s">
        <v>385</v>
      </c>
      <c r="E110" s="857"/>
      <c r="F110" s="857"/>
      <c r="G110" s="857"/>
      <c r="H110" s="857"/>
      <c r="I110" s="857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 x14ac:dyDescent="0.2">
      <c r="A111" s="808"/>
      <c r="B111" s="961" t="s">
        <v>699</v>
      </c>
      <c r="C111" s="961" t="s">
        <v>714</v>
      </c>
      <c r="D111" s="884" t="s">
        <v>385</v>
      </c>
      <c r="E111" s="857"/>
      <c r="F111" s="857"/>
      <c r="G111" s="857"/>
      <c r="H111" s="857"/>
      <c r="I111" s="857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 x14ac:dyDescent="0.2">
      <c r="A112" s="808" t="s">
        <v>611</v>
      </c>
      <c r="B112" s="961" t="s">
        <v>715</v>
      </c>
      <c r="C112" s="961" t="s">
        <v>716</v>
      </c>
      <c r="D112" s="961">
        <v>45662</v>
      </c>
      <c r="E112" s="884" t="s">
        <v>385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 x14ac:dyDescent="0.2">
      <c r="A113" s="808"/>
      <c r="B113" s="961" t="s">
        <v>693</v>
      </c>
      <c r="C113" s="961" t="s">
        <v>717</v>
      </c>
      <c r="D113" s="961">
        <v>45670</v>
      </c>
      <c r="E113" s="884" t="s">
        <v>385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 x14ac:dyDescent="0.2">
      <c r="A114" s="808" t="s">
        <v>574</v>
      </c>
      <c r="B114" s="961" t="s">
        <v>611</v>
      </c>
      <c r="C114" s="961" t="s">
        <v>718</v>
      </c>
      <c r="D114" s="961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 x14ac:dyDescent="0.2">
      <c r="A115" s="808" t="s">
        <v>709</v>
      </c>
      <c r="B115" s="1038" t="s">
        <v>409</v>
      </c>
      <c r="C115" s="961" t="s">
        <v>719</v>
      </c>
      <c r="D115" s="803">
        <v>45678</v>
      </c>
      <c r="E115" s="857">
        <f t="shared" si="81"/>
        <v>45679</v>
      </c>
      <c r="F115" s="857">
        <f t="shared" si="76"/>
        <v>45691</v>
      </c>
      <c r="G115" s="857">
        <f t="shared" si="77"/>
        <v>45693</v>
      </c>
      <c r="H115" s="857">
        <f t="shared" si="78"/>
        <v>45695</v>
      </c>
      <c r="I115" s="857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 x14ac:dyDescent="0.2">
      <c r="A116" s="808"/>
      <c r="B116" s="961" t="s">
        <v>699</v>
      </c>
      <c r="C116" s="961" t="s">
        <v>720</v>
      </c>
      <c r="D116" s="961">
        <v>45690</v>
      </c>
      <c r="E116" s="884" t="s">
        <v>385</v>
      </c>
      <c r="F116" s="884" t="s">
        <v>385</v>
      </c>
      <c r="G116" s="805">
        <f t="shared" si="77"/>
        <v>45705</v>
      </c>
      <c r="H116" s="805">
        <f t="shared" si="78"/>
        <v>45707</v>
      </c>
      <c r="I116" s="884" t="s">
        <v>385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 x14ac:dyDescent="0.2">
      <c r="A117" s="808" t="s">
        <v>715</v>
      </c>
      <c r="B117" s="961" t="s">
        <v>721</v>
      </c>
      <c r="C117" s="961" t="s">
        <v>722</v>
      </c>
      <c r="D117" s="961">
        <v>45700</v>
      </c>
      <c r="E117" s="884" t="s">
        <v>385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 x14ac:dyDescent="0.2">
      <c r="A118" s="808"/>
      <c r="B118" s="961" t="s">
        <v>693</v>
      </c>
      <c r="C118" s="961" t="s">
        <v>723</v>
      </c>
      <c r="D118" s="961">
        <v>45703</v>
      </c>
      <c r="E118" s="884" t="s">
        <v>385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 x14ac:dyDescent="0.2">
      <c r="A119" s="808" t="s">
        <v>704</v>
      </c>
      <c r="B119" s="961" t="s">
        <v>709</v>
      </c>
      <c r="C119" s="961" t="s">
        <v>724</v>
      </c>
      <c r="D119" s="961">
        <v>45722</v>
      </c>
      <c r="E119" s="884" t="s">
        <v>385</v>
      </c>
      <c r="F119" s="884" t="s">
        <v>385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 x14ac:dyDescent="0.2">
      <c r="A120" s="808" t="s">
        <v>611</v>
      </c>
      <c r="B120" s="1038" t="s">
        <v>409</v>
      </c>
      <c r="C120" s="961" t="s">
        <v>725</v>
      </c>
      <c r="D120" s="803"/>
      <c r="E120" s="857"/>
      <c r="F120" s="857"/>
      <c r="G120" s="857"/>
      <c r="H120" s="857"/>
      <c r="I120" s="857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 x14ac:dyDescent="0.2">
      <c r="A121" s="808"/>
      <c r="B121" s="961" t="s">
        <v>699</v>
      </c>
      <c r="C121" s="961" t="s">
        <v>726</v>
      </c>
      <c r="D121" s="961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 x14ac:dyDescent="0.2">
      <c r="A122" s="865"/>
      <c r="B122" s="147" t="s">
        <v>504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7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 x14ac:dyDescent="0.2">
      <c r="A124" s="808"/>
      <c r="B124" s="1137" t="s">
        <v>119</v>
      </c>
      <c r="C124" s="1147"/>
      <c r="D124" s="1139" t="s">
        <v>349</v>
      </c>
      <c r="E124" s="956" t="s">
        <v>271</v>
      </c>
      <c r="F124" s="947" t="s">
        <v>249</v>
      </c>
      <c r="G124" s="947" t="s">
        <v>215</v>
      </c>
      <c r="H124" s="947" t="s">
        <v>175</v>
      </c>
      <c r="I124" s="772"/>
      <c r="J124" s="885"/>
    </row>
    <row r="125" spans="1:12" s="193" customFormat="1" ht="21" customHeight="1" x14ac:dyDescent="0.2">
      <c r="A125" s="808"/>
      <c r="B125" s="950" t="s">
        <v>351</v>
      </c>
      <c r="C125" s="950" t="s">
        <v>352</v>
      </c>
      <c r="D125" s="1140"/>
      <c r="E125" s="983" t="s">
        <v>208</v>
      </c>
      <c r="F125" s="983" t="s">
        <v>189</v>
      </c>
      <c r="G125" s="983" t="s">
        <v>285</v>
      </c>
      <c r="H125" s="983" t="s">
        <v>177</v>
      </c>
      <c r="I125" s="772"/>
      <c r="J125" s="1059" t="s">
        <v>353</v>
      </c>
      <c r="K125" s="1059" t="s">
        <v>354</v>
      </c>
    </row>
    <row r="126" spans="1:12" s="193" customFormat="1" ht="21" hidden="1" customHeight="1" x14ac:dyDescent="0.2">
      <c r="A126" s="808"/>
      <c r="B126" s="805" t="s">
        <v>635</v>
      </c>
      <c r="C126" s="805" t="s">
        <v>636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 x14ac:dyDescent="0.2">
      <c r="A127" s="808"/>
      <c r="B127" s="805" t="s">
        <v>637</v>
      </c>
      <c r="C127" s="805" t="s">
        <v>638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 x14ac:dyDescent="0.2">
      <c r="A128" s="808"/>
      <c r="B128" s="805" t="s">
        <v>639</v>
      </c>
      <c r="C128" s="805" t="s">
        <v>640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 x14ac:dyDescent="0.2">
      <c r="A129" s="808" t="s">
        <v>641</v>
      </c>
      <c r="B129" s="621" t="s">
        <v>642</v>
      </c>
      <c r="C129" s="805" t="s">
        <v>643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 x14ac:dyDescent="0.2">
      <c r="A130" s="808"/>
      <c r="B130" s="805" t="s">
        <v>644</v>
      </c>
      <c r="C130" s="805" t="s">
        <v>645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 x14ac:dyDescent="0.2">
      <c r="A131" s="808"/>
      <c r="B131" s="805" t="s">
        <v>646</v>
      </c>
      <c r="C131" s="805" t="s">
        <v>647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 x14ac:dyDescent="0.2">
      <c r="A132" s="808" t="s">
        <v>648</v>
      </c>
      <c r="B132" s="805" t="s">
        <v>649</v>
      </c>
      <c r="C132" s="805" t="s">
        <v>650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 x14ac:dyDescent="0.2">
      <c r="A133" s="808"/>
      <c r="B133" s="805" t="s">
        <v>635</v>
      </c>
      <c r="C133" s="805" t="s">
        <v>651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 x14ac:dyDescent="0.2">
      <c r="A134" s="808"/>
      <c r="B134" s="805" t="s">
        <v>637</v>
      </c>
      <c r="C134" s="805" t="s">
        <v>652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 x14ac:dyDescent="0.2">
      <c r="A135" s="808"/>
      <c r="B135" s="805" t="s">
        <v>639</v>
      </c>
      <c r="C135" s="805" t="s">
        <v>653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 x14ac:dyDescent="0.2">
      <c r="A136" s="808"/>
      <c r="B136" s="805" t="s">
        <v>642</v>
      </c>
      <c r="C136" s="805" t="s">
        <v>654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 x14ac:dyDescent="0.2">
      <c r="A137" s="808"/>
      <c r="B137" s="805" t="s">
        <v>644</v>
      </c>
      <c r="C137" s="805" t="s">
        <v>655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 x14ac:dyDescent="0.2">
      <c r="A138" s="808" t="s">
        <v>656</v>
      </c>
      <c r="B138" s="807" t="s">
        <v>635</v>
      </c>
      <c r="C138" s="805" t="s">
        <v>657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 x14ac:dyDescent="0.2">
      <c r="A139" s="808" t="s">
        <v>658</v>
      </c>
      <c r="B139" s="807" t="s">
        <v>646</v>
      </c>
      <c r="C139" s="805" t="s">
        <v>659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 x14ac:dyDescent="0.2">
      <c r="A140" s="808" t="s">
        <v>660</v>
      </c>
      <c r="B140" s="807" t="s">
        <v>649</v>
      </c>
      <c r="C140" s="805" t="s">
        <v>661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195" si="98">J139+7</f>
        <v>45361</v>
      </c>
      <c r="K140" s="755"/>
    </row>
    <row r="141" spans="1:11" s="193" customFormat="1" ht="18" hidden="1" customHeight="1" x14ac:dyDescent="0.2">
      <c r="A141" s="808"/>
      <c r="B141" s="805" t="s">
        <v>637</v>
      </c>
      <c r="C141" s="805" t="s">
        <v>662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 x14ac:dyDescent="0.2">
      <c r="A142" s="808"/>
      <c r="B142" s="907" t="s">
        <v>639</v>
      </c>
      <c r="C142" s="907" t="s">
        <v>663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 x14ac:dyDescent="0.2">
      <c r="A143" s="808"/>
      <c r="B143" s="907" t="s">
        <v>642</v>
      </c>
      <c r="C143" s="907" t="s">
        <v>664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 x14ac:dyDescent="0.2">
      <c r="A144" s="808"/>
      <c r="B144" s="907" t="s">
        <v>644</v>
      </c>
      <c r="C144" s="907" t="s">
        <v>665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 x14ac:dyDescent="0.2">
      <c r="A145" s="808" t="s">
        <v>656</v>
      </c>
      <c r="B145" s="984" t="s">
        <v>635</v>
      </c>
      <c r="C145" s="961" t="s">
        <v>666</v>
      </c>
      <c r="D145" s="961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 x14ac:dyDescent="0.2">
      <c r="A146" s="808" t="s">
        <v>646</v>
      </c>
      <c r="B146" s="1039" t="s">
        <v>385</v>
      </c>
      <c r="C146" s="961" t="s">
        <v>667</v>
      </c>
      <c r="D146" s="803">
        <v>45406</v>
      </c>
      <c r="E146" s="857">
        <f t="shared" si="93"/>
        <v>45411</v>
      </c>
      <c r="F146" s="857">
        <f t="shared" si="94"/>
        <v>45416</v>
      </c>
      <c r="G146" s="857">
        <f t="shared" si="95"/>
        <v>45422</v>
      </c>
      <c r="H146" s="857">
        <f t="shared" si="96"/>
        <v>45427</v>
      </c>
      <c r="J146" s="761">
        <v>45403</v>
      </c>
      <c r="K146" s="755"/>
    </row>
    <row r="147" spans="1:11" s="193" customFormat="1" ht="18" hidden="1" customHeight="1" x14ac:dyDescent="0.2">
      <c r="A147" s="808" t="s">
        <v>649</v>
      </c>
      <c r="B147" s="984" t="s">
        <v>646</v>
      </c>
      <c r="C147" s="961" t="s">
        <v>668</v>
      </c>
      <c r="D147" s="961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 x14ac:dyDescent="0.2">
      <c r="A148" s="808" t="s">
        <v>669</v>
      </c>
      <c r="B148" s="961" t="s">
        <v>637</v>
      </c>
      <c r="C148" s="961" t="s">
        <v>670</v>
      </c>
      <c r="D148" s="961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 x14ac:dyDescent="0.2">
      <c r="A149" s="808" t="s">
        <v>639</v>
      </c>
      <c r="B149" s="961" t="s">
        <v>642</v>
      </c>
      <c r="C149" s="961" t="s">
        <v>671</v>
      </c>
      <c r="D149" s="961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 x14ac:dyDescent="0.2">
      <c r="A150" s="808" t="s">
        <v>642</v>
      </c>
      <c r="B150" s="961" t="s">
        <v>639</v>
      </c>
      <c r="C150" s="961" t="s">
        <v>672</v>
      </c>
      <c r="D150" s="961">
        <f t="shared" ref="D150" si="99">D149+7</f>
        <v>45430</v>
      </c>
      <c r="E150" s="884" t="s">
        <v>385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 x14ac:dyDescent="0.2">
      <c r="A151" s="808"/>
      <c r="B151" s="961" t="s">
        <v>644</v>
      </c>
      <c r="C151" s="961" t="s">
        <v>673</v>
      </c>
      <c r="D151" s="961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 x14ac:dyDescent="0.2">
      <c r="A152" s="808" t="s">
        <v>635</v>
      </c>
      <c r="B152" s="961" t="s">
        <v>674</v>
      </c>
      <c r="C152" s="961" t="s">
        <v>675</v>
      </c>
      <c r="D152" s="961">
        <v>45454</v>
      </c>
      <c r="E152" s="884" t="s">
        <v>385</v>
      </c>
      <c r="F152" s="805">
        <f t="shared" si="94"/>
        <v>45464</v>
      </c>
      <c r="G152" s="805">
        <f t="shared" si="95"/>
        <v>45470</v>
      </c>
      <c r="H152" s="884" t="s">
        <v>385</v>
      </c>
      <c r="J152" s="761">
        <f t="shared" si="98"/>
        <v>45445</v>
      </c>
      <c r="K152" s="755"/>
    </row>
    <row r="153" spans="1:11" s="193" customFormat="1" ht="20.100000000000001" hidden="1" customHeight="1" x14ac:dyDescent="0.2">
      <c r="A153" s="808" t="s">
        <v>676</v>
      </c>
      <c r="B153" s="961" t="s">
        <v>637</v>
      </c>
      <c r="C153" s="961" t="s">
        <v>677</v>
      </c>
      <c r="D153" s="961">
        <v>45457</v>
      </c>
      <c r="E153" s="884" t="s">
        <v>385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 x14ac:dyDescent="0.2">
      <c r="A154" s="808" t="s">
        <v>678</v>
      </c>
      <c r="B154" s="961" t="s">
        <v>649</v>
      </c>
      <c r="C154" s="961" t="s">
        <v>679</v>
      </c>
      <c r="D154" s="961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 x14ac:dyDescent="0.2">
      <c r="A155" s="808" t="s">
        <v>680</v>
      </c>
      <c r="B155" s="1038" t="s">
        <v>681</v>
      </c>
      <c r="C155" s="961" t="s">
        <v>682</v>
      </c>
      <c r="D155" s="961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 x14ac:dyDescent="0.2">
      <c r="A156" s="808"/>
      <c r="B156" s="961" t="s">
        <v>683</v>
      </c>
      <c r="C156" s="961" t="s">
        <v>684</v>
      </c>
      <c r="D156" s="961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 x14ac:dyDescent="0.2">
      <c r="A157" s="808" t="s">
        <v>685</v>
      </c>
      <c r="B157" s="1038" t="s">
        <v>409</v>
      </c>
      <c r="C157" s="961" t="s">
        <v>686</v>
      </c>
      <c r="D157" s="803">
        <v>45517</v>
      </c>
      <c r="E157" s="857">
        <f t="shared" si="100"/>
        <v>45530</v>
      </c>
      <c r="F157" s="857">
        <f t="shared" si="101"/>
        <v>45532</v>
      </c>
      <c r="G157" s="857">
        <f t="shared" si="102"/>
        <v>45534</v>
      </c>
      <c r="H157" s="857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 x14ac:dyDescent="0.2">
      <c r="A158" s="808"/>
      <c r="B158" s="1038" t="s">
        <v>409</v>
      </c>
      <c r="C158" s="961" t="s">
        <v>687</v>
      </c>
      <c r="D158" s="803">
        <v>45537</v>
      </c>
      <c r="E158" s="857">
        <f t="shared" si="100"/>
        <v>45550</v>
      </c>
      <c r="F158" s="857">
        <f t="shared" si="101"/>
        <v>45552</v>
      </c>
      <c r="G158" s="857">
        <f t="shared" si="102"/>
        <v>45554</v>
      </c>
      <c r="H158" s="857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 x14ac:dyDescent="0.2">
      <c r="A159" s="808" t="s">
        <v>564</v>
      </c>
      <c r="B159" s="961" t="s">
        <v>611</v>
      </c>
      <c r="C159" s="961" t="s">
        <v>688</v>
      </c>
      <c r="D159" s="884" t="s">
        <v>385</v>
      </c>
      <c r="E159" s="857" t="e">
        <f t="shared" si="100"/>
        <v>#VALUE!</v>
      </c>
      <c r="F159" s="857" t="e">
        <f t="shared" si="101"/>
        <v>#VALUE!</v>
      </c>
      <c r="G159" s="857" t="e">
        <f t="shared" si="102"/>
        <v>#VALUE!</v>
      </c>
      <c r="H159" s="857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 x14ac:dyDescent="0.2">
      <c r="A160" s="808" t="s">
        <v>683</v>
      </c>
      <c r="B160" s="1038" t="s">
        <v>409</v>
      </c>
      <c r="C160" s="961" t="s">
        <v>689</v>
      </c>
      <c r="D160" s="803">
        <v>45545</v>
      </c>
      <c r="E160" s="857">
        <f t="shared" si="100"/>
        <v>45558</v>
      </c>
      <c r="F160" s="857">
        <f t="shared" si="101"/>
        <v>45560</v>
      </c>
      <c r="G160" s="857">
        <f t="shared" si="102"/>
        <v>45562</v>
      </c>
      <c r="H160" s="857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 x14ac:dyDescent="0.2">
      <c r="A161" s="808" t="s">
        <v>690</v>
      </c>
      <c r="B161" s="1038" t="s">
        <v>409</v>
      </c>
      <c r="C161" s="961" t="s">
        <v>691</v>
      </c>
      <c r="D161" s="803">
        <v>45551</v>
      </c>
      <c r="E161" s="857">
        <f t="shared" si="100"/>
        <v>45564</v>
      </c>
      <c r="F161" s="857">
        <f t="shared" si="101"/>
        <v>45566</v>
      </c>
      <c r="G161" s="857">
        <f t="shared" si="102"/>
        <v>45568</v>
      </c>
      <c r="H161" s="857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 x14ac:dyDescent="0.2">
      <c r="A162" s="808" t="s">
        <v>692</v>
      </c>
      <c r="B162" s="961" t="s">
        <v>693</v>
      </c>
      <c r="C162" s="961" t="s">
        <v>694</v>
      </c>
      <c r="D162" s="961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 x14ac:dyDescent="0.2">
      <c r="A163" s="808" t="s">
        <v>355</v>
      </c>
      <c r="B163" s="961" t="s">
        <v>683</v>
      </c>
      <c r="C163" s="961" t="s">
        <v>695</v>
      </c>
      <c r="D163" s="884" t="s">
        <v>385</v>
      </c>
      <c r="E163" s="857" t="e">
        <f t="shared" si="100"/>
        <v>#VALUE!</v>
      </c>
      <c r="F163" s="857" t="e">
        <f t="shared" si="101"/>
        <v>#VALUE!</v>
      </c>
      <c r="G163" s="857" t="e">
        <f t="shared" si="102"/>
        <v>#VALUE!</v>
      </c>
      <c r="H163" s="857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 x14ac:dyDescent="0.2">
      <c r="A164" s="808" t="s">
        <v>696</v>
      </c>
      <c r="B164" s="1038" t="s">
        <v>409</v>
      </c>
      <c r="C164" s="961" t="s">
        <v>697</v>
      </c>
      <c r="D164" s="803">
        <v>45566</v>
      </c>
      <c r="E164" s="857">
        <f t="shared" si="100"/>
        <v>45579</v>
      </c>
      <c r="F164" s="857">
        <f t="shared" si="101"/>
        <v>45581</v>
      </c>
      <c r="G164" s="857">
        <f t="shared" si="102"/>
        <v>45583</v>
      </c>
      <c r="H164" s="857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 x14ac:dyDescent="0.2">
      <c r="A165" s="808"/>
      <c r="B165" s="961" t="s">
        <v>611</v>
      </c>
      <c r="C165" s="961" t="s">
        <v>698</v>
      </c>
      <c r="D165" s="961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 x14ac:dyDescent="0.2">
      <c r="A166" s="808"/>
      <c r="B166" s="961" t="s">
        <v>699</v>
      </c>
      <c r="C166" s="961" t="s">
        <v>700</v>
      </c>
      <c r="D166" s="884" t="s">
        <v>385</v>
      </c>
      <c r="E166" s="857" t="e">
        <f t="shared" si="100"/>
        <v>#VALUE!</v>
      </c>
      <c r="F166" s="857" t="e">
        <f t="shared" si="101"/>
        <v>#VALUE!</v>
      </c>
      <c r="G166" s="857" t="e">
        <f t="shared" si="102"/>
        <v>#VALUE!</v>
      </c>
      <c r="H166" s="857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 x14ac:dyDescent="0.2">
      <c r="A167" s="808"/>
      <c r="B167" s="1038" t="s">
        <v>409</v>
      </c>
      <c r="C167" s="961" t="s">
        <v>701</v>
      </c>
      <c r="D167" s="803">
        <v>45595</v>
      </c>
      <c r="E167" s="857">
        <f t="shared" si="100"/>
        <v>45608</v>
      </c>
      <c r="F167" s="857">
        <f t="shared" si="101"/>
        <v>45610</v>
      </c>
      <c r="G167" s="857">
        <f t="shared" si="102"/>
        <v>45612</v>
      </c>
      <c r="H167" s="857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 x14ac:dyDescent="0.2">
      <c r="A168" s="808" t="s">
        <v>683</v>
      </c>
      <c r="B168" s="961" t="s">
        <v>693</v>
      </c>
      <c r="C168" s="961" t="s">
        <v>702</v>
      </c>
      <c r="D168" s="961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 x14ac:dyDescent="0.2">
      <c r="A169" s="808" t="s">
        <v>703</v>
      </c>
      <c r="B169" s="961" t="s">
        <v>704</v>
      </c>
      <c r="C169" s="961" t="s">
        <v>705</v>
      </c>
      <c r="D169" s="961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 x14ac:dyDescent="0.2">
      <c r="A170" s="808"/>
      <c r="B170" s="1038" t="s">
        <v>409</v>
      </c>
      <c r="C170" s="961" t="s">
        <v>706</v>
      </c>
      <c r="D170" s="803">
        <v>45608</v>
      </c>
      <c r="E170" s="857">
        <f t="shared" si="100"/>
        <v>45621</v>
      </c>
      <c r="F170" s="857">
        <f t="shared" si="101"/>
        <v>45623</v>
      </c>
      <c r="G170" s="857">
        <f t="shared" si="102"/>
        <v>45625</v>
      </c>
      <c r="H170" s="857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 x14ac:dyDescent="0.2">
      <c r="A171" s="808"/>
      <c r="B171" s="961" t="s">
        <v>699</v>
      </c>
      <c r="C171" s="961" t="s">
        <v>707</v>
      </c>
      <c r="D171" s="961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 x14ac:dyDescent="0.2">
      <c r="A172" s="808"/>
      <c r="B172" s="961" t="s">
        <v>611</v>
      </c>
      <c r="C172" s="961" t="s">
        <v>708</v>
      </c>
      <c r="D172" s="961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 x14ac:dyDescent="0.2">
      <c r="A173" s="808" t="s">
        <v>709</v>
      </c>
      <c r="B173" s="961" t="s">
        <v>693</v>
      </c>
      <c r="C173" s="961" t="s">
        <v>710</v>
      </c>
      <c r="D173" s="961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 x14ac:dyDescent="0.2">
      <c r="A174" s="808" t="s">
        <v>711</v>
      </c>
      <c r="B174" s="1015" t="s">
        <v>574</v>
      </c>
      <c r="C174" s="961" t="s">
        <v>712</v>
      </c>
      <c r="D174" s="884" t="s">
        <v>385</v>
      </c>
      <c r="E174" s="857"/>
      <c r="F174" s="857"/>
      <c r="G174" s="857"/>
      <c r="H174" s="857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 x14ac:dyDescent="0.2">
      <c r="A175" s="808" t="s">
        <v>704</v>
      </c>
      <c r="B175" s="961" t="s">
        <v>709</v>
      </c>
      <c r="C175" s="961" t="s">
        <v>713</v>
      </c>
      <c r="D175" s="884" t="s">
        <v>385</v>
      </c>
      <c r="E175" s="857"/>
      <c r="F175" s="857"/>
      <c r="G175" s="857"/>
      <c r="H175" s="857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 x14ac:dyDescent="0.2">
      <c r="A176" s="808"/>
      <c r="B176" s="961" t="s">
        <v>699</v>
      </c>
      <c r="C176" s="961" t="s">
        <v>714</v>
      </c>
      <c r="D176" s="884" t="s">
        <v>385</v>
      </c>
      <c r="E176" s="857"/>
      <c r="F176" s="857"/>
      <c r="G176" s="857"/>
      <c r="H176" s="857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 x14ac:dyDescent="0.2">
      <c r="A177" s="808" t="s">
        <v>611</v>
      </c>
      <c r="B177" s="961" t="s">
        <v>715</v>
      </c>
      <c r="C177" s="961" t="s">
        <v>716</v>
      </c>
      <c r="D177" s="961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 x14ac:dyDescent="0.2">
      <c r="A178" s="808"/>
      <c r="B178" s="961" t="s">
        <v>693</v>
      </c>
      <c r="C178" s="961" t="s">
        <v>717</v>
      </c>
      <c r="D178" s="961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 x14ac:dyDescent="0.2">
      <c r="A179" s="808" t="s">
        <v>574</v>
      </c>
      <c r="B179" s="961" t="s">
        <v>611</v>
      </c>
      <c r="C179" s="961" t="s">
        <v>718</v>
      </c>
      <c r="D179" s="961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 x14ac:dyDescent="0.2">
      <c r="A180" s="808" t="s">
        <v>709</v>
      </c>
      <c r="B180" s="1038" t="s">
        <v>409</v>
      </c>
      <c r="C180" s="961" t="s">
        <v>719</v>
      </c>
      <c r="D180" s="803">
        <v>45678</v>
      </c>
      <c r="E180" s="857">
        <f>D180+13</f>
        <v>45691</v>
      </c>
      <c r="F180" s="857">
        <f t="shared" si="106"/>
        <v>45693</v>
      </c>
      <c r="G180" s="857">
        <f t="shared" si="107"/>
        <v>45695</v>
      </c>
      <c r="H180" s="857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 x14ac:dyDescent="0.2">
      <c r="A181" s="808"/>
      <c r="B181" s="961" t="s">
        <v>699</v>
      </c>
      <c r="C181" s="961" t="s">
        <v>720</v>
      </c>
      <c r="D181" s="961">
        <v>45690</v>
      </c>
      <c r="E181" s="884" t="s">
        <v>385</v>
      </c>
      <c r="F181" s="805">
        <f t="shared" si="106"/>
        <v>45705</v>
      </c>
      <c r="G181" s="805">
        <f t="shared" si="107"/>
        <v>45707</v>
      </c>
      <c r="H181" s="884" t="s">
        <v>385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 x14ac:dyDescent="0.2">
      <c r="A182" s="808" t="s">
        <v>715</v>
      </c>
      <c r="B182" s="961" t="s">
        <v>721</v>
      </c>
      <c r="C182" s="961" t="s">
        <v>722</v>
      </c>
      <c r="D182" s="961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 x14ac:dyDescent="0.2">
      <c r="A183" s="808"/>
      <c r="B183" s="961" t="s">
        <v>693</v>
      </c>
      <c r="C183" s="961" t="s">
        <v>723</v>
      </c>
      <c r="D183" s="961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 x14ac:dyDescent="0.2">
      <c r="A184" s="808" t="s">
        <v>715</v>
      </c>
      <c r="B184" s="1038" t="s">
        <v>409</v>
      </c>
      <c r="C184" s="961" t="s">
        <v>727</v>
      </c>
      <c r="D184" s="803"/>
      <c r="E184" s="857"/>
      <c r="F184" s="857"/>
      <c r="G184" s="857"/>
      <c r="H184" s="857"/>
      <c r="J184" s="761">
        <v>45728</v>
      </c>
      <c r="K184" s="619">
        <f t="shared" si="105"/>
        <v>11</v>
      </c>
    </row>
    <row r="185" spans="1:11" s="193" customFormat="1" ht="20.100000000000001" hidden="1" customHeight="1" x14ac:dyDescent="0.2">
      <c r="A185" s="808"/>
      <c r="B185" s="961" t="s">
        <v>721</v>
      </c>
      <c r="C185" s="961" t="s">
        <v>728</v>
      </c>
      <c r="D185" s="961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 x14ac:dyDescent="0.2">
      <c r="A186" s="808"/>
      <c r="B186" s="1038" t="s">
        <v>409</v>
      </c>
      <c r="C186" s="961" t="s">
        <v>729</v>
      </c>
      <c r="D186" s="803"/>
      <c r="E186" s="857"/>
      <c r="F186" s="857"/>
      <c r="G186" s="857"/>
      <c r="H186" s="857"/>
      <c r="J186" s="761">
        <f t="shared" si="98"/>
        <v>45742</v>
      </c>
      <c r="K186" s="619">
        <f t="shared" si="105"/>
        <v>13</v>
      </c>
    </row>
    <row r="187" spans="1:11" s="193" customFormat="1" ht="20.100000000000001" customHeight="1" x14ac:dyDescent="0.2">
      <c r="A187" s="808"/>
      <c r="B187" s="961" t="s">
        <v>611</v>
      </c>
      <c r="C187" s="961" t="s">
        <v>730</v>
      </c>
      <c r="D187" s="961">
        <v>45754</v>
      </c>
      <c r="E187" s="805">
        <f t="shared" si="108"/>
        <v>45767</v>
      </c>
      <c r="F187" s="805">
        <f t="shared" si="109"/>
        <v>45769</v>
      </c>
      <c r="G187" s="805">
        <f t="shared" si="110"/>
        <v>45771</v>
      </c>
      <c r="H187" s="805">
        <f t="shared" si="111"/>
        <v>45782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customHeight="1" x14ac:dyDescent="0.2">
      <c r="A188" s="808"/>
      <c r="B188" s="961" t="s">
        <v>709</v>
      </c>
      <c r="C188" s="961" t="s">
        <v>731</v>
      </c>
      <c r="D188" s="961">
        <v>45755</v>
      </c>
      <c r="E188" s="805">
        <f t="shared" si="108"/>
        <v>45768</v>
      </c>
      <c r="F188" s="805">
        <f t="shared" si="109"/>
        <v>45770</v>
      </c>
      <c r="G188" s="805">
        <f t="shared" si="110"/>
        <v>45772</v>
      </c>
      <c r="H188" s="805">
        <f t="shared" si="111"/>
        <v>45783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customHeight="1" x14ac:dyDescent="0.2">
      <c r="A189" s="808"/>
      <c r="B189" s="961" t="s">
        <v>693</v>
      </c>
      <c r="C189" s="961" t="s">
        <v>732</v>
      </c>
      <c r="D189" s="961">
        <v>45762</v>
      </c>
      <c r="E189" s="805">
        <f t="shared" si="108"/>
        <v>45775</v>
      </c>
      <c r="F189" s="805">
        <f t="shared" si="109"/>
        <v>45777</v>
      </c>
      <c r="G189" s="805">
        <f t="shared" si="110"/>
        <v>45779</v>
      </c>
      <c r="H189" s="805">
        <f t="shared" si="111"/>
        <v>45790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customHeight="1" x14ac:dyDescent="0.2">
      <c r="A190" s="808"/>
      <c r="B190" s="961" t="s">
        <v>699</v>
      </c>
      <c r="C190" s="961" t="s">
        <v>733</v>
      </c>
      <c r="D190" s="961">
        <v>45769</v>
      </c>
      <c r="E190" s="805">
        <f t="shared" si="108"/>
        <v>45782</v>
      </c>
      <c r="F190" s="805">
        <f t="shared" si="109"/>
        <v>45784</v>
      </c>
      <c r="G190" s="805">
        <f t="shared" si="110"/>
        <v>45786</v>
      </c>
      <c r="H190" s="805">
        <f t="shared" si="111"/>
        <v>45797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customHeight="1" x14ac:dyDescent="0.2">
      <c r="A191" s="808"/>
      <c r="B191" s="961" t="s">
        <v>721</v>
      </c>
      <c r="C191" s="961" t="s">
        <v>734</v>
      </c>
      <c r="D191" s="961">
        <v>45776</v>
      </c>
      <c r="E191" s="805">
        <f t="shared" si="108"/>
        <v>45789</v>
      </c>
      <c r="F191" s="805">
        <f t="shared" si="109"/>
        <v>45791</v>
      </c>
      <c r="G191" s="805">
        <f t="shared" si="110"/>
        <v>45793</v>
      </c>
      <c r="H191" s="805">
        <f t="shared" si="111"/>
        <v>45804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customHeight="1" x14ac:dyDescent="0.2">
      <c r="A192" s="808"/>
      <c r="B192" s="961" t="s">
        <v>715</v>
      </c>
      <c r="C192" s="961" t="s">
        <v>735</v>
      </c>
      <c r="D192" s="961">
        <v>45783</v>
      </c>
      <c r="E192" s="805">
        <f t="shared" ref="E192" si="112">D192+13</f>
        <v>45796</v>
      </c>
      <c r="F192" s="805">
        <f t="shared" ref="F192" si="113">D192+15</f>
        <v>45798</v>
      </c>
      <c r="G192" s="805">
        <f t="shared" ref="G192" si="114">D192+17</f>
        <v>45800</v>
      </c>
      <c r="H192" s="805">
        <f t="shared" ref="H192" si="115">D192+28</f>
        <v>45811</v>
      </c>
      <c r="J192" s="761">
        <f t="shared" si="98"/>
        <v>45784</v>
      </c>
      <c r="K192" s="619">
        <f t="shared" ref="K192:K195" si="116">WEEKNUM(J192)</f>
        <v>19</v>
      </c>
    </row>
    <row r="193" spans="1:15" s="193" customFormat="1" ht="20.100000000000001" customHeight="1" x14ac:dyDescent="0.2">
      <c r="A193" s="808"/>
      <c r="B193" s="961" t="s">
        <v>611</v>
      </c>
      <c r="C193" s="961" t="s">
        <v>736</v>
      </c>
      <c r="D193" s="961">
        <v>45790</v>
      </c>
      <c r="E193" s="805">
        <f t="shared" ref="E193:E195" si="117">D193+13</f>
        <v>45803</v>
      </c>
      <c r="F193" s="805">
        <f t="shared" ref="F193:F195" si="118">D193+15</f>
        <v>45805</v>
      </c>
      <c r="G193" s="805">
        <f t="shared" ref="G193:G195" si="119">D193+17</f>
        <v>45807</v>
      </c>
      <c r="H193" s="805">
        <f t="shared" ref="H193:H195" si="120">D193+28</f>
        <v>45818</v>
      </c>
      <c r="J193" s="761">
        <f t="shared" si="98"/>
        <v>45791</v>
      </c>
      <c r="K193" s="619">
        <f t="shared" si="116"/>
        <v>20</v>
      </c>
    </row>
    <row r="194" spans="1:15" s="193" customFormat="1" ht="20.100000000000001" customHeight="1" x14ac:dyDescent="0.2">
      <c r="A194" s="808"/>
      <c r="B194" s="961" t="s">
        <v>709</v>
      </c>
      <c r="C194" s="961" t="s">
        <v>737</v>
      </c>
      <c r="D194" s="961">
        <v>45797</v>
      </c>
      <c r="E194" s="805">
        <f t="shared" si="117"/>
        <v>45810</v>
      </c>
      <c r="F194" s="805">
        <f t="shared" si="118"/>
        <v>45812</v>
      </c>
      <c r="G194" s="805">
        <f t="shared" si="119"/>
        <v>45814</v>
      </c>
      <c r="H194" s="805">
        <f t="shared" si="120"/>
        <v>45825</v>
      </c>
      <c r="J194" s="761">
        <f t="shared" si="98"/>
        <v>45798</v>
      </c>
      <c r="K194" s="619">
        <f t="shared" si="116"/>
        <v>21</v>
      </c>
    </row>
    <row r="195" spans="1:15" s="193" customFormat="1" ht="20.100000000000001" customHeight="1" x14ac:dyDescent="0.2">
      <c r="A195" s="808"/>
      <c r="B195" s="961" t="s">
        <v>693</v>
      </c>
      <c r="C195" s="961" t="s">
        <v>738</v>
      </c>
      <c r="D195" s="961">
        <v>45804</v>
      </c>
      <c r="E195" s="805">
        <f t="shared" si="117"/>
        <v>45817</v>
      </c>
      <c r="F195" s="805">
        <f t="shared" si="118"/>
        <v>45819</v>
      </c>
      <c r="G195" s="805">
        <f t="shared" si="119"/>
        <v>45821</v>
      </c>
      <c r="H195" s="805">
        <f t="shared" si="120"/>
        <v>45832</v>
      </c>
      <c r="J195" s="761">
        <f t="shared" si="98"/>
        <v>45805</v>
      </c>
      <c r="K195" s="619">
        <f t="shared" si="116"/>
        <v>22</v>
      </c>
    </row>
    <row r="196" spans="1:15" s="18" customFormat="1" ht="20.100000000000001" customHeight="1" x14ac:dyDescent="0.2">
      <c r="A196" s="865"/>
      <c r="B196" s="147" t="s">
        <v>504</v>
      </c>
      <c r="C196" s="11"/>
      <c r="D196" s="11"/>
      <c r="E196" s="11"/>
      <c r="F196" s="11"/>
      <c r="G196" s="11"/>
      <c r="H196" s="11"/>
      <c r="I196" s="11"/>
      <c r="J196" s="11"/>
    </row>
    <row r="197" spans="1:15" s="147" customFormat="1" ht="18.75" customHeight="1" thickBot="1" x14ac:dyDescent="0.25">
      <c r="A197" s="867"/>
      <c r="B197" s="766"/>
      <c r="C197" s="754"/>
      <c r="D197" s="755"/>
      <c r="E197" s="767"/>
      <c r="F197" s="771"/>
      <c r="G197" s="427"/>
      <c r="H197" s="427"/>
      <c r="I197" s="755"/>
      <c r="J197" s="145"/>
      <c r="K197" s="145"/>
      <c r="L197" s="145"/>
    </row>
    <row r="198" spans="1:15" s="147" customFormat="1" ht="18.75" customHeight="1" x14ac:dyDescent="0.2">
      <c r="B198" s="774"/>
      <c r="C198" s="775"/>
      <c r="D198" s="776"/>
      <c r="E198" s="777"/>
      <c r="F198" s="778"/>
      <c r="G198" s="779"/>
      <c r="H198" s="780"/>
    </row>
    <row r="199" spans="1:15" s="147" customFormat="1" ht="18.75" customHeight="1" x14ac:dyDescent="0.2">
      <c r="B199" s="781" t="s">
        <v>505</v>
      </c>
      <c r="C199" s="145"/>
      <c r="D199" s="147" t="s">
        <v>506</v>
      </c>
      <c r="G199" s="147" t="s">
        <v>507</v>
      </c>
      <c r="H199" s="782"/>
    </row>
    <row r="200" spans="1:15" s="147" customFormat="1" ht="18.75" customHeight="1" x14ac:dyDescent="0.2">
      <c r="B200" s="783" t="s">
        <v>508</v>
      </c>
      <c r="C200" s="1115" t="s">
        <v>509</v>
      </c>
      <c r="D200" s="133" t="s">
        <v>510</v>
      </c>
      <c r="F200" s="1115" t="s">
        <v>511</v>
      </c>
      <c r="G200" s="145" t="s">
        <v>512</v>
      </c>
      <c r="H200" s="1116" t="s">
        <v>513</v>
      </c>
    </row>
    <row r="201" spans="1:15" s="147" customFormat="1" ht="18.75" customHeight="1" x14ac:dyDescent="0.2">
      <c r="B201" s="783" t="s">
        <v>514</v>
      </c>
      <c r="C201" s="1115" t="s">
        <v>515</v>
      </c>
      <c r="D201" s="133" t="s">
        <v>516</v>
      </c>
      <c r="E201" s="148" t="s">
        <v>517</v>
      </c>
      <c r="F201" s="1117" t="s">
        <v>518</v>
      </c>
      <c r="G201" s="145" t="s">
        <v>519</v>
      </c>
      <c r="H201" s="1116" t="s">
        <v>520</v>
      </c>
    </row>
    <row r="202" spans="1:15" s="147" customFormat="1" ht="18.75" customHeight="1" x14ac:dyDescent="0.2">
      <c r="B202" s="786" t="s">
        <v>521</v>
      </c>
      <c r="C202" s="1118" t="s">
        <v>522</v>
      </c>
      <c r="D202" s="133" t="s">
        <v>523</v>
      </c>
      <c r="E202" s="148" t="s">
        <v>524</v>
      </c>
      <c r="F202" s="1117" t="s">
        <v>525</v>
      </c>
      <c r="G202" s="591" t="s">
        <v>526</v>
      </c>
      <c r="H202" s="1119" t="s">
        <v>527</v>
      </c>
    </row>
    <row r="203" spans="1:15" s="147" customFormat="1" ht="18.75" customHeight="1" x14ac:dyDescent="0.2">
      <c r="B203" s="786" t="s">
        <v>528</v>
      </c>
      <c r="C203" s="1118" t="s">
        <v>529</v>
      </c>
      <c r="D203" s="133" t="s">
        <v>530</v>
      </c>
      <c r="E203" s="148" t="s">
        <v>531</v>
      </c>
      <c r="F203" s="1117" t="s">
        <v>532</v>
      </c>
      <c r="G203" s="591" t="s">
        <v>533</v>
      </c>
      <c r="H203" s="1119" t="s">
        <v>534</v>
      </c>
      <c r="N203" s="149"/>
      <c r="O203" s="149"/>
    </row>
    <row r="204" spans="1:15" s="147" customFormat="1" ht="18.75" customHeight="1" x14ac:dyDescent="0.2">
      <c r="B204" s="786" t="s">
        <v>535</v>
      </c>
      <c r="C204" s="1118" t="s">
        <v>536</v>
      </c>
      <c r="D204" s="133" t="s">
        <v>537</v>
      </c>
      <c r="E204" s="148" t="s">
        <v>538</v>
      </c>
      <c r="F204" s="1117" t="s">
        <v>539</v>
      </c>
      <c r="G204" s="591" t="s">
        <v>540</v>
      </c>
      <c r="H204" s="1119" t="s">
        <v>541</v>
      </c>
      <c r="N204" s="149"/>
      <c r="O204" s="149"/>
    </row>
    <row r="205" spans="1:15" s="147" customFormat="1" ht="18.75" customHeight="1" x14ac:dyDescent="0.2">
      <c r="B205" s="786" t="s">
        <v>542</v>
      </c>
      <c r="C205" s="1118" t="s">
        <v>543</v>
      </c>
      <c r="D205" s="133" t="s">
        <v>544</v>
      </c>
      <c r="E205" s="148" t="s">
        <v>545</v>
      </c>
      <c r="F205" s="1117" t="s">
        <v>546</v>
      </c>
      <c r="G205" s="591" t="s">
        <v>547</v>
      </c>
      <c r="H205" s="1119" t="s">
        <v>548</v>
      </c>
      <c r="N205" s="149"/>
      <c r="O205" s="149"/>
    </row>
    <row r="206" spans="1:15" s="147" customFormat="1" ht="18.75" customHeight="1" x14ac:dyDescent="0.2">
      <c r="B206" s="786" t="s">
        <v>549</v>
      </c>
      <c r="C206" s="1118" t="s">
        <v>550</v>
      </c>
      <c r="D206" s="133" t="s">
        <v>551</v>
      </c>
      <c r="E206" s="148" t="s">
        <v>552</v>
      </c>
      <c r="F206" s="1115" t="s">
        <v>553</v>
      </c>
      <c r="G206" s="591" t="s">
        <v>554</v>
      </c>
      <c r="H206" s="790" t="s">
        <v>555</v>
      </c>
      <c r="N206" s="149"/>
      <c r="O206" s="149"/>
    </row>
    <row r="207" spans="1:15" s="149" customFormat="1" ht="18.75" customHeight="1" x14ac:dyDescent="0.2">
      <c r="A207" s="1045"/>
      <c r="B207" s="786" t="s">
        <v>556</v>
      </c>
      <c r="C207" s="1118" t="s">
        <v>557</v>
      </c>
      <c r="D207" s="133"/>
      <c r="E207" s="145"/>
      <c r="F207" s="591"/>
      <c r="G207" s="147"/>
      <c r="H207" s="791"/>
      <c r="I207" s="145"/>
      <c r="J207" s="145"/>
      <c r="K207" s="145"/>
    </row>
    <row r="208" spans="1:15" s="149" customFormat="1" ht="18.75" customHeight="1" thickBot="1" x14ac:dyDescent="0.25">
      <c r="A208" s="1045"/>
      <c r="B208" s="792"/>
      <c r="C208" s="793"/>
      <c r="D208" s="793"/>
      <c r="E208" s="794"/>
      <c r="F208" s="794"/>
      <c r="G208" s="794"/>
      <c r="H208" s="795"/>
      <c r="I208" s="145"/>
      <c r="J208" s="145"/>
      <c r="K208" s="145"/>
    </row>
    <row r="209" spans="1:12" s="147" customFormat="1" ht="18.75" customHeight="1" x14ac:dyDescent="0.2">
      <c r="A209" s="867"/>
      <c r="B209" s="11"/>
      <c r="C209" s="11"/>
      <c r="D209" s="11"/>
      <c r="E209" s="145"/>
      <c r="F209" s="145"/>
      <c r="G209" s="145"/>
      <c r="H209" s="11"/>
      <c r="I209" s="145"/>
      <c r="J209" s="145"/>
      <c r="K209" s="145"/>
      <c r="L209" s="145"/>
    </row>
    <row r="210" spans="1:12" s="147" customFormat="1" ht="18.75" customHeight="1" x14ac:dyDescent="0.2">
      <c r="A210" s="867"/>
      <c r="B210" s="11"/>
      <c r="C210" s="11"/>
      <c r="D210" s="11"/>
      <c r="E210" s="11"/>
      <c r="F210" s="11"/>
      <c r="G210" s="11"/>
      <c r="H210" s="11"/>
      <c r="I210" s="11"/>
      <c r="J210" s="11"/>
      <c r="K210" s="331"/>
      <c r="L210" s="145"/>
    </row>
    <row r="211" spans="1:12" s="147" customFormat="1" ht="18.75" customHeight="1" x14ac:dyDescent="0.2">
      <c r="A211" s="867"/>
      <c r="B211" s="11"/>
      <c r="C211" s="11"/>
      <c r="D211" s="11"/>
      <c r="E211" s="11"/>
      <c r="F211" s="11"/>
      <c r="G211" s="11"/>
      <c r="H211" s="11"/>
      <c r="I211" s="11"/>
      <c r="J211" s="11"/>
      <c r="K211" s="331"/>
      <c r="L211" s="145"/>
    </row>
    <row r="212" spans="1:12" s="147" customFormat="1" ht="18.75" customHeight="1" x14ac:dyDescent="0.2">
      <c r="A212" s="867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7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7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7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7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7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7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7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7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7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 x14ac:dyDescent="0.2">
      <c r="A222" s="867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2" s="147" customFormat="1" ht="18.75" customHeight="1" x14ac:dyDescent="0.2">
      <c r="A223" s="867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2" s="147" customFormat="1" ht="18.75" customHeight="1" x14ac:dyDescent="0.2">
      <c r="A224" s="867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7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7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7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7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7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7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7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7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7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7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7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7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7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7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7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7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7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7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7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7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7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7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7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7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7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7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7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7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7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7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7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7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7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7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7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7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7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7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7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7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7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7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7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7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7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7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7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7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7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7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7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7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7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7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7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7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7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7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7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7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7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7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7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7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7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7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7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7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7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7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7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7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7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7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7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7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7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7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7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 x14ac:dyDescent="0.2">
      <c r="A304" s="867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 x14ac:dyDescent="0.2">
      <c r="A305" s="867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331"/>
    </row>
    <row r="306" spans="1:12" s="147" customFormat="1" ht="18.75" customHeight="1" x14ac:dyDescent="0.2">
      <c r="A306" s="867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331"/>
    </row>
    <row r="307" spans="1:12" s="147" customFormat="1" ht="18.75" customHeight="1" x14ac:dyDescent="0.2">
      <c r="A307" s="867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331"/>
    </row>
    <row r="308" spans="1:12" s="147" customFormat="1" ht="18.75" customHeight="1" x14ac:dyDescent="0.2">
      <c r="A308" s="867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331"/>
    </row>
    <row r="309" spans="1:12" s="147" customFormat="1" ht="18.75" customHeight="1" x14ac:dyDescent="0.2">
      <c r="A309" s="867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331"/>
    </row>
    <row r="310" spans="1:12" s="147" customFormat="1" ht="18.75" customHeight="1" x14ac:dyDescent="0.2">
      <c r="A310" s="867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331"/>
    </row>
    <row r="311" spans="1:12" s="147" customFormat="1" ht="18.75" customHeight="1" x14ac:dyDescent="0.2">
      <c r="A311" s="867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331"/>
    </row>
    <row r="312" spans="1:12" s="147" customFormat="1" ht="18" customHeight="1" x14ac:dyDescent="0.2">
      <c r="A312" s="867"/>
      <c r="B312" s="759"/>
      <c r="C312" s="155"/>
      <c r="D312" s="162"/>
      <c r="E312" s="155"/>
      <c r="F312" s="155"/>
      <c r="H312" s="433"/>
      <c r="I312" s="162"/>
      <c r="J312" s="145"/>
      <c r="K312" s="145"/>
      <c r="L312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00" r:id="rId1" xr:uid="{78185C98-CE40-45B9-94EC-69C7D6D8F583}"/>
    <hyperlink ref="C200" r:id="rId2" xr:uid="{33CFA7CB-EEA5-483A-80EE-9B275246FDE1}"/>
    <hyperlink ref="H205" r:id="rId3" xr:uid="{BEBF9EEC-39C2-4554-8148-F6DBEA55340E}"/>
    <hyperlink ref="H204" r:id="rId4" xr:uid="{209EB6D8-1EAD-44F4-9F82-490CEFB9D72B}"/>
    <hyperlink ref="C203" r:id="rId5" xr:uid="{8DB48C81-7385-41A4-9869-6C5C6AC865F8}"/>
    <hyperlink ref="C201" r:id="rId6" xr:uid="{B6925AD6-3032-4EE8-A361-1113B94A700D}"/>
    <hyperlink ref="C207" r:id="rId7" xr:uid="{F6E1BB6B-DCC6-401C-8112-72776BC9ACBB}"/>
    <hyperlink ref="H203" r:id="rId8" xr:uid="{BEC5F07E-7F3C-4A91-A8B5-F6136C2C06A8}"/>
    <hyperlink ref="H206" r:id="rId9" xr:uid="{CF47D7BF-0BEF-4DB7-9BC5-3916AE6F9252}"/>
    <hyperlink ref="F200" r:id="rId10" xr:uid="{CD46A59B-D06C-4B06-AADD-45CDC79ABB4B}"/>
    <hyperlink ref="F205" r:id="rId11" xr:uid="{0A63FE8C-4BAE-4711-B490-D4B8C73D2EB2}"/>
    <hyperlink ref="F201" r:id="rId12" xr:uid="{860052C6-7C2A-4779-9F3D-E36454E88CAA}"/>
    <hyperlink ref="F202" r:id="rId13" xr:uid="{2DCB52C8-CDCC-45DC-9D38-6A9030457DEC}"/>
    <hyperlink ref="F203" r:id="rId14" xr:uid="{D4A99D4D-6845-4A4B-8987-B51CC034A940}"/>
    <hyperlink ref="F204" r:id="rId15" xr:uid="{7AF81332-71D0-4D51-AAD4-0C4A3287BEE5}"/>
    <hyperlink ref="H201" r:id="rId16" xr:uid="{7FF8BA96-9224-4F74-8995-1291E5E44678}"/>
    <hyperlink ref="H202" r:id="rId17" xr:uid="{AE9F37AB-1992-4880-A669-6E2024061EE3}"/>
    <hyperlink ref="F206" r:id="rId18" xr:uid="{58773456-8701-4CD6-AAAC-A11E6F336B16}"/>
    <hyperlink ref="C202" r:id="rId19" xr:uid="{8FDB1F5C-1D2B-496C-923F-661E9B3E8599}"/>
    <hyperlink ref="C204" r:id="rId20" xr:uid="{D1B18B5B-F250-45B1-AE57-F3F380924895}"/>
    <hyperlink ref="C205" r:id="rId21" xr:uid="{0BD6050E-464B-4673-9B2F-867469DE8CF3}"/>
    <hyperlink ref="C206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4249</v>
      </c>
      <c r="J2" s="265"/>
      <c r="K2" s="265"/>
      <c r="L2" s="265"/>
    </row>
    <row r="3" spans="2:12" ht="19.5" customHeight="1" x14ac:dyDescent="0.2">
      <c r="B3" s="268"/>
      <c r="C3" s="269" t="s">
        <v>4250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2657</v>
      </c>
      <c r="D5" s="302" t="s">
        <v>1509</v>
      </c>
      <c r="E5" s="274" t="s">
        <v>3070</v>
      </c>
      <c r="F5" s="272"/>
      <c r="G5" s="270" t="s">
        <v>4251</v>
      </c>
      <c r="H5" s="270" t="s">
        <v>4252</v>
      </c>
      <c r="J5" s="272"/>
      <c r="L5" s="284"/>
    </row>
    <row r="6" spans="2:12" x14ac:dyDescent="0.2">
      <c r="B6" s="276" t="s">
        <v>351</v>
      </c>
      <c r="C6" s="276" t="s">
        <v>352</v>
      </c>
      <c r="D6" s="303"/>
      <c r="E6" s="277" t="s">
        <v>260</v>
      </c>
      <c r="F6" s="272"/>
      <c r="G6" s="280"/>
      <c r="H6" s="280"/>
      <c r="J6" s="272"/>
      <c r="L6" s="284"/>
    </row>
    <row r="7" spans="2:12" x14ac:dyDescent="0.2">
      <c r="B7" s="281" t="s">
        <v>4253</v>
      </c>
      <c r="C7" s="282" t="s">
        <v>4254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3344</v>
      </c>
      <c r="C8" s="282" t="s">
        <v>4255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4256</v>
      </c>
      <c r="C9" s="282" t="s">
        <v>4257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3363</v>
      </c>
      <c r="C10" s="279" t="s">
        <v>4258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4259</v>
      </c>
      <c r="C11" s="279" t="s">
        <v>4260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3320</v>
      </c>
      <c r="C12" s="279" t="s">
        <v>4261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4185</v>
      </c>
      <c r="C13" s="279" t="s">
        <v>4262</v>
      </c>
      <c r="D13" s="392">
        <f t="shared" si="3"/>
        <v>43309</v>
      </c>
      <c r="E13" s="392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504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505</v>
      </c>
      <c r="C16" s="266"/>
      <c r="D16" s="266"/>
      <c r="E16" s="286"/>
      <c r="F16" s="287" t="s">
        <v>1417</v>
      </c>
      <c r="G16" s="287"/>
      <c r="H16" s="266"/>
      <c r="I16" s="266"/>
      <c r="J16" s="287" t="s">
        <v>507</v>
      </c>
      <c r="K16" s="287"/>
      <c r="L16" s="287"/>
    </row>
    <row r="17" spans="2:12" s="288" customFormat="1" ht="17.25" customHeight="1" x14ac:dyDescent="0.2">
      <c r="B17" s="289" t="s">
        <v>508</v>
      </c>
      <c r="C17" s="266"/>
      <c r="D17" s="290" t="s">
        <v>509</v>
      </c>
      <c r="E17" s="291"/>
      <c r="F17" s="289" t="s">
        <v>510</v>
      </c>
      <c r="G17" s="266"/>
      <c r="H17" s="290" t="s">
        <v>511</v>
      </c>
      <c r="I17" s="266"/>
      <c r="J17" s="289" t="s">
        <v>512</v>
      </c>
      <c r="K17" s="266"/>
      <c r="L17" s="290" t="s">
        <v>513</v>
      </c>
    </row>
    <row r="18" spans="2:12" s="288" customFormat="1" ht="17.25" customHeight="1" x14ac:dyDescent="0.25">
      <c r="B18" s="292" t="s">
        <v>4085</v>
      </c>
      <c r="C18" s="293" t="s">
        <v>4086</v>
      </c>
      <c r="D18" s="294" t="s">
        <v>4087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519</v>
      </c>
      <c r="K18" s="293" t="s">
        <v>1418</v>
      </c>
      <c r="L18" s="294" t="s">
        <v>520</v>
      </c>
    </row>
    <row r="19" spans="2:12" s="288" customFormat="1" ht="17.25" customHeight="1" x14ac:dyDescent="0.25">
      <c r="B19" s="292" t="s">
        <v>4088</v>
      </c>
      <c r="C19" s="293" t="s">
        <v>4089</v>
      </c>
      <c r="D19" s="294" t="s">
        <v>4090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526</v>
      </c>
      <c r="K19" s="293" t="s">
        <v>1419</v>
      </c>
      <c r="L19" s="294" t="s">
        <v>527</v>
      </c>
    </row>
    <row r="20" spans="2:12" s="288" customFormat="1" ht="17.25" customHeight="1" x14ac:dyDescent="0.25">
      <c r="B20" s="292" t="s">
        <v>1420</v>
      </c>
      <c r="C20" s="293" t="s">
        <v>4091</v>
      </c>
      <c r="D20" s="294" t="s">
        <v>1421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1422</v>
      </c>
      <c r="K20" s="293" t="s">
        <v>1423</v>
      </c>
      <c r="L20" s="294" t="s">
        <v>1424</v>
      </c>
    </row>
    <row r="21" spans="2:12" s="288" customFormat="1" ht="17.25" customHeight="1" x14ac:dyDescent="0.25">
      <c r="B21" s="292" t="s">
        <v>4092</v>
      </c>
      <c r="C21" s="293" t="s">
        <v>4093</v>
      </c>
      <c r="D21" s="294" t="s">
        <v>4094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540</v>
      </c>
      <c r="K21" s="293" t="s">
        <v>1425</v>
      </c>
      <c r="L21" s="294" t="s">
        <v>541</v>
      </c>
    </row>
    <row r="22" spans="2:12" s="288" customFormat="1" ht="17.25" customHeight="1" x14ac:dyDescent="0.2">
      <c r="B22" s="292" t="s">
        <v>521</v>
      </c>
      <c r="C22" s="293" t="s">
        <v>4095</v>
      </c>
      <c r="D22" s="294" t="s">
        <v>522</v>
      </c>
      <c r="E22" s="289"/>
      <c r="F22" s="292"/>
      <c r="G22" s="293"/>
      <c r="H22" s="294"/>
      <c r="I22" s="266"/>
      <c r="J22" s="292" t="s">
        <v>547</v>
      </c>
      <c r="K22" s="293" t="s">
        <v>1426</v>
      </c>
      <c r="L22" s="294" t="s">
        <v>548</v>
      </c>
    </row>
    <row r="23" spans="2:12" s="288" customFormat="1" ht="17.25" customHeight="1" x14ac:dyDescent="0.2">
      <c r="B23" s="292" t="s">
        <v>4096</v>
      </c>
      <c r="C23" s="293" t="s">
        <v>4097</v>
      </c>
      <c r="D23" s="294" t="s">
        <v>4098</v>
      </c>
      <c r="E23" s="289"/>
      <c r="F23" s="292"/>
      <c r="G23" s="293"/>
      <c r="H23" s="294"/>
      <c r="I23" s="266"/>
      <c r="J23" s="292" t="s">
        <v>1429</v>
      </c>
      <c r="K23" s="293" t="s">
        <v>1430</v>
      </c>
      <c r="L23" s="294" t="s">
        <v>1431</v>
      </c>
    </row>
    <row r="24" spans="2:12" s="288" customFormat="1" ht="17.25" customHeight="1" x14ac:dyDescent="0.2">
      <c r="B24" s="292" t="s">
        <v>4099</v>
      </c>
      <c r="C24" s="293" t="s">
        <v>4100</v>
      </c>
      <c r="D24" s="294" t="s">
        <v>4101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4102</v>
      </c>
      <c r="C25" s="293" t="s">
        <v>4103</v>
      </c>
      <c r="D25" s="294" t="s">
        <v>4104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1434</v>
      </c>
      <c r="C27" s="266" t="s">
        <v>1435</v>
      </c>
      <c r="D27" s="297"/>
      <c r="E27" s="266"/>
      <c r="F27" s="266" t="s">
        <v>1436</v>
      </c>
      <c r="G27" s="298" t="s">
        <v>1437</v>
      </c>
      <c r="H27" s="266"/>
      <c r="I27" s="266"/>
      <c r="J27" s="266" t="s">
        <v>1436</v>
      </c>
      <c r="K27" s="266" t="s">
        <v>1438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4249</v>
      </c>
    </row>
    <row r="3" spans="2:7" ht="17.25" customHeight="1" x14ac:dyDescent="0.2">
      <c r="B3" s="165"/>
    </row>
    <row r="4" spans="2:7" ht="17.25" customHeight="1" x14ac:dyDescent="0.2">
      <c r="C4" s="313" t="s">
        <v>4263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1283</v>
      </c>
      <c r="D6" s="332" t="s">
        <v>1509</v>
      </c>
      <c r="E6" s="332" t="s">
        <v>320</v>
      </c>
      <c r="F6" s="163" t="s">
        <v>230</v>
      </c>
    </row>
    <row r="7" spans="2:7" ht="17.25" customHeight="1" x14ac:dyDescent="0.2">
      <c r="B7" s="152" t="s">
        <v>351</v>
      </c>
      <c r="C7" s="152" t="s">
        <v>352</v>
      </c>
      <c r="D7" s="332"/>
      <c r="E7" s="332" t="s">
        <v>181</v>
      </c>
      <c r="F7" s="332" t="s">
        <v>238</v>
      </c>
    </row>
    <row r="8" spans="2:7" ht="17.25" customHeight="1" x14ac:dyDescent="0.2">
      <c r="B8" s="172" t="s">
        <v>4264</v>
      </c>
      <c r="C8" s="175" t="s">
        <v>4265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4266</v>
      </c>
      <c r="C9" s="175" t="s">
        <v>4267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4268</v>
      </c>
      <c r="C10" s="173" t="s">
        <v>4269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1283</v>
      </c>
      <c r="D13" s="332" t="s">
        <v>1509</v>
      </c>
      <c r="E13" s="332" t="s">
        <v>206</v>
      </c>
      <c r="F13" s="332" t="s">
        <v>290</v>
      </c>
      <c r="G13" s="332" t="s">
        <v>4270</v>
      </c>
    </row>
    <row r="14" spans="2:7" ht="17.25" customHeight="1" x14ac:dyDescent="0.2">
      <c r="B14" s="152" t="s">
        <v>351</v>
      </c>
      <c r="C14" s="152" t="s">
        <v>352</v>
      </c>
      <c r="D14" s="332"/>
      <c r="E14" s="332" t="s">
        <v>181</v>
      </c>
      <c r="F14" s="332"/>
      <c r="G14" s="332"/>
    </row>
    <row r="15" spans="2:7" ht="17.25" customHeight="1" x14ac:dyDescent="0.2">
      <c r="B15" s="171" t="s">
        <v>4271</v>
      </c>
      <c r="C15" s="173" t="s">
        <v>4272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4273</v>
      </c>
      <c r="D16" s="320"/>
      <c r="E16" s="320"/>
      <c r="F16" s="320"/>
      <c r="G16" s="320"/>
    </row>
    <row r="20" spans="2:12" ht="17.25" customHeight="1" x14ac:dyDescent="0.2">
      <c r="B20" s="157" t="s">
        <v>504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505</v>
      </c>
      <c r="C22" s="193"/>
      <c r="D22" s="193"/>
      <c r="E22" s="194"/>
      <c r="F22" s="195" t="s">
        <v>1417</v>
      </c>
      <c r="G22" s="195"/>
      <c r="H22" s="193"/>
      <c r="I22" s="193"/>
      <c r="J22" s="195" t="s">
        <v>507</v>
      </c>
      <c r="K22" s="195"/>
      <c r="L22" s="195"/>
    </row>
    <row r="23" spans="2:12" s="159" customFormat="1" ht="17.25" customHeight="1" x14ac:dyDescent="0.2">
      <c r="B23" s="197" t="s">
        <v>508</v>
      </c>
      <c r="C23" s="193"/>
      <c r="D23" s="198" t="s">
        <v>509</v>
      </c>
      <c r="E23" s="199"/>
      <c r="F23" s="197" t="s">
        <v>510</v>
      </c>
      <c r="G23" s="193"/>
      <c r="H23" s="198" t="s">
        <v>511</v>
      </c>
      <c r="I23" s="193"/>
      <c r="J23" s="197" t="s">
        <v>512</v>
      </c>
      <c r="K23" s="193"/>
      <c r="L23" s="198" t="s">
        <v>513</v>
      </c>
    </row>
    <row r="24" spans="2:12" s="159" customFormat="1" ht="17.25" customHeight="1" x14ac:dyDescent="0.2">
      <c r="B24" s="201" t="s">
        <v>4085</v>
      </c>
      <c r="C24" s="202" t="s">
        <v>4086</v>
      </c>
      <c r="D24" s="203" t="s">
        <v>4087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519</v>
      </c>
      <c r="K24" s="202" t="s">
        <v>1418</v>
      </c>
      <c r="L24" s="203" t="s">
        <v>520</v>
      </c>
    </row>
    <row r="25" spans="2:12" s="159" customFormat="1" ht="17.25" customHeight="1" x14ac:dyDescent="0.2">
      <c r="B25" s="201" t="s">
        <v>4088</v>
      </c>
      <c r="C25" s="202" t="s">
        <v>4089</v>
      </c>
      <c r="D25" s="203" t="s">
        <v>4090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526</v>
      </c>
      <c r="K25" s="202" t="s">
        <v>1419</v>
      </c>
      <c r="L25" s="203" t="s">
        <v>527</v>
      </c>
    </row>
    <row r="26" spans="2:12" s="159" customFormat="1" ht="17.25" customHeight="1" x14ac:dyDescent="0.2">
      <c r="B26" s="201" t="s">
        <v>1420</v>
      </c>
      <c r="C26" s="202" t="s">
        <v>4091</v>
      </c>
      <c r="D26" s="203" t="s">
        <v>1421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1422</v>
      </c>
      <c r="K26" s="202" t="s">
        <v>1423</v>
      </c>
      <c r="L26" s="203" t="s">
        <v>1424</v>
      </c>
    </row>
    <row r="27" spans="2:12" s="159" customFormat="1" ht="17.25" customHeight="1" x14ac:dyDescent="0.2">
      <c r="B27" s="201" t="s">
        <v>4092</v>
      </c>
      <c r="C27" s="202" t="s">
        <v>4093</v>
      </c>
      <c r="D27" s="203" t="s">
        <v>4094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540</v>
      </c>
      <c r="K27" s="202" t="s">
        <v>1425</v>
      </c>
      <c r="L27" s="203" t="s">
        <v>541</v>
      </c>
    </row>
    <row r="28" spans="2:12" s="159" customFormat="1" ht="17.25" customHeight="1" x14ac:dyDescent="0.2">
      <c r="B28" s="201" t="s">
        <v>521</v>
      </c>
      <c r="C28" s="202" t="s">
        <v>4095</v>
      </c>
      <c r="D28" s="203" t="s">
        <v>522</v>
      </c>
      <c r="E28" s="197"/>
      <c r="F28" s="201"/>
      <c r="G28" s="202"/>
      <c r="H28" s="203"/>
      <c r="I28" s="193"/>
      <c r="J28" s="201" t="s">
        <v>547</v>
      </c>
      <c r="K28" s="202" t="s">
        <v>1426</v>
      </c>
      <c r="L28" s="203" t="s">
        <v>548</v>
      </c>
    </row>
    <row r="29" spans="2:12" s="159" customFormat="1" ht="17.25" customHeight="1" x14ac:dyDescent="0.2">
      <c r="B29" s="201" t="s">
        <v>4096</v>
      </c>
      <c r="C29" s="202" t="s">
        <v>4097</v>
      </c>
      <c r="D29" s="203" t="s">
        <v>4098</v>
      </c>
      <c r="E29" s="197"/>
      <c r="F29" s="201"/>
      <c r="G29" s="202"/>
      <c r="H29" s="203"/>
      <c r="I29" s="193"/>
      <c r="J29" s="201" t="s">
        <v>1429</v>
      </c>
      <c r="K29" s="202" t="s">
        <v>1430</v>
      </c>
      <c r="L29" s="203" t="s">
        <v>1431</v>
      </c>
    </row>
    <row r="30" spans="2:12" s="159" customFormat="1" ht="17.25" customHeight="1" x14ac:dyDescent="0.2">
      <c r="B30" s="201" t="s">
        <v>4099</v>
      </c>
      <c r="C30" s="202" t="s">
        <v>4100</v>
      </c>
      <c r="D30" s="203" t="s">
        <v>4101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4102</v>
      </c>
      <c r="C31" s="202" t="s">
        <v>4103</v>
      </c>
      <c r="D31" s="203" t="s">
        <v>4104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1434</v>
      </c>
      <c r="C33" s="193" t="s">
        <v>1435</v>
      </c>
      <c r="D33" s="205"/>
      <c r="E33" s="193"/>
      <c r="F33" s="193" t="s">
        <v>1436</v>
      </c>
      <c r="G33" s="206" t="s">
        <v>1437</v>
      </c>
      <c r="H33" s="196"/>
      <c r="I33" s="193"/>
      <c r="J33" s="193" t="s">
        <v>1436</v>
      </c>
      <c r="K33" s="193" t="s">
        <v>1438</v>
      </c>
    </row>
    <row r="54" spans="2:5" ht="17.25" customHeight="1" x14ac:dyDescent="0.2">
      <c r="B54" s="207"/>
      <c r="C54" s="179" t="s">
        <v>1283</v>
      </c>
      <c r="D54" s="332" t="s">
        <v>1509</v>
      </c>
      <c r="E54" s="163" t="s">
        <v>230</v>
      </c>
    </row>
    <row r="55" spans="2:5" ht="17.25" customHeight="1" x14ac:dyDescent="0.2">
      <c r="B55" s="152" t="s">
        <v>351</v>
      </c>
      <c r="C55" s="152" t="s">
        <v>352</v>
      </c>
      <c r="D55" s="332"/>
      <c r="E55" s="332" t="s">
        <v>238</v>
      </c>
    </row>
    <row r="56" spans="2:5" ht="17.25" customHeight="1" x14ac:dyDescent="0.2">
      <c r="B56" s="171" t="s">
        <v>4274</v>
      </c>
      <c r="C56" s="173" t="s">
        <v>4275</v>
      </c>
      <c r="D56" s="320">
        <v>43087</v>
      </c>
      <c r="E56" s="261">
        <v>43096</v>
      </c>
    </row>
    <row r="57" spans="2:5" ht="17.25" customHeight="1" x14ac:dyDescent="0.2">
      <c r="B57" s="172" t="s">
        <v>4276</v>
      </c>
      <c r="C57" s="175" t="s">
        <v>4277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4249</v>
      </c>
    </row>
    <row r="3" spans="2:8" ht="17.25" customHeight="1" x14ac:dyDescent="0.2">
      <c r="B3" s="165"/>
    </row>
    <row r="4" spans="2:8" ht="17.25" customHeight="1" x14ac:dyDescent="0.2">
      <c r="C4" s="195" t="s">
        <v>4278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2657</v>
      </c>
      <c r="D6" s="332" t="s">
        <v>1509</v>
      </c>
      <c r="E6" s="332" t="s">
        <v>290</v>
      </c>
      <c r="F6" s="163" t="s">
        <v>327</v>
      </c>
      <c r="G6" s="163" t="s">
        <v>4236</v>
      </c>
      <c r="H6" s="332" t="s">
        <v>249</v>
      </c>
    </row>
    <row r="7" spans="2:8" ht="20.25" customHeight="1" x14ac:dyDescent="0.2">
      <c r="B7" s="152" t="s">
        <v>351</v>
      </c>
      <c r="C7" s="152" t="s">
        <v>352</v>
      </c>
      <c r="D7" s="332"/>
      <c r="E7" s="332" t="s">
        <v>265</v>
      </c>
      <c r="F7" s="332" t="s">
        <v>200</v>
      </c>
      <c r="G7" s="332" t="s">
        <v>181</v>
      </c>
      <c r="H7" s="332" t="s">
        <v>160</v>
      </c>
    </row>
    <row r="8" spans="2:8" ht="17.25" customHeight="1" x14ac:dyDescent="0.2">
      <c r="B8" s="153" t="s">
        <v>3126</v>
      </c>
      <c r="C8" s="299" t="s">
        <v>4279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4280</v>
      </c>
      <c r="C9" s="306" t="s">
        <v>4260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4281</v>
      </c>
      <c r="C10" s="306" t="s">
        <v>4282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4283</v>
      </c>
      <c r="C11" s="306" t="s">
        <v>4284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4285</v>
      </c>
      <c r="C12" s="308" t="s">
        <v>4286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4287</v>
      </c>
      <c r="C13" s="308" t="s">
        <v>4265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4288</v>
      </c>
      <c r="C14" s="308" t="s">
        <v>4267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4289</v>
      </c>
      <c r="C15" s="308" t="s">
        <v>4269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4290</v>
      </c>
      <c r="C16" s="308" t="s">
        <v>4273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504</v>
      </c>
      <c r="C17" s="155"/>
      <c r="D17" s="155"/>
      <c r="E17" s="155"/>
      <c r="F17" s="155"/>
      <c r="G17" s="180" t="s">
        <v>2192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505</v>
      </c>
      <c r="C19" s="193"/>
      <c r="D19" s="193"/>
      <c r="E19" s="194"/>
      <c r="F19" s="195" t="s">
        <v>1417</v>
      </c>
      <c r="G19" s="195"/>
      <c r="H19" s="193"/>
      <c r="I19" s="193"/>
      <c r="J19" s="195" t="s">
        <v>507</v>
      </c>
      <c r="K19" s="195"/>
      <c r="L19" s="195"/>
    </row>
    <row r="20" spans="2:12" s="159" customFormat="1" ht="17.25" customHeight="1" x14ac:dyDescent="0.2">
      <c r="B20" s="197" t="s">
        <v>508</v>
      </c>
      <c r="C20" s="193"/>
      <c r="D20" s="198" t="s">
        <v>509</v>
      </c>
      <c r="E20" s="199"/>
      <c r="F20" s="197" t="s">
        <v>510</v>
      </c>
      <c r="G20" s="193"/>
      <c r="H20" s="198" t="s">
        <v>511</v>
      </c>
      <c r="I20" s="193"/>
      <c r="J20" s="197" t="s">
        <v>512</v>
      </c>
      <c r="K20" s="193"/>
      <c r="L20" s="198" t="s">
        <v>513</v>
      </c>
    </row>
    <row r="21" spans="2:12" s="159" customFormat="1" ht="17.25" customHeight="1" x14ac:dyDescent="0.2">
      <c r="B21" s="201" t="s">
        <v>4085</v>
      </c>
      <c r="C21" s="202" t="s">
        <v>4086</v>
      </c>
      <c r="D21" s="203" t="s">
        <v>4087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519</v>
      </c>
      <c r="K21" s="202" t="s">
        <v>1418</v>
      </c>
      <c r="L21" s="203" t="s">
        <v>520</v>
      </c>
    </row>
    <row r="22" spans="2:12" s="159" customFormat="1" ht="17.25" customHeight="1" x14ac:dyDescent="0.2">
      <c r="B22" s="201" t="s">
        <v>4088</v>
      </c>
      <c r="C22" s="202" t="s">
        <v>4089</v>
      </c>
      <c r="D22" s="203" t="s">
        <v>4090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526</v>
      </c>
      <c r="K22" s="202" t="s">
        <v>1419</v>
      </c>
      <c r="L22" s="203" t="s">
        <v>527</v>
      </c>
    </row>
    <row r="23" spans="2:12" s="159" customFormat="1" ht="17.25" customHeight="1" x14ac:dyDescent="0.2">
      <c r="B23" s="201" t="s">
        <v>1420</v>
      </c>
      <c r="C23" s="202" t="s">
        <v>4091</v>
      </c>
      <c r="D23" s="203" t="s">
        <v>1421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1422</v>
      </c>
      <c r="K23" s="202" t="s">
        <v>1423</v>
      </c>
      <c r="L23" s="203" t="s">
        <v>1424</v>
      </c>
    </row>
    <row r="24" spans="2:12" s="159" customFormat="1" ht="17.25" customHeight="1" x14ac:dyDescent="0.2">
      <c r="B24" s="201" t="s">
        <v>4092</v>
      </c>
      <c r="C24" s="202" t="s">
        <v>4093</v>
      </c>
      <c r="D24" s="203" t="s">
        <v>4094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540</v>
      </c>
      <c r="K24" s="202" t="s">
        <v>1425</v>
      </c>
      <c r="L24" s="203" t="s">
        <v>541</v>
      </c>
    </row>
    <row r="25" spans="2:12" s="159" customFormat="1" ht="17.25" customHeight="1" x14ac:dyDescent="0.2">
      <c r="B25" s="201" t="s">
        <v>521</v>
      </c>
      <c r="C25" s="202" t="s">
        <v>4095</v>
      </c>
      <c r="D25" s="203" t="s">
        <v>522</v>
      </c>
      <c r="E25" s="197"/>
      <c r="F25" s="201"/>
      <c r="G25" s="202"/>
      <c r="H25" s="203"/>
      <c r="I25" s="193"/>
      <c r="J25" s="201" t="s">
        <v>547</v>
      </c>
      <c r="K25" s="202" t="s">
        <v>1426</v>
      </c>
      <c r="L25" s="203" t="s">
        <v>548</v>
      </c>
    </row>
    <row r="26" spans="2:12" s="159" customFormat="1" ht="17.25" customHeight="1" x14ac:dyDescent="0.2">
      <c r="B26" s="201" t="s">
        <v>4096</v>
      </c>
      <c r="C26" s="202" t="s">
        <v>4097</v>
      </c>
      <c r="D26" s="203" t="s">
        <v>4098</v>
      </c>
      <c r="E26" s="197"/>
      <c r="F26" s="201"/>
      <c r="G26" s="202"/>
      <c r="H26" s="203"/>
      <c r="I26" s="193"/>
      <c r="J26" s="201" t="s">
        <v>1429</v>
      </c>
      <c r="K26" s="202" t="s">
        <v>1430</v>
      </c>
      <c r="L26" s="203" t="s">
        <v>1431</v>
      </c>
    </row>
    <row r="27" spans="2:12" s="159" customFormat="1" ht="17.25" customHeight="1" x14ac:dyDescent="0.2">
      <c r="B27" s="201" t="s">
        <v>4099</v>
      </c>
      <c r="C27" s="202" t="s">
        <v>4100</v>
      </c>
      <c r="D27" s="203" t="s">
        <v>4101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4102</v>
      </c>
      <c r="C28" s="202" t="s">
        <v>4103</v>
      </c>
      <c r="D28" s="203" t="s">
        <v>4104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1434</v>
      </c>
      <c r="C30" s="193" t="s">
        <v>1435</v>
      </c>
      <c r="D30" s="205"/>
      <c r="E30" s="193"/>
      <c r="F30" s="193" t="s">
        <v>1436</v>
      </c>
      <c r="G30" s="206" t="s">
        <v>1437</v>
      </c>
      <c r="H30" s="196"/>
      <c r="I30" s="193"/>
      <c r="J30" s="193" t="s">
        <v>1436</v>
      </c>
      <c r="K30" s="193" t="s">
        <v>1438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DA5547AB-49E8-4056-B364-C9140DBF0B64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1281</v>
      </c>
    </row>
    <row r="3" spans="2:12" ht="18" customHeight="1" x14ac:dyDescent="0.2">
      <c r="B3" s="165"/>
    </row>
    <row r="4" spans="2:12" ht="18" customHeight="1" x14ac:dyDescent="0.2">
      <c r="C4" s="313" t="s">
        <v>4291</v>
      </c>
      <c r="H4" s="147"/>
      <c r="I4" s="147"/>
    </row>
    <row r="5" spans="2:12" ht="42" customHeight="1" x14ac:dyDescent="0.2">
      <c r="F5" s="397" t="s">
        <v>4292</v>
      </c>
      <c r="I5" s="146"/>
    </row>
    <row r="6" spans="2:12" s="145" customFormat="1" ht="31.5" customHeight="1" x14ac:dyDescent="0.2">
      <c r="B6" s="389" t="s">
        <v>2656</v>
      </c>
      <c r="C6" s="158"/>
      <c r="D6" s="208" t="s">
        <v>1509</v>
      </c>
      <c r="E6" s="332" t="s">
        <v>143</v>
      </c>
      <c r="F6" s="163" t="s">
        <v>341</v>
      </c>
      <c r="G6" s="163" t="s">
        <v>327</v>
      </c>
      <c r="H6" s="174"/>
      <c r="I6" s="174"/>
      <c r="J6" s="174"/>
    </row>
    <row r="7" spans="2:12" s="145" customFormat="1" ht="18" customHeight="1" x14ac:dyDescent="0.2">
      <c r="B7" s="158"/>
      <c r="C7" s="169" t="s">
        <v>2657</v>
      </c>
      <c r="D7" s="209"/>
      <c r="E7" s="332" t="s">
        <v>165</v>
      </c>
      <c r="F7" s="332" t="s">
        <v>238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4293</v>
      </c>
      <c r="C8" s="358" t="s">
        <v>4294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4295</v>
      </c>
    </row>
    <row r="9" spans="2:12" s="145" customFormat="1" ht="18" customHeight="1" x14ac:dyDescent="0.2">
      <c r="B9" s="171" t="s">
        <v>4296</v>
      </c>
      <c r="C9" s="173" t="s">
        <v>4297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4298</v>
      </c>
      <c r="C10" s="173" t="s">
        <v>4299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4049</v>
      </c>
      <c r="C11" s="173" t="s">
        <v>4300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4301</v>
      </c>
      <c r="C12" s="173" t="s">
        <v>4302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504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505</v>
      </c>
      <c r="C15" s="193"/>
      <c r="D15" s="193"/>
      <c r="E15" s="194"/>
      <c r="F15" s="195" t="s">
        <v>1417</v>
      </c>
      <c r="G15" s="195"/>
      <c r="H15" s="193"/>
      <c r="I15" s="193"/>
      <c r="J15" s="195" t="s">
        <v>507</v>
      </c>
      <c r="K15" s="195"/>
      <c r="L15" s="195"/>
    </row>
    <row r="16" spans="2:12" s="159" customFormat="1" ht="18" customHeight="1" x14ac:dyDescent="0.2">
      <c r="B16" s="197" t="s">
        <v>508</v>
      </c>
      <c r="C16" s="193"/>
      <c r="D16" s="198" t="s">
        <v>509</v>
      </c>
      <c r="E16" s="199"/>
      <c r="F16" s="197" t="s">
        <v>510</v>
      </c>
      <c r="G16" s="193"/>
      <c r="H16" s="198" t="s">
        <v>511</v>
      </c>
      <c r="I16" s="193"/>
      <c r="J16" s="197" t="s">
        <v>512</v>
      </c>
      <c r="K16" s="193"/>
      <c r="L16" s="198" t="s">
        <v>513</v>
      </c>
    </row>
    <row r="17" spans="2:12" s="159" customFormat="1" ht="18" customHeight="1" x14ac:dyDescent="0.2">
      <c r="B17" s="201" t="s">
        <v>4085</v>
      </c>
      <c r="C17" s="202" t="s">
        <v>4086</v>
      </c>
      <c r="D17" s="203" t="s">
        <v>4087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519</v>
      </c>
      <c r="K17" s="202" t="s">
        <v>1418</v>
      </c>
      <c r="L17" s="203" t="s">
        <v>520</v>
      </c>
    </row>
    <row r="18" spans="2:12" s="159" customFormat="1" ht="18" customHeight="1" x14ac:dyDescent="0.2">
      <c r="B18" s="201" t="s">
        <v>4088</v>
      </c>
      <c r="C18" s="202" t="s">
        <v>4089</v>
      </c>
      <c r="D18" s="203" t="s">
        <v>4090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526</v>
      </c>
      <c r="K18" s="202" t="s">
        <v>1419</v>
      </c>
      <c r="L18" s="203" t="s">
        <v>527</v>
      </c>
    </row>
    <row r="19" spans="2:12" s="159" customFormat="1" ht="18" customHeight="1" x14ac:dyDescent="0.2">
      <c r="B19" s="201" t="s">
        <v>1420</v>
      </c>
      <c r="C19" s="202" t="s">
        <v>4091</v>
      </c>
      <c r="D19" s="203" t="s">
        <v>1421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1422</v>
      </c>
      <c r="K19" s="202" t="s">
        <v>1423</v>
      </c>
      <c r="L19" s="203" t="s">
        <v>1424</v>
      </c>
    </row>
    <row r="20" spans="2:12" s="159" customFormat="1" ht="18" customHeight="1" x14ac:dyDescent="0.2">
      <c r="B20" s="201" t="s">
        <v>4092</v>
      </c>
      <c r="C20" s="202" t="s">
        <v>4093</v>
      </c>
      <c r="D20" s="203" t="s">
        <v>4094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540</v>
      </c>
      <c r="K20" s="202" t="s">
        <v>1425</v>
      </c>
      <c r="L20" s="203" t="s">
        <v>541</v>
      </c>
    </row>
    <row r="21" spans="2:12" s="159" customFormat="1" ht="18" customHeight="1" x14ac:dyDescent="0.2">
      <c r="B21" s="201" t="s">
        <v>521</v>
      </c>
      <c r="C21" s="202" t="s">
        <v>4095</v>
      </c>
      <c r="D21" s="203" t="s">
        <v>522</v>
      </c>
      <c r="E21" s="197"/>
      <c r="F21" s="201"/>
      <c r="G21" s="202"/>
      <c r="H21" s="203"/>
      <c r="I21" s="193"/>
      <c r="J21" s="201" t="s">
        <v>547</v>
      </c>
      <c r="K21" s="202" t="s">
        <v>1426</v>
      </c>
      <c r="L21" s="203" t="s">
        <v>548</v>
      </c>
    </row>
    <row r="22" spans="2:12" s="159" customFormat="1" ht="18" customHeight="1" x14ac:dyDescent="0.2">
      <c r="B22" s="201" t="s">
        <v>4096</v>
      </c>
      <c r="C22" s="202" t="s">
        <v>4097</v>
      </c>
      <c r="D22" s="203" t="s">
        <v>4098</v>
      </c>
      <c r="E22" s="197"/>
      <c r="F22" s="201"/>
      <c r="G22" s="202"/>
      <c r="H22" s="203"/>
      <c r="I22" s="193"/>
      <c r="J22" s="201" t="s">
        <v>1429</v>
      </c>
      <c r="K22" s="202" t="s">
        <v>1430</v>
      </c>
      <c r="L22" s="203" t="s">
        <v>1431</v>
      </c>
    </row>
    <row r="23" spans="2:12" s="159" customFormat="1" ht="18" customHeight="1" x14ac:dyDescent="0.2">
      <c r="B23" s="201" t="s">
        <v>4099</v>
      </c>
      <c r="C23" s="202" t="s">
        <v>4100</v>
      </c>
      <c r="D23" s="203" t="s">
        <v>4101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4102</v>
      </c>
      <c r="C24" s="202" t="s">
        <v>4103</v>
      </c>
      <c r="D24" s="203" t="s">
        <v>4104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1434</v>
      </c>
      <c r="C26" s="193" t="s">
        <v>1435</v>
      </c>
      <c r="D26" s="205"/>
      <c r="E26" s="193"/>
      <c r="F26" s="193" t="s">
        <v>1436</v>
      </c>
      <c r="G26" s="206" t="s">
        <v>1437</v>
      </c>
      <c r="H26" s="196"/>
      <c r="I26" s="193"/>
      <c r="J26" s="193" t="s">
        <v>1436</v>
      </c>
      <c r="K26" s="193" t="s">
        <v>1438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1281</v>
      </c>
      <c r="J2" s="114"/>
      <c r="K2" s="114"/>
      <c r="L2" s="114"/>
      <c r="M2" s="114"/>
    </row>
    <row r="3" spans="1:13" x14ac:dyDescent="0.25">
      <c r="A3" s="1204" t="s">
        <v>4303</v>
      </c>
      <c r="B3" s="1204"/>
      <c r="C3" s="1204"/>
      <c r="D3" s="1204"/>
      <c r="E3" s="1204"/>
      <c r="F3" s="1204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2657</v>
      </c>
      <c r="D5" s="1205" t="s">
        <v>249</v>
      </c>
      <c r="E5" s="140" t="s">
        <v>4304</v>
      </c>
      <c r="F5" s="134" t="s">
        <v>313</v>
      </c>
      <c r="G5" s="134" t="s">
        <v>335</v>
      </c>
      <c r="H5" s="134" t="s">
        <v>1569</v>
      </c>
      <c r="I5" s="398" t="s">
        <v>249</v>
      </c>
      <c r="J5" s="141" t="s">
        <v>253</v>
      </c>
      <c r="K5" s="141" t="s">
        <v>4305</v>
      </c>
      <c r="L5" s="134" t="s">
        <v>332</v>
      </c>
      <c r="M5" s="134" t="s">
        <v>240</v>
      </c>
    </row>
    <row r="6" spans="1:13" x14ac:dyDescent="0.25">
      <c r="A6" s="116"/>
      <c r="B6" s="135" t="s">
        <v>351</v>
      </c>
      <c r="C6" s="135" t="s">
        <v>352</v>
      </c>
      <c r="D6" s="1205"/>
      <c r="E6" s="142" t="s">
        <v>144</v>
      </c>
      <c r="F6" s="134" t="s">
        <v>265</v>
      </c>
      <c r="G6" s="134" t="s">
        <v>200</v>
      </c>
      <c r="H6" s="134" t="s">
        <v>260</v>
      </c>
      <c r="I6" s="398"/>
      <c r="J6" s="134" t="s">
        <v>165</v>
      </c>
      <c r="K6" s="134" t="s">
        <v>144</v>
      </c>
      <c r="L6" s="134" t="s">
        <v>265</v>
      </c>
      <c r="M6" s="134" t="s">
        <v>200</v>
      </c>
    </row>
    <row r="7" spans="1:13" x14ac:dyDescent="0.25">
      <c r="B7" s="143" t="s">
        <v>1411</v>
      </c>
      <c r="C7" s="126" t="s">
        <v>4306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4307</v>
      </c>
      <c r="C8" s="126" t="s">
        <v>4308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4309</v>
      </c>
      <c r="C9" s="126" t="s">
        <v>4310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1411</v>
      </c>
      <c r="C10" s="126" t="s">
        <v>4311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4307</v>
      </c>
      <c r="C11" s="126" t="s">
        <v>4312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4309</v>
      </c>
      <c r="C12" s="126" t="s">
        <v>4313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4314</v>
      </c>
      <c r="B13" s="143" t="s">
        <v>4309</v>
      </c>
      <c r="C13" s="126" t="s">
        <v>4315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4316</v>
      </c>
      <c r="C14" s="126" t="s">
        <v>4317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4318</v>
      </c>
      <c r="B15" s="143" t="s">
        <v>1411</v>
      </c>
      <c r="C15" s="126" t="s">
        <v>4319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4314</v>
      </c>
      <c r="B16" s="143" t="s">
        <v>4309</v>
      </c>
      <c r="C16" s="126" t="s">
        <v>4320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4316</v>
      </c>
      <c r="C17" s="126" t="s">
        <v>4321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1411</v>
      </c>
      <c r="C18" s="126" t="s">
        <v>4322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4309</v>
      </c>
      <c r="C19" s="126" t="s">
        <v>4323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4316</v>
      </c>
      <c r="C20" s="126" t="s">
        <v>4324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1411</v>
      </c>
      <c r="C21" s="126" t="s">
        <v>4325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4309</v>
      </c>
      <c r="C22" s="126" t="s">
        <v>4326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504</v>
      </c>
      <c r="J23" s="120"/>
      <c r="K23" s="118"/>
      <c r="L23" s="118"/>
      <c r="M23" s="118"/>
    </row>
    <row r="24" spans="1:13" ht="15.75" x14ac:dyDescent="0.25">
      <c r="A24" s="116"/>
      <c r="B24" s="117" t="s">
        <v>4327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505</v>
      </c>
      <c r="C27" s="193"/>
      <c r="D27" s="193"/>
      <c r="E27" s="194"/>
      <c r="F27" s="195" t="s">
        <v>1417</v>
      </c>
      <c r="G27" s="195"/>
      <c r="H27" s="193"/>
      <c r="I27" s="193"/>
      <c r="J27" s="195" t="s">
        <v>507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508</v>
      </c>
      <c r="C28" s="193"/>
      <c r="D28" s="198" t="s">
        <v>509</v>
      </c>
      <c r="E28" s="199"/>
      <c r="F28" s="197" t="s">
        <v>510</v>
      </c>
      <c r="G28" s="193"/>
      <c r="H28" s="198" t="s">
        <v>511</v>
      </c>
      <c r="I28" s="193"/>
      <c r="J28" s="197" t="s">
        <v>512</v>
      </c>
      <c r="K28" s="193"/>
      <c r="L28" s="198" t="s">
        <v>513</v>
      </c>
      <c r="M28" s="193"/>
    </row>
    <row r="29" spans="1:13" s="12" customFormat="1" ht="15.75" customHeight="1" x14ac:dyDescent="0.2">
      <c r="A29" s="200"/>
      <c r="B29" s="201" t="s">
        <v>4085</v>
      </c>
      <c r="C29" s="202" t="s">
        <v>4086</v>
      </c>
      <c r="D29" s="203" t="s">
        <v>4087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519</v>
      </c>
      <c r="K29" s="202" t="s">
        <v>1418</v>
      </c>
      <c r="L29" s="203" t="s">
        <v>520</v>
      </c>
      <c r="M29" s="193"/>
    </row>
    <row r="30" spans="1:13" s="14" customFormat="1" ht="15.75" customHeight="1" x14ac:dyDescent="0.2">
      <c r="A30" s="191"/>
      <c r="B30" s="201" t="s">
        <v>4088</v>
      </c>
      <c r="C30" s="202" t="s">
        <v>4089</v>
      </c>
      <c r="D30" s="203" t="s">
        <v>4090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526</v>
      </c>
      <c r="K30" s="202" t="s">
        <v>1419</v>
      </c>
      <c r="L30" s="203" t="s">
        <v>527</v>
      </c>
      <c r="M30" s="193"/>
    </row>
    <row r="31" spans="1:13" s="14" customFormat="1" ht="15.75" customHeight="1" x14ac:dyDescent="0.2">
      <c r="A31" s="191"/>
      <c r="B31" s="201" t="s">
        <v>1420</v>
      </c>
      <c r="C31" s="202" t="s">
        <v>4091</v>
      </c>
      <c r="D31" s="203" t="s">
        <v>1421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1422</v>
      </c>
      <c r="K31" s="202" t="s">
        <v>1423</v>
      </c>
      <c r="L31" s="203" t="s">
        <v>1424</v>
      </c>
      <c r="M31" s="193"/>
    </row>
    <row r="32" spans="1:13" s="14" customFormat="1" ht="15.75" customHeight="1" x14ac:dyDescent="0.2">
      <c r="A32" s="191"/>
      <c r="B32" s="201" t="s">
        <v>4092</v>
      </c>
      <c r="C32" s="202" t="s">
        <v>4093</v>
      </c>
      <c r="D32" s="203" t="s">
        <v>4094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540</v>
      </c>
      <c r="K32" s="202" t="s">
        <v>1425</v>
      </c>
      <c r="L32" s="203" t="s">
        <v>541</v>
      </c>
      <c r="M32" s="193"/>
    </row>
    <row r="33" spans="2:12" s="14" customFormat="1" ht="15.75" customHeight="1" x14ac:dyDescent="0.2">
      <c r="B33" s="201" t="s">
        <v>521</v>
      </c>
      <c r="C33" s="202" t="s">
        <v>4095</v>
      </c>
      <c r="D33" s="203" t="s">
        <v>522</v>
      </c>
      <c r="E33" s="197"/>
      <c r="F33" s="201"/>
      <c r="G33" s="202"/>
      <c r="H33" s="203"/>
      <c r="I33" s="193"/>
      <c r="J33" s="201" t="s">
        <v>547</v>
      </c>
      <c r="K33" s="202" t="s">
        <v>1426</v>
      </c>
      <c r="L33" s="203" t="s">
        <v>548</v>
      </c>
    </row>
    <row r="34" spans="2:12" s="14" customFormat="1" ht="15.75" customHeight="1" x14ac:dyDescent="0.2">
      <c r="B34" s="201" t="s">
        <v>4096</v>
      </c>
      <c r="C34" s="202" t="s">
        <v>4097</v>
      </c>
      <c r="D34" s="203" t="s">
        <v>4098</v>
      </c>
      <c r="E34" s="197"/>
      <c r="F34" s="201"/>
      <c r="G34" s="202"/>
      <c r="H34" s="203"/>
      <c r="I34" s="193"/>
      <c r="J34" s="201" t="s">
        <v>1429</v>
      </c>
      <c r="K34" s="202" t="s">
        <v>1430</v>
      </c>
      <c r="L34" s="203" t="s">
        <v>1431</v>
      </c>
    </row>
    <row r="35" spans="2:12" s="14" customFormat="1" ht="15.75" customHeight="1" x14ac:dyDescent="0.2">
      <c r="B35" s="201" t="s">
        <v>4099</v>
      </c>
      <c r="C35" s="202" t="s">
        <v>4100</v>
      </c>
      <c r="D35" s="203" t="s">
        <v>4101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4102</v>
      </c>
      <c r="C36" s="202" t="s">
        <v>4103</v>
      </c>
      <c r="D36" s="203" t="s">
        <v>4104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1434</v>
      </c>
      <c r="C38" s="193" t="s">
        <v>1435</v>
      </c>
      <c r="D38" s="205"/>
      <c r="E38" s="193"/>
      <c r="F38" s="193" t="s">
        <v>1436</v>
      </c>
      <c r="G38" s="206" t="s">
        <v>1437</v>
      </c>
      <c r="H38" s="196"/>
      <c r="I38" s="193"/>
      <c r="J38" s="193" t="s">
        <v>1436</v>
      </c>
      <c r="K38" s="193" t="s">
        <v>1438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3725</v>
      </c>
    </row>
    <row r="3" spans="2:8" ht="17.25" customHeight="1" x14ac:dyDescent="0.2">
      <c r="B3" s="165"/>
    </row>
    <row r="4" spans="2:8" ht="17.25" customHeight="1" x14ac:dyDescent="0.2">
      <c r="C4" s="313" t="s">
        <v>4328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4329</v>
      </c>
      <c r="D6" s="332" t="s">
        <v>1509</v>
      </c>
      <c r="E6" s="163" t="s">
        <v>290</v>
      </c>
      <c r="F6" s="163" t="s">
        <v>327</v>
      </c>
      <c r="G6" s="163" t="s">
        <v>249</v>
      </c>
      <c r="H6" s="163" t="s">
        <v>215</v>
      </c>
    </row>
    <row r="7" spans="2:8" ht="19.5" customHeight="1" x14ac:dyDescent="0.2">
      <c r="B7" s="152" t="s">
        <v>351</v>
      </c>
      <c r="C7" s="152" t="s">
        <v>352</v>
      </c>
      <c r="D7" s="406"/>
      <c r="E7" s="406" t="s">
        <v>181</v>
      </c>
      <c r="F7" s="406" t="s">
        <v>260</v>
      </c>
      <c r="G7" s="406" t="s">
        <v>170</v>
      </c>
      <c r="H7" s="406" t="s">
        <v>208</v>
      </c>
    </row>
    <row r="8" spans="2:8" ht="17.25" customHeight="1" x14ac:dyDescent="0.2">
      <c r="B8" s="183" t="s">
        <v>4330</v>
      </c>
      <c r="C8" s="189" t="s">
        <v>4331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4332</v>
      </c>
      <c r="C9" s="189" t="s">
        <v>4333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1399</v>
      </c>
      <c r="D11" s="332" t="s">
        <v>1509</v>
      </c>
      <c r="E11" s="163" t="s">
        <v>327</v>
      </c>
      <c r="F11" s="163" t="s">
        <v>249</v>
      </c>
      <c r="G11" s="163" t="s">
        <v>215</v>
      </c>
      <c r="H11" s="148"/>
    </row>
    <row r="12" spans="2:8" ht="19.5" customHeight="1" x14ac:dyDescent="0.2">
      <c r="B12" s="152" t="s">
        <v>351</v>
      </c>
      <c r="C12" s="152" t="s">
        <v>352</v>
      </c>
      <c r="D12" s="406"/>
      <c r="E12" s="406" t="s">
        <v>181</v>
      </c>
      <c r="F12" s="406" t="s">
        <v>160</v>
      </c>
      <c r="G12" s="406" t="s">
        <v>212</v>
      </c>
      <c r="H12" s="148"/>
    </row>
    <row r="13" spans="2:8" ht="17.25" customHeight="1" x14ac:dyDescent="0.2">
      <c r="B13" s="183" t="s">
        <v>4334</v>
      </c>
      <c r="C13" s="189" t="s">
        <v>4335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4336</v>
      </c>
      <c r="C14" s="189" t="s">
        <v>4337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4338</v>
      </c>
      <c r="C15" s="188" t="s">
        <v>4339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4340</v>
      </c>
      <c r="C16" s="188" t="s">
        <v>4341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4342</v>
      </c>
      <c r="C17" s="188" t="s">
        <v>4343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4344</v>
      </c>
      <c r="C18" s="188" t="s">
        <v>4345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4346</v>
      </c>
      <c r="C19" s="188" t="s">
        <v>4347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3265</v>
      </c>
      <c r="C20" s="189" t="s">
        <v>4348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4349</v>
      </c>
      <c r="C21" s="189" t="s">
        <v>4350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4351</v>
      </c>
      <c r="C22" s="189" t="s">
        <v>4352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4353</v>
      </c>
      <c r="C23" s="189" t="s">
        <v>4354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504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4355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505</v>
      </c>
      <c r="C27" s="193"/>
      <c r="D27" s="193"/>
      <c r="E27" s="194"/>
      <c r="F27" s="195" t="s">
        <v>1417</v>
      </c>
      <c r="G27" s="195"/>
      <c r="H27" s="193"/>
      <c r="I27" s="193"/>
      <c r="J27" s="195" t="s">
        <v>507</v>
      </c>
      <c r="K27" s="195"/>
      <c r="L27" s="195"/>
    </row>
    <row r="28" spans="2:12" s="159" customFormat="1" ht="17.25" customHeight="1" x14ac:dyDescent="0.2">
      <c r="B28" s="197" t="s">
        <v>508</v>
      </c>
      <c r="C28" s="193"/>
      <c r="D28" s="198" t="s">
        <v>509</v>
      </c>
      <c r="E28" s="199"/>
      <c r="F28" s="197" t="s">
        <v>510</v>
      </c>
      <c r="G28" s="193"/>
      <c r="H28" s="198" t="s">
        <v>511</v>
      </c>
      <c r="I28" s="193"/>
      <c r="J28" s="197" t="s">
        <v>512</v>
      </c>
      <c r="K28" s="193"/>
      <c r="L28" s="198" t="s">
        <v>513</v>
      </c>
    </row>
    <row r="29" spans="2:12" s="159" customFormat="1" ht="17.25" customHeight="1" x14ac:dyDescent="0.2">
      <c r="B29" s="201" t="s">
        <v>4085</v>
      </c>
      <c r="C29" s="202" t="s">
        <v>4086</v>
      </c>
      <c r="D29" s="203" t="s">
        <v>4087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519</v>
      </c>
      <c r="K29" s="202" t="s">
        <v>1418</v>
      </c>
      <c r="L29" s="203" t="s">
        <v>520</v>
      </c>
    </row>
    <row r="30" spans="2:12" s="159" customFormat="1" ht="17.25" customHeight="1" x14ac:dyDescent="0.2">
      <c r="B30" s="201" t="s">
        <v>4088</v>
      </c>
      <c r="C30" s="202" t="s">
        <v>4089</v>
      </c>
      <c r="D30" s="203" t="s">
        <v>4090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526</v>
      </c>
      <c r="K30" s="202" t="s">
        <v>1419</v>
      </c>
      <c r="L30" s="203" t="s">
        <v>527</v>
      </c>
    </row>
    <row r="31" spans="2:12" s="159" customFormat="1" ht="17.25" customHeight="1" x14ac:dyDescent="0.2">
      <c r="B31" s="201" t="s">
        <v>1420</v>
      </c>
      <c r="C31" s="202" t="s">
        <v>4091</v>
      </c>
      <c r="D31" s="203" t="s">
        <v>1421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1422</v>
      </c>
      <c r="K31" s="202" t="s">
        <v>1423</v>
      </c>
      <c r="L31" s="203" t="s">
        <v>1424</v>
      </c>
    </row>
    <row r="32" spans="2:12" s="159" customFormat="1" ht="17.25" customHeight="1" x14ac:dyDescent="0.2">
      <c r="B32" s="201" t="s">
        <v>4092</v>
      </c>
      <c r="C32" s="202" t="s">
        <v>4093</v>
      </c>
      <c r="D32" s="203" t="s">
        <v>4094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540</v>
      </c>
      <c r="K32" s="202" t="s">
        <v>1425</v>
      </c>
      <c r="L32" s="203" t="s">
        <v>541</v>
      </c>
    </row>
    <row r="33" spans="2:12" s="159" customFormat="1" ht="17.25" customHeight="1" x14ac:dyDescent="0.2">
      <c r="B33" s="201" t="s">
        <v>521</v>
      </c>
      <c r="C33" s="202" t="s">
        <v>4095</v>
      </c>
      <c r="D33" s="203" t="s">
        <v>522</v>
      </c>
      <c r="E33" s="197"/>
      <c r="F33" s="201"/>
      <c r="G33" s="202"/>
      <c r="H33" s="203"/>
      <c r="I33" s="193"/>
      <c r="J33" s="201" t="s">
        <v>547</v>
      </c>
      <c r="K33" s="202" t="s">
        <v>1426</v>
      </c>
      <c r="L33" s="203" t="s">
        <v>548</v>
      </c>
    </row>
    <row r="34" spans="2:12" s="159" customFormat="1" ht="17.25" customHeight="1" x14ac:dyDescent="0.2">
      <c r="B34" s="201" t="s">
        <v>4096</v>
      </c>
      <c r="C34" s="202" t="s">
        <v>4097</v>
      </c>
      <c r="D34" s="203" t="s">
        <v>4098</v>
      </c>
      <c r="E34" s="197"/>
      <c r="F34" s="201"/>
      <c r="G34" s="202"/>
      <c r="H34" s="203"/>
      <c r="I34" s="193"/>
      <c r="J34" s="201" t="s">
        <v>1429</v>
      </c>
      <c r="K34" s="202" t="s">
        <v>1430</v>
      </c>
      <c r="L34" s="203" t="s">
        <v>1431</v>
      </c>
    </row>
    <row r="35" spans="2:12" s="159" customFormat="1" ht="17.25" customHeight="1" x14ac:dyDescent="0.2">
      <c r="B35" s="201" t="s">
        <v>4099</v>
      </c>
      <c r="C35" s="202" t="s">
        <v>4100</v>
      </c>
      <c r="D35" s="203" t="s">
        <v>4101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4102</v>
      </c>
      <c r="C36" s="202" t="s">
        <v>4103</v>
      </c>
      <c r="D36" s="203" t="s">
        <v>4104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1434</v>
      </c>
      <c r="C38" s="193" t="s">
        <v>1435</v>
      </c>
      <c r="D38" s="205"/>
      <c r="E38" s="193"/>
      <c r="F38" s="193" t="s">
        <v>1436</v>
      </c>
      <c r="G38" s="206" t="s">
        <v>1437</v>
      </c>
      <c r="H38" s="196"/>
      <c r="I38" s="193"/>
      <c r="J38" s="193" t="s">
        <v>1436</v>
      </c>
      <c r="K38" s="193" t="s">
        <v>1438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3725</v>
      </c>
    </row>
    <row r="3" spans="2:7" ht="17.25" customHeight="1" x14ac:dyDescent="0.2">
      <c r="B3" s="165"/>
    </row>
    <row r="4" spans="2:7" ht="17.25" customHeight="1" x14ac:dyDescent="0.2">
      <c r="C4" s="313" t="s">
        <v>4356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5" t="s">
        <v>1509</v>
      </c>
      <c r="E6" s="163" t="s">
        <v>271</v>
      </c>
      <c r="F6" s="163" t="s">
        <v>4357</v>
      </c>
      <c r="G6" s="163" t="s">
        <v>249</v>
      </c>
    </row>
    <row r="7" spans="2:7" ht="17.25" customHeight="1" x14ac:dyDescent="0.2">
      <c r="B7" s="152" t="s">
        <v>351</v>
      </c>
      <c r="C7" s="152" t="s">
        <v>352</v>
      </c>
      <c r="D7" s="1195"/>
      <c r="E7" s="332" t="s">
        <v>181</v>
      </c>
      <c r="F7" s="332" t="s">
        <v>160</v>
      </c>
      <c r="G7" s="332" t="s">
        <v>212</v>
      </c>
    </row>
    <row r="8" spans="2:7" ht="17.25" customHeight="1" x14ac:dyDescent="0.2">
      <c r="B8" s="171" t="s">
        <v>4358</v>
      </c>
      <c r="C8" s="189" t="s">
        <v>4359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4360</v>
      </c>
      <c r="C9" s="189" t="s">
        <v>4361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4362</v>
      </c>
      <c r="C10" s="189" t="s">
        <v>4363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4364</v>
      </c>
      <c r="C11" s="189" t="s">
        <v>4365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4366</v>
      </c>
      <c r="C12" s="189" t="s">
        <v>4367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4368</v>
      </c>
      <c r="C13" s="189" t="s">
        <v>4369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504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505</v>
      </c>
      <c r="C17" s="193"/>
      <c r="D17" s="193"/>
      <c r="E17" s="194"/>
      <c r="F17" s="195" t="s">
        <v>1417</v>
      </c>
      <c r="G17" s="195"/>
      <c r="H17" s="193"/>
      <c r="I17" s="197"/>
      <c r="J17" s="195" t="s">
        <v>507</v>
      </c>
      <c r="K17" s="195"/>
      <c r="L17" s="195"/>
    </row>
    <row r="18" spans="2:12" s="159" customFormat="1" ht="17.25" customHeight="1" x14ac:dyDescent="0.2">
      <c r="B18" s="197" t="s">
        <v>508</v>
      </c>
      <c r="C18" s="193"/>
      <c r="D18" s="198" t="s">
        <v>509</v>
      </c>
      <c r="E18" s="199"/>
      <c r="F18" s="197" t="s">
        <v>510</v>
      </c>
      <c r="G18" s="193"/>
      <c r="H18" s="198" t="s">
        <v>511</v>
      </c>
      <c r="I18" s="197"/>
      <c r="J18" s="197" t="s">
        <v>512</v>
      </c>
      <c r="K18" s="193"/>
      <c r="L18" s="198" t="s">
        <v>513</v>
      </c>
    </row>
    <row r="19" spans="2:12" s="159" customFormat="1" ht="17.25" customHeight="1" x14ac:dyDescent="0.2">
      <c r="B19" s="201" t="s">
        <v>4085</v>
      </c>
      <c r="C19" s="202" t="s">
        <v>4086</v>
      </c>
      <c r="D19" s="203" t="s">
        <v>4087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519</v>
      </c>
      <c r="K19" s="202" t="s">
        <v>1418</v>
      </c>
      <c r="L19" s="203" t="s">
        <v>520</v>
      </c>
    </row>
    <row r="20" spans="2:12" s="159" customFormat="1" ht="17.25" customHeight="1" x14ac:dyDescent="0.2">
      <c r="B20" s="201" t="s">
        <v>4088</v>
      </c>
      <c r="C20" s="202" t="s">
        <v>4089</v>
      </c>
      <c r="D20" s="203" t="s">
        <v>4090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526</v>
      </c>
      <c r="K20" s="202" t="s">
        <v>1419</v>
      </c>
      <c r="L20" s="203" t="s">
        <v>527</v>
      </c>
    </row>
    <row r="21" spans="2:12" s="159" customFormat="1" ht="17.25" customHeight="1" x14ac:dyDescent="0.2">
      <c r="B21" s="201" t="s">
        <v>1420</v>
      </c>
      <c r="C21" s="202" t="s">
        <v>4091</v>
      </c>
      <c r="D21" s="203" t="s">
        <v>1421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1422</v>
      </c>
      <c r="K21" s="202" t="s">
        <v>1423</v>
      </c>
      <c r="L21" s="203" t="s">
        <v>1424</v>
      </c>
    </row>
    <row r="22" spans="2:12" s="159" customFormat="1" ht="17.25" customHeight="1" x14ac:dyDescent="0.2">
      <c r="B22" s="201" t="s">
        <v>4092</v>
      </c>
      <c r="C22" s="202" t="s">
        <v>4093</v>
      </c>
      <c r="D22" s="203" t="s">
        <v>4094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540</v>
      </c>
      <c r="K22" s="202" t="s">
        <v>1425</v>
      </c>
      <c r="L22" s="203" t="s">
        <v>541</v>
      </c>
    </row>
    <row r="23" spans="2:12" s="159" customFormat="1" ht="17.25" customHeight="1" x14ac:dyDescent="0.2">
      <c r="B23" s="201" t="s">
        <v>521</v>
      </c>
      <c r="C23" s="202" t="s">
        <v>4095</v>
      </c>
      <c r="D23" s="203" t="s">
        <v>522</v>
      </c>
      <c r="E23" s="197"/>
      <c r="F23" s="201"/>
      <c r="G23" s="202"/>
      <c r="H23" s="203"/>
      <c r="I23" s="197"/>
      <c r="J23" s="201" t="s">
        <v>547</v>
      </c>
      <c r="K23" s="202" t="s">
        <v>1426</v>
      </c>
      <c r="L23" s="203" t="s">
        <v>548</v>
      </c>
    </row>
    <row r="24" spans="2:12" s="159" customFormat="1" ht="17.25" customHeight="1" x14ac:dyDescent="0.2">
      <c r="B24" s="201" t="s">
        <v>4096</v>
      </c>
      <c r="C24" s="202" t="s">
        <v>4097</v>
      </c>
      <c r="D24" s="203" t="s">
        <v>4098</v>
      </c>
      <c r="E24" s="197"/>
      <c r="F24" s="201"/>
      <c r="G24" s="202"/>
      <c r="H24" s="203"/>
      <c r="I24" s="197"/>
      <c r="J24" s="201" t="s">
        <v>1429</v>
      </c>
      <c r="K24" s="202" t="s">
        <v>1430</v>
      </c>
      <c r="L24" s="203" t="s">
        <v>1431</v>
      </c>
    </row>
    <row r="25" spans="2:12" s="159" customFormat="1" ht="17.25" customHeight="1" x14ac:dyDescent="0.2">
      <c r="B25" s="201" t="s">
        <v>4099</v>
      </c>
      <c r="C25" s="202" t="s">
        <v>4100</v>
      </c>
      <c r="D25" s="203" t="s">
        <v>4101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4102</v>
      </c>
      <c r="C26" s="202" t="s">
        <v>4103</v>
      </c>
      <c r="D26" s="203" t="s">
        <v>4104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1434</v>
      </c>
      <c r="C28" s="193" t="s">
        <v>1435</v>
      </c>
      <c r="D28" s="205"/>
      <c r="E28" s="193"/>
      <c r="F28" s="193" t="s">
        <v>1436</v>
      </c>
      <c r="G28" s="206" t="s">
        <v>1437</v>
      </c>
      <c r="H28" s="196"/>
      <c r="I28" s="197"/>
      <c r="J28" s="193" t="s">
        <v>1436</v>
      </c>
      <c r="K28" s="193" t="s">
        <v>1438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3594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8" t="s">
        <v>4370</v>
      </c>
      <c r="B4" s="1198"/>
      <c r="C4" s="1198"/>
      <c r="D4" s="1198"/>
      <c r="E4" s="1198"/>
      <c r="F4" s="1198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3598</v>
      </c>
      <c r="C6" s="169" t="s">
        <v>4112</v>
      </c>
      <c r="D6" s="1195" t="s">
        <v>1509</v>
      </c>
      <c r="E6" s="163" t="s">
        <v>271</v>
      </c>
      <c r="F6" s="163" t="s">
        <v>307</v>
      </c>
      <c r="G6" s="163" t="s">
        <v>3734</v>
      </c>
      <c r="H6" s="318" t="s">
        <v>4371</v>
      </c>
      <c r="I6" s="318" t="s">
        <v>249</v>
      </c>
      <c r="J6" s="318" t="s">
        <v>215</v>
      </c>
      <c r="K6" s="318" t="s">
        <v>341</v>
      </c>
      <c r="L6" s="318" t="s">
        <v>290</v>
      </c>
      <c r="M6" s="146"/>
      <c r="N6" s="339" t="s">
        <v>3736</v>
      </c>
    </row>
    <row r="7" spans="1:14" ht="17.25" customHeight="1" x14ac:dyDescent="0.2">
      <c r="A7" s="344"/>
      <c r="B7" s="152" t="s">
        <v>351</v>
      </c>
      <c r="C7" s="152" t="s">
        <v>352</v>
      </c>
      <c r="D7" s="1195"/>
      <c r="E7" s="332" t="s">
        <v>181</v>
      </c>
      <c r="F7" s="332" t="s">
        <v>238</v>
      </c>
      <c r="G7" s="332" t="s">
        <v>170</v>
      </c>
      <c r="H7" s="319" t="s">
        <v>174</v>
      </c>
      <c r="I7" s="319" t="s">
        <v>194</v>
      </c>
      <c r="J7" s="319" t="s">
        <v>247</v>
      </c>
      <c r="K7" s="319" t="s">
        <v>210</v>
      </c>
      <c r="L7" s="319" t="s">
        <v>242</v>
      </c>
      <c r="M7" s="145"/>
      <c r="N7" s="146"/>
    </row>
    <row r="8" spans="1:14" ht="17.25" hidden="1" customHeight="1" x14ac:dyDescent="0.2">
      <c r="B8" s="357" t="s">
        <v>4372</v>
      </c>
      <c r="C8" s="358" t="s">
        <v>4373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409</v>
      </c>
      <c r="C9" s="453" t="s">
        <v>4374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409</v>
      </c>
      <c r="C10" s="449" t="s">
        <v>4375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4376</v>
      </c>
      <c r="C11" s="358" t="s">
        <v>4377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3892</v>
      </c>
      <c r="C12" s="358" t="s">
        <v>4378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3922</v>
      </c>
      <c r="C13" s="358" t="s">
        <v>4379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4380</v>
      </c>
      <c r="C15" s="358" t="s">
        <v>4381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3920</v>
      </c>
      <c r="C16" s="358" t="s">
        <v>4382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409</v>
      </c>
      <c r="C17" s="358" t="s">
        <v>4383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3924</v>
      </c>
      <c r="C18" s="358" t="s">
        <v>4384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3926</v>
      </c>
      <c r="C19" s="358" t="s">
        <v>4385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409</v>
      </c>
      <c r="C20" s="358" t="s">
        <v>4386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4387</v>
      </c>
      <c r="C21" s="358" t="s">
        <v>4388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4192</v>
      </c>
      <c r="C22" s="358" t="s">
        <v>4193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4196</v>
      </c>
      <c r="C23" s="358" t="s">
        <v>4197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3939</v>
      </c>
      <c r="C24" s="358" t="s">
        <v>4389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4390</v>
      </c>
      <c r="C25" s="358" t="s">
        <v>4391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409</v>
      </c>
      <c r="C26" s="358" t="s">
        <v>4392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409</v>
      </c>
      <c r="C27" s="358" t="s">
        <v>4393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409</v>
      </c>
      <c r="C28" s="358" t="s">
        <v>4394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409</v>
      </c>
      <c r="C29" s="358" t="s">
        <v>4395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4396</v>
      </c>
      <c r="C30" s="358" t="s">
        <v>4397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4398</v>
      </c>
      <c r="C31" s="358" t="s">
        <v>4399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504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505</v>
      </c>
      <c r="C37" s="193"/>
      <c r="D37" s="193"/>
      <c r="E37" s="194"/>
      <c r="F37" s="195" t="s">
        <v>1417</v>
      </c>
      <c r="G37" s="195"/>
      <c r="H37" s="193"/>
      <c r="I37" s="193"/>
      <c r="J37" s="195" t="s">
        <v>507</v>
      </c>
      <c r="K37" s="195"/>
      <c r="L37" s="195"/>
    </row>
    <row r="38" spans="2:12" s="159" customFormat="1" ht="17.25" customHeight="1" x14ac:dyDescent="0.2">
      <c r="B38" s="197" t="s">
        <v>508</v>
      </c>
      <c r="C38" s="193"/>
      <c r="D38" s="198" t="s">
        <v>509</v>
      </c>
      <c r="E38" s="199"/>
      <c r="F38" s="197" t="s">
        <v>510</v>
      </c>
      <c r="G38" s="193"/>
      <c r="H38" s="198" t="s">
        <v>511</v>
      </c>
      <c r="I38" s="193"/>
      <c r="J38" s="197" t="s">
        <v>512</v>
      </c>
      <c r="K38" s="193"/>
      <c r="L38" s="198" t="s">
        <v>513</v>
      </c>
    </row>
    <row r="39" spans="2:12" s="159" customFormat="1" ht="17.25" customHeight="1" x14ac:dyDescent="0.2">
      <c r="B39" s="417" t="s">
        <v>514</v>
      </c>
      <c r="C39" s="202"/>
      <c r="D39" s="573" t="s">
        <v>515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519</v>
      </c>
      <c r="K39" s="202" t="s">
        <v>1418</v>
      </c>
      <c r="L39" s="203" t="s">
        <v>520</v>
      </c>
    </row>
    <row r="40" spans="2:12" s="159" customFormat="1" ht="17.25" customHeight="1" x14ac:dyDescent="0.2">
      <c r="B40" s="417" t="s">
        <v>528</v>
      </c>
      <c r="C40" s="202"/>
      <c r="D40" s="573" t="s">
        <v>529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526</v>
      </c>
      <c r="K40" s="202" t="s">
        <v>1419</v>
      </c>
      <c r="L40" s="203" t="s">
        <v>527</v>
      </c>
    </row>
    <row r="41" spans="2:12" s="159" customFormat="1" ht="17.25" customHeight="1" x14ac:dyDescent="0.2">
      <c r="B41" s="201" t="s">
        <v>1420</v>
      </c>
      <c r="C41" s="202"/>
      <c r="D41" s="203" t="s">
        <v>1421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1422</v>
      </c>
      <c r="K41" s="202" t="s">
        <v>1423</v>
      </c>
      <c r="L41" s="203" t="s">
        <v>1424</v>
      </c>
    </row>
    <row r="42" spans="2:12" s="159" customFormat="1" ht="17.25" customHeight="1" x14ac:dyDescent="0.2">
      <c r="B42" s="201" t="s">
        <v>521</v>
      </c>
      <c r="C42" s="202"/>
      <c r="D42" s="203" t="s">
        <v>522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540</v>
      </c>
      <c r="K42" s="202" t="s">
        <v>1425</v>
      </c>
      <c r="L42" s="203" t="s">
        <v>541</v>
      </c>
    </row>
    <row r="43" spans="2:12" s="159" customFormat="1" ht="17.25" customHeight="1" x14ac:dyDescent="0.2">
      <c r="B43" s="417" t="s">
        <v>535</v>
      </c>
      <c r="C43" s="202"/>
      <c r="D43" s="573" t="s">
        <v>536</v>
      </c>
      <c r="E43" s="197"/>
      <c r="F43" s="201"/>
      <c r="G43" s="202"/>
      <c r="H43" s="203"/>
      <c r="I43" s="193"/>
      <c r="J43" s="201" t="s">
        <v>547</v>
      </c>
      <c r="K43" s="202" t="s">
        <v>1426</v>
      </c>
      <c r="L43" s="203" t="s">
        <v>548</v>
      </c>
    </row>
    <row r="44" spans="2:12" s="159" customFormat="1" ht="17.25" customHeight="1" x14ac:dyDescent="0.2">
      <c r="B44" s="417" t="s">
        <v>1427</v>
      </c>
      <c r="C44" s="202"/>
      <c r="D44" s="573" t="s">
        <v>1428</v>
      </c>
      <c r="E44" s="197"/>
      <c r="F44" s="201"/>
      <c r="G44" s="202"/>
      <c r="H44" s="203"/>
      <c r="I44" s="193"/>
      <c r="J44" s="201" t="s">
        <v>1429</v>
      </c>
      <c r="K44" s="202" t="s">
        <v>1430</v>
      </c>
      <c r="L44" s="203" t="s">
        <v>1431</v>
      </c>
    </row>
    <row r="45" spans="2:12" s="159" customFormat="1" ht="17.25" customHeight="1" x14ac:dyDescent="0.2">
      <c r="B45" s="417" t="s">
        <v>1432</v>
      </c>
      <c r="C45" s="202"/>
      <c r="D45" s="573" t="s">
        <v>1433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1434</v>
      </c>
      <c r="C48" s="193" t="s">
        <v>1435</v>
      </c>
      <c r="D48" s="205"/>
      <c r="E48" s="193"/>
      <c r="F48" s="193" t="s">
        <v>1436</v>
      </c>
      <c r="G48" s="206" t="s">
        <v>1437</v>
      </c>
      <c r="H48" s="196"/>
      <c r="I48" s="193"/>
      <c r="J48" s="193" t="s">
        <v>1436</v>
      </c>
      <c r="K48" s="193" t="s">
        <v>1438</v>
      </c>
      <c r="L48" s="196"/>
    </row>
    <row r="62" spans="2:5" ht="17.25" customHeight="1" x14ac:dyDescent="0.2">
      <c r="B62" s="147" t="s">
        <v>4400</v>
      </c>
    </row>
    <row r="64" spans="2:5" ht="17.25" customHeight="1" x14ac:dyDescent="0.2">
      <c r="B64" s="169"/>
      <c r="C64" s="169" t="s">
        <v>4112</v>
      </c>
      <c r="D64" s="332" t="s">
        <v>1509</v>
      </c>
      <c r="E64" s="163" t="s">
        <v>307</v>
      </c>
    </row>
    <row r="65" spans="2:5" ht="17.25" customHeight="1" x14ac:dyDescent="0.2">
      <c r="B65" s="152" t="s">
        <v>351</v>
      </c>
      <c r="C65" s="152" t="s">
        <v>352</v>
      </c>
      <c r="D65" s="332"/>
      <c r="E65" s="332" t="s">
        <v>260</v>
      </c>
    </row>
    <row r="66" spans="2:5" ht="17.25" customHeight="1" x14ac:dyDescent="0.2">
      <c r="B66" s="171" t="s">
        <v>3926</v>
      </c>
      <c r="C66" s="173" t="s">
        <v>4401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681</v>
      </c>
      <c r="C67" s="173" t="s">
        <v>4402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4403</v>
      </c>
      <c r="C68" s="173" t="s">
        <v>4404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3920</v>
      </c>
      <c r="C69" s="173" t="s">
        <v>4405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4406</v>
      </c>
      <c r="C70" s="173" t="s">
        <v>4407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409</v>
      </c>
      <c r="C71" s="173" t="s">
        <v>4404</v>
      </c>
      <c r="D71" s="154">
        <f t="shared" si="52"/>
        <v>43565</v>
      </c>
      <c r="E71" s="154"/>
    </row>
    <row r="72" spans="2:5" ht="17.25" customHeight="1" x14ac:dyDescent="0.2">
      <c r="B72" s="171" t="s">
        <v>4408</v>
      </c>
      <c r="C72" s="173" t="s">
        <v>4404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4409</v>
      </c>
      <c r="C73" s="173" t="s">
        <v>4404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3594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8" t="s">
        <v>36</v>
      </c>
      <c r="B4" s="1198"/>
      <c r="C4" s="1198"/>
      <c r="D4" s="1198"/>
      <c r="E4" s="1198"/>
      <c r="F4" s="1198"/>
      <c r="G4" s="1198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1509</v>
      </c>
      <c r="E6" s="370" t="s">
        <v>299</v>
      </c>
      <c r="F6" s="1202" t="s">
        <v>1511</v>
      </c>
      <c r="G6" s="1199" t="s">
        <v>352</v>
      </c>
      <c r="H6" s="370" t="s">
        <v>299</v>
      </c>
      <c r="I6" s="370" t="s">
        <v>341</v>
      </c>
      <c r="J6" s="480"/>
      <c r="K6" s="146"/>
      <c r="L6" s="146"/>
    </row>
    <row r="7" spans="1:12" ht="17.25" customHeight="1" x14ac:dyDescent="0.2">
      <c r="A7" s="344"/>
      <c r="B7" s="4" t="s">
        <v>351</v>
      </c>
      <c r="C7" s="4" t="s">
        <v>352</v>
      </c>
      <c r="D7" s="398" t="s">
        <v>1289</v>
      </c>
      <c r="E7" s="4" t="s">
        <v>1289</v>
      </c>
      <c r="F7" s="1203"/>
      <c r="G7" s="1200"/>
      <c r="H7" s="398" t="s">
        <v>1289</v>
      </c>
      <c r="I7" s="398" t="s">
        <v>1289</v>
      </c>
      <c r="J7" s="372"/>
      <c r="K7" s="145"/>
      <c r="L7" s="146"/>
    </row>
    <row r="8" spans="1:12" ht="17.25" hidden="1" customHeight="1" x14ac:dyDescent="0.2">
      <c r="B8" s="6" t="s">
        <v>2604</v>
      </c>
      <c r="C8" s="6" t="s">
        <v>2609</v>
      </c>
      <c r="D8" s="6">
        <v>44546</v>
      </c>
      <c r="E8" s="6">
        <f>D8+1</f>
        <v>44547</v>
      </c>
      <c r="F8" s="379" t="s">
        <v>4410</v>
      </c>
      <c r="G8" s="379" t="s">
        <v>3620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2604</v>
      </c>
      <c r="C9" s="479" t="s">
        <v>2611</v>
      </c>
      <c r="D9" s="479">
        <v>44559</v>
      </c>
      <c r="E9" s="510">
        <f>D9+1</f>
        <v>44560</v>
      </c>
      <c r="F9" s="511" t="s">
        <v>4411</v>
      </c>
      <c r="G9" s="511" t="s">
        <v>3622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2608</v>
      </c>
      <c r="C10" s="479" t="s">
        <v>2612</v>
      </c>
      <c r="D10" s="479">
        <v>44563</v>
      </c>
      <c r="E10" s="510">
        <f>D10+1</f>
        <v>44564</v>
      </c>
      <c r="F10" s="511" t="s">
        <v>4411</v>
      </c>
      <c r="G10" s="511" t="s">
        <v>3622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2604</v>
      </c>
      <c r="C11" s="479" t="s">
        <v>2613</v>
      </c>
      <c r="D11" s="479">
        <v>44205</v>
      </c>
      <c r="E11" s="510">
        <f>D11+1</f>
        <v>44206</v>
      </c>
      <c r="F11" s="514" t="s">
        <v>4411</v>
      </c>
      <c r="G11" s="514" t="s">
        <v>3622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504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505</v>
      </c>
      <c r="C16" s="11"/>
      <c r="D16" s="11"/>
      <c r="E16" s="15"/>
      <c r="F16" s="2" t="s">
        <v>1417</v>
      </c>
      <c r="G16" s="2"/>
      <c r="H16" s="11"/>
      <c r="I16" s="11"/>
      <c r="J16" s="2" t="s">
        <v>507</v>
      </c>
      <c r="K16" s="2"/>
      <c r="L16" s="2"/>
    </row>
    <row r="17" spans="2:12" s="159" customFormat="1" ht="17.25" customHeight="1" x14ac:dyDescent="0.2">
      <c r="B17" s="197" t="s">
        <v>508</v>
      </c>
      <c r="C17" s="193"/>
      <c r="D17" s="198" t="s">
        <v>509</v>
      </c>
      <c r="E17" s="15"/>
      <c r="F17" s="11" t="s">
        <v>510</v>
      </c>
      <c r="G17" s="11"/>
      <c r="H17" s="198" t="s">
        <v>511</v>
      </c>
      <c r="I17" s="11"/>
      <c r="J17" s="197" t="s">
        <v>512</v>
      </c>
      <c r="K17" s="193"/>
      <c r="L17" s="198" t="s">
        <v>513</v>
      </c>
    </row>
    <row r="18" spans="2:12" s="159" customFormat="1" ht="17.25" customHeight="1" x14ac:dyDescent="0.2">
      <c r="B18" s="417" t="s">
        <v>514</v>
      </c>
      <c r="C18" s="202"/>
      <c r="D18" s="573" t="s">
        <v>515</v>
      </c>
      <c r="E18" s="11"/>
      <c r="F18" s="110" t="e">
        <f>#REF!</f>
        <v>#REF!</v>
      </c>
      <c r="G18" s="16" t="s">
        <v>4140</v>
      </c>
      <c r="H18" s="110" t="e">
        <f>#REF!</f>
        <v>#REF!</v>
      </c>
      <c r="I18" s="11"/>
      <c r="J18" s="201" t="s">
        <v>519</v>
      </c>
      <c r="K18" s="202" t="s">
        <v>1418</v>
      </c>
      <c r="L18" s="203" t="s">
        <v>520</v>
      </c>
    </row>
    <row r="19" spans="2:12" s="159" customFormat="1" ht="17.25" customHeight="1" x14ac:dyDescent="0.2">
      <c r="B19" s="417" t="s">
        <v>528</v>
      </c>
      <c r="C19" s="202"/>
      <c r="D19" s="573" t="s">
        <v>529</v>
      </c>
      <c r="E19" s="11"/>
      <c r="F19" s="110" t="e">
        <f>#REF!</f>
        <v>#REF!</v>
      </c>
      <c r="G19" s="16" t="s">
        <v>4141</v>
      </c>
      <c r="H19" s="110" t="e">
        <f>#REF!</f>
        <v>#REF!</v>
      </c>
      <c r="I19" s="11"/>
      <c r="J19" s="201" t="s">
        <v>526</v>
      </c>
      <c r="K19" s="202" t="s">
        <v>1419</v>
      </c>
      <c r="L19" s="203" t="s">
        <v>527</v>
      </c>
    </row>
    <row r="20" spans="2:12" s="159" customFormat="1" ht="17.25" customHeight="1" x14ac:dyDescent="0.2">
      <c r="B20" s="201" t="s">
        <v>1420</v>
      </c>
      <c r="C20" s="202"/>
      <c r="D20" s="203" t="s">
        <v>1421</v>
      </c>
      <c r="E20" s="11"/>
      <c r="F20" s="110" t="e">
        <f>#REF!</f>
        <v>#REF!</v>
      </c>
      <c r="G20" s="16" t="s">
        <v>4142</v>
      </c>
      <c r="H20" s="110" t="e">
        <f>#REF!</f>
        <v>#REF!</v>
      </c>
      <c r="I20" s="11"/>
      <c r="J20" s="201" t="s">
        <v>1422</v>
      </c>
      <c r="K20" s="202" t="s">
        <v>1423</v>
      </c>
      <c r="L20" s="203" t="s">
        <v>1424</v>
      </c>
    </row>
    <row r="21" spans="2:12" s="159" customFormat="1" ht="17.25" customHeight="1" x14ac:dyDescent="0.2">
      <c r="B21" s="201" t="s">
        <v>521</v>
      </c>
      <c r="C21" s="202"/>
      <c r="D21" s="203" t="s">
        <v>522</v>
      </c>
      <c r="E21" s="11"/>
      <c r="F21" s="110" t="e">
        <f>#REF!</f>
        <v>#REF!</v>
      </c>
      <c r="G21" s="16" t="s">
        <v>4143</v>
      </c>
      <c r="H21" s="110" t="e">
        <f>#REF!</f>
        <v>#REF!</v>
      </c>
      <c r="I21" s="11"/>
      <c r="J21" s="201" t="s">
        <v>540</v>
      </c>
      <c r="K21" s="202" t="s">
        <v>1425</v>
      </c>
      <c r="L21" s="203" t="s">
        <v>541</v>
      </c>
    </row>
    <row r="22" spans="2:12" s="159" customFormat="1" ht="17.25" customHeight="1" x14ac:dyDescent="0.2">
      <c r="B22" s="417" t="s">
        <v>535</v>
      </c>
      <c r="C22" s="202"/>
      <c r="D22" s="573" t="s">
        <v>536</v>
      </c>
      <c r="E22" s="11"/>
      <c r="F22" s="14"/>
      <c r="G22" s="16"/>
      <c r="H22" s="14"/>
      <c r="I22" s="11"/>
      <c r="J22" s="201" t="s">
        <v>547</v>
      </c>
      <c r="K22" s="202" t="s">
        <v>1426</v>
      </c>
      <c r="L22" s="203" t="s">
        <v>548</v>
      </c>
    </row>
    <row r="23" spans="2:12" s="159" customFormat="1" ht="17.25" customHeight="1" x14ac:dyDescent="0.2">
      <c r="B23" s="417" t="s">
        <v>1427</v>
      </c>
      <c r="C23" s="202"/>
      <c r="D23" s="573" t="s">
        <v>1428</v>
      </c>
      <c r="E23" s="11"/>
      <c r="F23" s="11"/>
      <c r="G23" s="16"/>
      <c r="H23" s="13"/>
      <c r="I23" s="11"/>
      <c r="J23" s="201" t="s">
        <v>1429</v>
      </c>
      <c r="K23" s="202" t="s">
        <v>1430</v>
      </c>
      <c r="L23" s="203" t="s">
        <v>1431</v>
      </c>
    </row>
    <row r="24" spans="2:12" s="159" customFormat="1" ht="17.25" customHeight="1" x14ac:dyDescent="0.2">
      <c r="B24" s="417" t="s">
        <v>1432</v>
      </c>
      <c r="C24" s="202"/>
      <c r="D24" s="573" t="s">
        <v>1433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1434</v>
      </c>
      <c r="C27" s="11" t="s">
        <v>1435</v>
      </c>
      <c r="D27" s="13"/>
      <c r="E27" s="11"/>
      <c r="F27" s="11" t="s">
        <v>1436</v>
      </c>
      <c r="G27" s="16" t="s">
        <v>1437</v>
      </c>
      <c r="H27" s="14"/>
      <c r="I27" s="11"/>
      <c r="J27" s="11" t="s">
        <v>1436</v>
      </c>
      <c r="K27" s="11" t="s">
        <v>1438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4412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4413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4414</v>
      </c>
    </row>
    <row r="11" spans="1:1" ht="15" x14ac:dyDescent="0.2">
      <c r="A11" s="509" t="s">
        <v>4415</v>
      </c>
    </row>
    <row r="12" spans="1:1" ht="15" x14ac:dyDescent="0.2">
      <c r="A12" s="615" t="s">
        <v>4416</v>
      </c>
    </row>
    <row r="13" spans="1:1" ht="15" x14ac:dyDescent="0.2">
      <c r="A13" s="508"/>
    </row>
    <row r="14" spans="1:1" ht="15" x14ac:dyDescent="0.2">
      <c r="A14" s="616" t="s">
        <v>4417</v>
      </c>
    </row>
    <row r="15" spans="1:1" ht="15" x14ac:dyDescent="0.2">
      <c r="A15" s="615" t="s">
        <v>4418</v>
      </c>
    </row>
    <row r="16" spans="1:1" x14ac:dyDescent="0.2">
      <c r="A16" s="418" t="s">
        <v>4419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194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5"/>
    </row>
    <row r="2" spans="1:11" s="122" customFormat="1" ht="18" customHeight="1" thickBot="1" x14ac:dyDescent="0.25">
      <c r="A2" s="865"/>
      <c r="B2" s="1148" t="s">
        <v>116</v>
      </c>
      <c r="C2" s="1148"/>
      <c r="D2" s="1148"/>
      <c r="E2" s="1148"/>
      <c r="F2" s="1148"/>
      <c r="H2" s="962" t="s">
        <v>346</v>
      </c>
    </row>
    <row r="3" spans="1:11" s="122" customFormat="1" ht="18" customHeight="1" thickBot="1" x14ac:dyDescent="0.25">
      <c r="A3" s="865"/>
      <c r="B3" s="123"/>
      <c r="H3" s="749"/>
    </row>
    <row r="4" spans="1:11" s="145" customFormat="1" ht="30" customHeight="1" thickBot="1" x14ac:dyDescent="0.25">
      <c r="A4" s="148"/>
      <c r="B4" s="1132" t="s">
        <v>120</v>
      </c>
      <c r="C4" s="1133"/>
      <c r="D4" s="1133"/>
      <c r="E4" s="1133"/>
      <c r="F4" s="1134"/>
      <c r="G4" s="441"/>
    </row>
    <row r="5" spans="1:11" s="145" customFormat="1" ht="18" customHeight="1" x14ac:dyDescent="0.2">
      <c r="A5" s="865"/>
      <c r="B5" s="148"/>
      <c r="C5" s="148"/>
      <c r="D5" s="148"/>
      <c r="E5" s="148"/>
      <c r="F5" s="148"/>
      <c r="G5" s="148"/>
    </row>
    <row r="6" spans="1:11" s="147" customFormat="1" ht="30" customHeight="1" x14ac:dyDescent="0.2">
      <c r="A6" s="808"/>
      <c r="C6" s="618"/>
      <c r="D6" s="1139" t="s">
        <v>349</v>
      </c>
      <c r="E6" s="947" t="s">
        <v>739</v>
      </c>
      <c r="F6" s="195"/>
      <c r="G6" s="885"/>
      <c r="J6" s="145"/>
      <c r="K6" s="145"/>
    </row>
    <row r="7" spans="1:11" s="147" customFormat="1" ht="18" customHeight="1" x14ac:dyDescent="0.2">
      <c r="A7" s="808"/>
      <c r="B7" s="950" t="s">
        <v>351</v>
      </c>
      <c r="C7" s="950" t="s">
        <v>352</v>
      </c>
      <c r="D7" s="1140"/>
      <c r="E7" s="946" t="s">
        <v>200</v>
      </c>
      <c r="F7" s="195"/>
      <c r="G7" s="949" t="s">
        <v>353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740</v>
      </c>
      <c r="B8" s="621" t="s">
        <v>741</v>
      </c>
      <c r="C8" s="761" t="s">
        <v>742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743</v>
      </c>
      <c r="B9" s="745" t="s">
        <v>744</v>
      </c>
      <c r="C9" s="761" t="s">
        <v>745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746</v>
      </c>
      <c r="B10" s="798" t="s">
        <v>747</v>
      </c>
      <c r="C10" s="761" t="s">
        <v>748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749</v>
      </c>
      <c r="B11" s="745" t="s">
        <v>741</v>
      </c>
      <c r="C11" s="761" t="s">
        <v>750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751</v>
      </c>
      <c r="B12" s="621" t="s">
        <v>744</v>
      </c>
      <c r="C12" s="761" t="s">
        <v>752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753</v>
      </c>
      <c r="B13" s="798" t="s">
        <v>747</v>
      </c>
      <c r="C13" s="761" t="s">
        <v>754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755</v>
      </c>
      <c r="B14" s="745" t="s">
        <v>741</v>
      </c>
      <c r="C14" s="761" t="s">
        <v>756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757</v>
      </c>
      <c r="B15" s="621" t="s">
        <v>744</v>
      </c>
      <c r="C15" s="761" t="s">
        <v>758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751</v>
      </c>
      <c r="B16" s="798" t="s">
        <v>747</v>
      </c>
      <c r="C16" s="761" t="s">
        <v>759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753</v>
      </c>
      <c r="B17" s="745" t="s">
        <v>741</v>
      </c>
      <c r="C17" s="761" t="s">
        <v>760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751</v>
      </c>
      <c r="B18" s="621" t="s">
        <v>744</v>
      </c>
      <c r="C18" s="761" t="s">
        <v>761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762</v>
      </c>
      <c r="B19" s="798" t="s">
        <v>747</v>
      </c>
      <c r="C19" s="761" t="s">
        <v>763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753</v>
      </c>
      <c r="B20" s="745" t="s">
        <v>741</v>
      </c>
      <c r="C20" s="761" t="s">
        <v>764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744</v>
      </c>
      <c r="C21" s="761" t="s">
        <v>765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747</v>
      </c>
      <c r="C22" s="761" t="s">
        <v>766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741</v>
      </c>
      <c r="C23" s="761" t="s">
        <v>767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744</v>
      </c>
      <c r="C24" s="761" t="s">
        <v>768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747</v>
      </c>
      <c r="C25" s="761" t="s">
        <v>769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741</v>
      </c>
      <c r="C26" s="761" t="s">
        <v>770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744</v>
      </c>
      <c r="C27" s="761" t="s">
        <v>771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747</v>
      </c>
      <c r="C28" s="761" t="s">
        <v>772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741</v>
      </c>
      <c r="C29" s="761" t="s">
        <v>773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744</v>
      </c>
      <c r="C30" s="761" t="s">
        <v>774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747</v>
      </c>
      <c r="C31" s="761" t="s">
        <v>775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741</v>
      </c>
      <c r="C32" s="761" t="s">
        <v>776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753</v>
      </c>
      <c r="B33" s="884" t="s">
        <v>385</v>
      </c>
      <c r="C33" s="961" t="s">
        <v>777</v>
      </c>
      <c r="D33" s="945">
        <v>45383</v>
      </c>
      <c r="E33" s="945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61" t="s">
        <v>747</v>
      </c>
      <c r="C34" s="961" t="s">
        <v>778</v>
      </c>
      <c r="D34" s="961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61" t="s">
        <v>741</v>
      </c>
      <c r="C35" s="961" t="s">
        <v>779</v>
      </c>
      <c r="D35" s="961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61" t="s">
        <v>744</v>
      </c>
      <c r="C36" s="961" t="s">
        <v>780</v>
      </c>
      <c r="D36" s="961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61" t="s">
        <v>747</v>
      </c>
      <c r="C37" s="961" t="s">
        <v>781</v>
      </c>
      <c r="D37" s="961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61" t="s">
        <v>741</v>
      </c>
      <c r="C38" s="961" t="s">
        <v>782</v>
      </c>
      <c r="D38" s="961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61" t="s">
        <v>744</v>
      </c>
      <c r="C39" s="961" t="s">
        <v>783</v>
      </c>
      <c r="D39" s="961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61" t="s">
        <v>747</v>
      </c>
      <c r="C40" s="961" t="s">
        <v>784</v>
      </c>
      <c r="D40" s="961">
        <v>45431</v>
      </c>
      <c r="E40" s="884" t="s">
        <v>385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61" t="s">
        <v>741</v>
      </c>
      <c r="C41" s="961" t="s">
        <v>785</v>
      </c>
      <c r="D41" s="961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61" t="s">
        <v>744</v>
      </c>
      <c r="C42" s="961" t="s">
        <v>786</v>
      </c>
      <c r="D42" s="961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61" t="s">
        <v>747</v>
      </c>
      <c r="C43" s="961" t="s">
        <v>787</v>
      </c>
      <c r="D43" s="961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61" t="s">
        <v>741</v>
      </c>
      <c r="C44" s="961" t="s">
        <v>788</v>
      </c>
      <c r="D44" s="961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61" t="s">
        <v>744</v>
      </c>
      <c r="C45" s="961" t="s">
        <v>789</v>
      </c>
      <c r="D45" s="961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61" t="s">
        <v>747</v>
      </c>
      <c r="C46" s="961" t="s">
        <v>790</v>
      </c>
      <c r="D46" s="961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61" t="s">
        <v>741</v>
      </c>
      <c r="C47" s="961" t="s">
        <v>791</v>
      </c>
      <c r="D47" s="961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61" t="s">
        <v>744</v>
      </c>
      <c r="C48" s="961" t="s">
        <v>792</v>
      </c>
      <c r="D48" s="961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61" t="s">
        <v>747</v>
      </c>
      <c r="C49" s="961" t="s">
        <v>793</v>
      </c>
      <c r="D49" s="961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61" t="s">
        <v>741</v>
      </c>
      <c r="C50" s="961" t="s">
        <v>794</v>
      </c>
      <c r="D50" s="961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61" t="s">
        <v>744</v>
      </c>
      <c r="C51" s="961" t="s">
        <v>795</v>
      </c>
      <c r="D51" s="961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61" t="s">
        <v>747</v>
      </c>
      <c r="C52" s="961" t="s">
        <v>796</v>
      </c>
      <c r="D52" s="961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61" t="s">
        <v>741</v>
      </c>
      <c r="C53" s="961" t="s">
        <v>797</v>
      </c>
      <c r="D53" s="961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61" t="s">
        <v>744</v>
      </c>
      <c r="C54" s="961" t="s">
        <v>798</v>
      </c>
      <c r="D54" s="961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799</v>
      </c>
      <c r="B55" s="961" t="s">
        <v>741</v>
      </c>
      <c r="C55" s="961" t="s">
        <v>800</v>
      </c>
      <c r="D55" s="961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741</v>
      </c>
      <c r="B56" s="1038" t="s">
        <v>409</v>
      </c>
      <c r="C56" s="961" t="s">
        <v>801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61" t="s">
        <v>802</v>
      </c>
      <c r="C57" s="961" t="s">
        <v>803</v>
      </c>
      <c r="D57" s="961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804</v>
      </c>
      <c r="B58" s="961" t="s">
        <v>741</v>
      </c>
      <c r="C58" s="961" t="s">
        <v>805</v>
      </c>
      <c r="D58" s="961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61" t="s">
        <v>744</v>
      </c>
      <c r="C59" s="961" t="s">
        <v>806</v>
      </c>
      <c r="D59" s="961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61" t="s">
        <v>802</v>
      </c>
      <c r="C60" s="961" t="s">
        <v>807</v>
      </c>
      <c r="D60" s="961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741</v>
      </c>
      <c r="B61" s="961" t="s">
        <v>808</v>
      </c>
      <c r="C61" s="961" t="s">
        <v>809</v>
      </c>
      <c r="D61" s="961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810</v>
      </c>
      <c r="B62" s="961" t="s">
        <v>744</v>
      </c>
      <c r="C62" s="961" t="s">
        <v>811</v>
      </c>
      <c r="D62" s="961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61" t="s">
        <v>802</v>
      </c>
      <c r="C63" s="961" t="s">
        <v>812</v>
      </c>
      <c r="D63" s="961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741</v>
      </c>
      <c r="B64" s="961" t="s">
        <v>808</v>
      </c>
      <c r="C64" s="961" t="s">
        <v>813</v>
      </c>
      <c r="D64" s="961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814</v>
      </c>
      <c r="B65" s="961" t="s">
        <v>802</v>
      </c>
      <c r="C65" s="961" t="s">
        <v>815</v>
      </c>
      <c r="D65" s="961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61" t="s">
        <v>747</v>
      </c>
      <c r="C66" s="961" t="s">
        <v>816</v>
      </c>
      <c r="D66" s="961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817</v>
      </c>
      <c r="B67" s="961" t="s">
        <v>802</v>
      </c>
      <c r="C67" s="961" t="s">
        <v>818</v>
      </c>
      <c r="D67" s="961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744</v>
      </c>
      <c r="B68" s="961" t="s">
        <v>747</v>
      </c>
      <c r="C68" s="961" t="s">
        <v>819</v>
      </c>
      <c r="D68" s="961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61" t="s">
        <v>802</v>
      </c>
      <c r="C69" s="961" t="s">
        <v>820</v>
      </c>
      <c r="D69" s="961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821</v>
      </c>
      <c r="B70" s="961" t="s">
        <v>747</v>
      </c>
      <c r="C70" s="961" t="s">
        <v>822</v>
      </c>
      <c r="D70" s="961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802</v>
      </c>
      <c r="B71" s="1038" t="s">
        <v>409</v>
      </c>
      <c r="C71" s="961" t="s">
        <v>823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824</v>
      </c>
      <c r="B72" s="961" t="s">
        <v>747</v>
      </c>
      <c r="C72" s="961" t="s">
        <v>825</v>
      </c>
      <c r="D72" s="961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824</v>
      </c>
      <c r="B73" s="961" t="s">
        <v>741</v>
      </c>
      <c r="C73" s="961" t="s">
        <v>826</v>
      </c>
      <c r="D73" s="961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61" t="s">
        <v>747</v>
      </c>
      <c r="C74" s="961" t="s">
        <v>827</v>
      </c>
      <c r="D74" s="961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61" t="s">
        <v>741</v>
      </c>
      <c r="C75" s="961" t="s">
        <v>828</v>
      </c>
      <c r="D75" s="961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61" t="s">
        <v>747</v>
      </c>
      <c r="C76" s="961" t="s">
        <v>829</v>
      </c>
      <c r="D76" s="961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61" t="s">
        <v>741</v>
      </c>
      <c r="C77" s="961" t="s">
        <v>830</v>
      </c>
      <c r="D77" s="961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390</v>
      </c>
      <c r="B78" s="1038" t="s">
        <v>409</v>
      </c>
      <c r="C78" s="961" t="s">
        <v>831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741</v>
      </c>
      <c r="B79" s="961" t="s">
        <v>747</v>
      </c>
      <c r="C79" s="961" t="s">
        <v>832</v>
      </c>
      <c r="D79" s="961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61" t="s">
        <v>741</v>
      </c>
      <c r="C80" s="961" t="s">
        <v>833</v>
      </c>
      <c r="D80" s="961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0" s="145" customFormat="1" ht="18" hidden="1" customHeight="1" x14ac:dyDescent="0.2">
      <c r="A81" s="808"/>
      <c r="B81" s="1038" t="s">
        <v>409</v>
      </c>
      <c r="C81" s="961" t="s">
        <v>834</v>
      </c>
      <c r="D81" s="803"/>
      <c r="E81" s="803"/>
      <c r="F81" s="331"/>
      <c r="G81" s="761">
        <f t="shared" si="3"/>
        <v>45716</v>
      </c>
      <c r="I81" s="433"/>
    </row>
    <row r="82" spans="1:10" s="145" customFormat="1" ht="18" hidden="1" customHeight="1" x14ac:dyDescent="0.2">
      <c r="A82" s="808" t="s">
        <v>835</v>
      </c>
      <c r="B82" s="961" t="s">
        <v>741</v>
      </c>
      <c r="C82" s="961" t="s">
        <v>836</v>
      </c>
      <c r="D82" s="961">
        <v>45720</v>
      </c>
      <c r="E82" s="761">
        <f t="shared" ref="E82:E88" si="6">D82+6</f>
        <v>45726</v>
      </c>
      <c r="F82" s="331"/>
      <c r="G82" s="761">
        <f t="shared" ref="G82:G93" si="7">G81+7</f>
        <v>45723</v>
      </c>
      <c r="I82" s="433"/>
    </row>
    <row r="83" spans="1:10" s="145" customFormat="1" ht="18" hidden="1" customHeight="1" x14ac:dyDescent="0.2">
      <c r="A83" s="808"/>
      <c r="B83" s="961" t="s">
        <v>747</v>
      </c>
      <c r="C83" s="961" t="s">
        <v>837</v>
      </c>
      <c r="D83" s="961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0" s="145" customFormat="1" ht="18" hidden="1" customHeight="1" x14ac:dyDescent="0.2">
      <c r="A84" s="808"/>
      <c r="B84" s="961" t="s">
        <v>741</v>
      </c>
      <c r="C84" s="961" t="s">
        <v>838</v>
      </c>
      <c r="D84" s="961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0" s="145" customFormat="1" ht="18" customHeight="1" x14ac:dyDescent="0.2">
      <c r="A85" s="808"/>
      <c r="B85" s="961" t="s">
        <v>747</v>
      </c>
      <c r="C85" s="961" t="s">
        <v>839</v>
      </c>
      <c r="D85" s="961">
        <v>45748</v>
      </c>
      <c r="E85" s="761">
        <f t="shared" si="6"/>
        <v>45754</v>
      </c>
      <c r="F85" s="331"/>
      <c r="G85" s="761">
        <f t="shared" si="7"/>
        <v>45744</v>
      </c>
      <c r="I85" s="433"/>
    </row>
    <row r="86" spans="1:10" s="145" customFormat="1" ht="18" customHeight="1" x14ac:dyDescent="0.2">
      <c r="A86" s="808"/>
      <c r="B86" s="961" t="s">
        <v>741</v>
      </c>
      <c r="C86" s="961" t="s">
        <v>840</v>
      </c>
      <c r="D86" s="961">
        <v>45749</v>
      </c>
      <c r="E86" s="761">
        <f t="shared" si="6"/>
        <v>45755</v>
      </c>
      <c r="F86" s="331"/>
      <c r="G86" s="761">
        <f t="shared" si="7"/>
        <v>45751</v>
      </c>
      <c r="I86" s="433"/>
    </row>
    <row r="87" spans="1:10" s="145" customFormat="1" ht="18" customHeight="1" x14ac:dyDescent="0.2">
      <c r="A87" s="808"/>
      <c r="B87" s="961" t="s">
        <v>747</v>
      </c>
      <c r="C87" s="961" t="s">
        <v>841</v>
      </c>
      <c r="D87" s="961">
        <v>45757</v>
      </c>
      <c r="E87" s="761">
        <f t="shared" si="6"/>
        <v>45763</v>
      </c>
      <c r="F87" s="331"/>
      <c r="G87" s="761">
        <f t="shared" si="7"/>
        <v>45758</v>
      </c>
      <c r="I87" s="433"/>
    </row>
    <row r="88" spans="1:10" s="145" customFormat="1" ht="18" customHeight="1" x14ac:dyDescent="0.2">
      <c r="A88" s="808"/>
      <c r="B88" s="961" t="s">
        <v>741</v>
      </c>
      <c r="C88" s="961" t="s">
        <v>842</v>
      </c>
      <c r="D88" s="961">
        <v>45764</v>
      </c>
      <c r="E88" s="761">
        <f t="shared" si="6"/>
        <v>45770</v>
      </c>
      <c r="F88" s="331"/>
      <c r="G88" s="761">
        <f t="shared" si="7"/>
        <v>45765</v>
      </c>
      <c r="I88" s="433"/>
    </row>
    <row r="89" spans="1:10" s="145" customFormat="1" ht="18" customHeight="1" x14ac:dyDescent="0.2">
      <c r="A89" s="808"/>
      <c r="B89" s="961" t="s">
        <v>747</v>
      </c>
      <c r="C89" s="961" t="s">
        <v>843</v>
      </c>
      <c r="D89" s="961">
        <v>45771</v>
      </c>
      <c r="E89" s="761">
        <f>D89+6</f>
        <v>45777</v>
      </c>
      <c r="F89" s="331"/>
      <c r="G89" s="761">
        <f>G88+7</f>
        <v>45772</v>
      </c>
      <c r="I89" s="433"/>
    </row>
    <row r="90" spans="1:10" s="145" customFormat="1" ht="18" customHeight="1" x14ac:dyDescent="0.2">
      <c r="A90" s="808"/>
      <c r="B90" s="961" t="s">
        <v>741</v>
      </c>
      <c r="C90" s="961" t="s">
        <v>844</v>
      </c>
      <c r="D90" s="961">
        <v>45778</v>
      </c>
      <c r="E90" s="761">
        <f t="shared" ref="E90:E92" si="8">D90+6</f>
        <v>45784</v>
      </c>
      <c r="F90" s="331"/>
      <c r="G90" s="761">
        <f t="shared" si="7"/>
        <v>45779</v>
      </c>
      <c r="I90" s="433"/>
    </row>
    <row r="91" spans="1:10" s="145" customFormat="1" ht="18" customHeight="1" x14ac:dyDescent="0.2">
      <c r="A91" s="808"/>
      <c r="B91" s="1038" t="s">
        <v>681</v>
      </c>
      <c r="C91" s="961" t="s">
        <v>845</v>
      </c>
      <c r="D91" s="961">
        <v>45785</v>
      </c>
      <c r="E91" s="761">
        <f t="shared" si="8"/>
        <v>45791</v>
      </c>
      <c r="F91" s="331"/>
      <c r="G91" s="761">
        <f t="shared" si="7"/>
        <v>45786</v>
      </c>
      <c r="I91" s="433"/>
    </row>
    <row r="92" spans="1:10" s="145" customFormat="1" ht="18" customHeight="1" x14ac:dyDescent="0.2">
      <c r="A92" s="808"/>
      <c r="B92" s="961" t="s">
        <v>747</v>
      </c>
      <c r="C92" s="961" t="s">
        <v>846</v>
      </c>
      <c r="D92" s="961">
        <v>45792</v>
      </c>
      <c r="E92" s="761">
        <f t="shared" si="8"/>
        <v>45798</v>
      </c>
      <c r="F92" s="331"/>
      <c r="G92" s="761">
        <f t="shared" si="7"/>
        <v>45793</v>
      </c>
      <c r="I92" s="433"/>
    </row>
    <row r="93" spans="1:10" s="145" customFormat="1" ht="18" customHeight="1" x14ac:dyDescent="0.2">
      <c r="A93" s="808"/>
      <c r="B93" s="961" t="s">
        <v>741</v>
      </c>
      <c r="C93" s="961" t="s">
        <v>847</v>
      </c>
      <c r="D93" s="961">
        <v>45799</v>
      </c>
      <c r="E93" s="761">
        <f t="shared" ref="E93" si="9">D93+6</f>
        <v>45805</v>
      </c>
      <c r="F93" s="331"/>
      <c r="G93" s="761">
        <f t="shared" si="7"/>
        <v>45800</v>
      </c>
      <c r="I93" s="433"/>
    </row>
    <row r="94" spans="1:10" s="18" customFormat="1" ht="18" customHeight="1" x14ac:dyDescent="0.2">
      <c r="A94" s="865"/>
      <c r="B94" s="195" t="s">
        <v>848</v>
      </c>
      <c r="C94" s="11"/>
      <c r="D94" s="11"/>
      <c r="E94" s="11"/>
      <c r="F94" s="11"/>
      <c r="G94" s="11"/>
      <c r="H94" s="11"/>
      <c r="I94" s="11"/>
      <c r="J94" s="11"/>
    </row>
    <row r="95" spans="1:10" s="18" customFormat="1" ht="18" customHeight="1" x14ac:dyDescent="0.2">
      <c r="A95" s="865"/>
      <c r="B95" s="147" t="s">
        <v>504</v>
      </c>
      <c r="C95" s="11"/>
      <c r="D95" s="11"/>
      <c r="E95" s="11"/>
      <c r="F95" s="11"/>
      <c r="G95" s="11"/>
      <c r="H95" s="11"/>
      <c r="I95" s="11"/>
      <c r="J95" s="11"/>
    </row>
    <row r="96" spans="1:10" s="145" customFormat="1" ht="18" hidden="1" customHeight="1" x14ac:dyDescent="0.2">
      <c r="A96" s="808"/>
      <c r="B96" s="952"/>
      <c r="C96" s="767"/>
      <c r="D96" s="755"/>
      <c r="E96" s="767"/>
      <c r="F96" s="767"/>
      <c r="G96" s="331"/>
      <c r="H96" s="799"/>
      <c r="J96" s="433"/>
    </row>
    <row r="97" spans="1:11" s="145" customFormat="1" ht="18" hidden="1" customHeight="1" x14ac:dyDescent="0.2">
      <c r="A97" s="808"/>
      <c r="B97" s="952"/>
      <c r="C97" s="767"/>
      <c r="D97" s="755"/>
      <c r="E97" s="767"/>
      <c r="F97" s="767"/>
      <c r="G97" s="331"/>
      <c r="H97" s="799"/>
      <c r="J97" s="433"/>
    </row>
    <row r="98" spans="1:11" s="147" customFormat="1" ht="30" hidden="1" customHeight="1" x14ac:dyDescent="0.2">
      <c r="A98" s="808"/>
      <c r="B98" s="885"/>
      <c r="C98" s="618"/>
      <c r="D98" s="1139" t="s">
        <v>349</v>
      </c>
      <c r="E98" s="947" t="s">
        <v>163</v>
      </c>
      <c r="F98" s="195"/>
      <c r="G98" s="885"/>
      <c r="J98" s="145"/>
      <c r="K98" s="145"/>
    </row>
    <row r="99" spans="1:11" s="145" customFormat="1" ht="18" hidden="1" customHeight="1" x14ac:dyDescent="0.2">
      <c r="A99" s="808"/>
      <c r="B99" s="950" t="s">
        <v>351</v>
      </c>
      <c r="C99" s="950" t="s">
        <v>352</v>
      </c>
      <c r="D99" s="1140"/>
      <c r="E99" s="946" t="s">
        <v>165</v>
      </c>
      <c r="F99" s="331"/>
      <c r="G99" s="949" t="s">
        <v>353</v>
      </c>
      <c r="I99" s="433"/>
    </row>
    <row r="100" spans="1:11" ht="18" hidden="1" customHeight="1" x14ac:dyDescent="0.2">
      <c r="B100" s="621" t="s">
        <v>741</v>
      </c>
      <c r="C100" s="761" t="s">
        <v>742</v>
      </c>
      <c r="D100" s="621">
        <v>45204</v>
      </c>
      <c r="E100" s="761">
        <f>D100+6</f>
        <v>45210</v>
      </c>
      <c r="F100" s="331"/>
      <c r="G100" s="761">
        <v>45205</v>
      </c>
      <c r="J100" s="331"/>
    </row>
    <row r="101" spans="1:11" ht="18" hidden="1" customHeight="1" x14ac:dyDescent="0.2">
      <c r="B101" s="745" t="s">
        <v>744</v>
      </c>
      <c r="C101" s="761" t="s">
        <v>745</v>
      </c>
      <c r="D101" s="621">
        <v>45211</v>
      </c>
      <c r="E101" s="761">
        <f>D101+6</f>
        <v>45217</v>
      </c>
      <c r="F101" s="331"/>
      <c r="G101" s="761">
        <f t="shared" ref="G101:G103" si="10">G100+7</f>
        <v>45212</v>
      </c>
      <c r="J101" s="331"/>
    </row>
    <row r="102" spans="1:11" ht="18" hidden="1" customHeight="1" x14ac:dyDescent="0.2">
      <c r="B102" s="798" t="s">
        <v>747</v>
      </c>
      <c r="C102" s="761" t="s">
        <v>748</v>
      </c>
      <c r="D102" s="621">
        <v>45221</v>
      </c>
      <c r="E102" s="761">
        <f>D102+6</f>
        <v>45227</v>
      </c>
      <c r="F102" s="331"/>
      <c r="G102" s="761">
        <f t="shared" si="10"/>
        <v>45219</v>
      </c>
      <c r="J102" s="331"/>
    </row>
    <row r="103" spans="1:11" ht="18" hidden="1" customHeight="1" x14ac:dyDescent="0.2">
      <c r="B103" s="745" t="s">
        <v>741</v>
      </c>
      <c r="C103" s="761" t="s">
        <v>750</v>
      </c>
      <c r="D103" s="621">
        <v>45225</v>
      </c>
      <c r="E103" s="761">
        <f>D103+6</f>
        <v>45231</v>
      </c>
      <c r="F103" s="331"/>
      <c r="G103" s="761">
        <f t="shared" si="10"/>
        <v>45226</v>
      </c>
      <c r="J103" s="331"/>
    </row>
    <row r="104" spans="1:11" ht="18" hidden="1" customHeight="1" x14ac:dyDescent="0.2">
      <c r="B104" s="621" t="s">
        <v>741</v>
      </c>
      <c r="C104" s="761" t="s">
        <v>849</v>
      </c>
      <c r="D104" s="621">
        <v>45238</v>
      </c>
      <c r="E104" s="761">
        <f t="shared" ref="E104:E125" si="11">D104+3</f>
        <v>45241</v>
      </c>
      <c r="F104" s="331"/>
      <c r="G104" s="761">
        <f>D104+1</f>
        <v>45239</v>
      </c>
      <c r="J104" s="331"/>
    </row>
    <row r="105" spans="1:11" ht="18" hidden="1" customHeight="1" x14ac:dyDescent="0.2">
      <c r="B105" s="798" t="s">
        <v>744</v>
      </c>
      <c r="C105" s="761" t="s">
        <v>850</v>
      </c>
      <c r="D105" s="621">
        <f>D104+7</f>
        <v>45245</v>
      </c>
      <c r="E105" s="761">
        <f t="shared" si="11"/>
        <v>45248</v>
      </c>
      <c r="F105" s="331"/>
      <c r="G105" s="761">
        <f>G104+7</f>
        <v>45246</v>
      </c>
      <c r="J105" s="331"/>
    </row>
    <row r="106" spans="1:11" ht="18" hidden="1" customHeight="1" x14ac:dyDescent="0.2">
      <c r="B106" s="745" t="s">
        <v>747</v>
      </c>
      <c r="C106" s="761" t="s">
        <v>851</v>
      </c>
      <c r="D106" s="621">
        <f t="shared" ref="D106:D120" si="12">D105+7</f>
        <v>45252</v>
      </c>
      <c r="E106" s="761">
        <f t="shared" si="11"/>
        <v>45255</v>
      </c>
      <c r="F106" s="331"/>
      <c r="G106" s="761">
        <f t="shared" ref="G106:G169" si="13">G105+7</f>
        <v>45253</v>
      </c>
      <c r="J106" s="331"/>
    </row>
    <row r="107" spans="1:11" ht="18" hidden="1" customHeight="1" x14ac:dyDescent="0.2">
      <c r="B107" s="621" t="s">
        <v>741</v>
      </c>
      <c r="C107" s="761" t="s">
        <v>852</v>
      </c>
      <c r="D107" s="621">
        <f t="shared" si="12"/>
        <v>45259</v>
      </c>
      <c r="E107" s="761">
        <f t="shared" si="11"/>
        <v>45262</v>
      </c>
      <c r="F107" s="331"/>
      <c r="G107" s="761">
        <f t="shared" si="13"/>
        <v>45260</v>
      </c>
      <c r="J107" s="331"/>
    </row>
    <row r="108" spans="1:11" ht="18" hidden="1" customHeight="1" x14ac:dyDescent="0.2">
      <c r="B108" s="798" t="s">
        <v>744</v>
      </c>
      <c r="C108" s="761" t="s">
        <v>853</v>
      </c>
      <c r="D108" s="621">
        <f t="shared" si="12"/>
        <v>45266</v>
      </c>
      <c r="E108" s="761">
        <f t="shared" si="11"/>
        <v>45269</v>
      </c>
      <c r="F108" s="331"/>
      <c r="G108" s="761">
        <f t="shared" si="13"/>
        <v>45267</v>
      </c>
      <c r="J108" s="331"/>
    </row>
    <row r="109" spans="1:11" ht="18" hidden="1" customHeight="1" x14ac:dyDescent="0.2">
      <c r="B109" s="745" t="s">
        <v>747</v>
      </c>
      <c r="C109" s="761" t="s">
        <v>854</v>
      </c>
      <c r="D109" s="621">
        <f t="shared" si="12"/>
        <v>45273</v>
      </c>
      <c r="E109" s="761">
        <f t="shared" si="11"/>
        <v>45276</v>
      </c>
      <c r="F109" s="331"/>
      <c r="G109" s="761">
        <f t="shared" si="13"/>
        <v>45274</v>
      </c>
      <c r="J109" s="331"/>
    </row>
    <row r="110" spans="1:11" ht="18" hidden="1" customHeight="1" x14ac:dyDescent="0.2">
      <c r="B110" s="621" t="s">
        <v>741</v>
      </c>
      <c r="C110" s="761" t="s">
        <v>855</v>
      </c>
      <c r="D110" s="621">
        <f t="shared" si="12"/>
        <v>45280</v>
      </c>
      <c r="E110" s="761">
        <f t="shared" si="11"/>
        <v>45283</v>
      </c>
      <c r="F110" s="331"/>
      <c r="G110" s="761">
        <f t="shared" si="13"/>
        <v>45281</v>
      </c>
      <c r="J110" s="331"/>
    </row>
    <row r="111" spans="1:11" ht="18" hidden="1" customHeight="1" x14ac:dyDescent="0.2">
      <c r="B111" s="798" t="s">
        <v>744</v>
      </c>
      <c r="C111" s="761" t="s">
        <v>856</v>
      </c>
      <c r="D111" s="621">
        <f t="shared" si="12"/>
        <v>45287</v>
      </c>
      <c r="E111" s="761">
        <f t="shared" si="11"/>
        <v>45290</v>
      </c>
      <c r="F111" s="331"/>
      <c r="G111" s="761">
        <f t="shared" si="13"/>
        <v>45288</v>
      </c>
      <c r="J111" s="331"/>
    </row>
    <row r="112" spans="1:11" ht="18" hidden="1" customHeight="1" x14ac:dyDescent="0.2">
      <c r="B112" s="745" t="s">
        <v>747</v>
      </c>
      <c r="C112" s="761" t="s">
        <v>857</v>
      </c>
      <c r="D112" s="621">
        <f t="shared" si="12"/>
        <v>45294</v>
      </c>
      <c r="E112" s="761">
        <f t="shared" si="11"/>
        <v>45297</v>
      </c>
      <c r="F112" s="331"/>
      <c r="G112" s="761">
        <f t="shared" si="13"/>
        <v>45295</v>
      </c>
      <c r="J112" s="331"/>
    </row>
    <row r="113" spans="1:10" ht="18" hidden="1" customHeight="1" x14ac:dyDescent="0.2">
      <c r="B113" s="621" t="s">
        <v>741</v>
      </c>
      <c r="C113" s="761" t="s">
        <v>858</v>
      </c>
      <c r="D113" s="621">
        <f t="shared" si="12"/>
        <v>45301</v>
      </c>
      <c r="E113" s="761">
        <f t="shared" si="11"/>
        <v>45304</v>
      </c>
      <c r="F113" s="331"/>
      <c r="G113" s="761">
        <f t="shared" si="13"/>
        <v>45302</v>
      </c>
      <c r="J113" s="331"/>
    </row>
    <row r="114" spans="1:10" ht="18" hidden="1" customHeight="1" x14ac:dyDescent="0.2">
      <c r="B114" s="798" t="s">
        <v>744</v>
      </c>
      <c r="C114" s="761" t="s">
        <v>859</v>
      </c>
      <c r="D114" s="621">
        <f t="shared" si="12"/>
        <v>45308</v>
      </c>
      <c r="E114" s="761">
        <f t="shared" si="11"/>
        <v>45311</v>
      </c>
      <c r="F114" s="331"/>
      <c r="G114" s="761">
        <f t="shared" si="13"/>
        <v>45309</v>
      </c>
      <c r="J114" s="331"/>
    </row>
    <row r="115" spans="1:10" ht="18" hidden="1" customHeight="1" x14ac:dyDescent="0.2">
      <c r="B115" s="745" t="s">
        <v>747</v>
      </c>
      <c r="C115" s="761" t="s">
        <v>860</v>
      </c>
      <c r="D115" s="621">
        <f t="shared" si="12"/>
        <v>45315</v>
      </c>
      <c r="E115" s="761">
        <f t="shared" si="11"/>
        <v>45318</v>
      </c>
      <c r="F115" s="331"/>
      <c r="G115" s="761">
        <f t="shared" si="13"/>
        <v>45316</v>
      </c>
      <c r="J115" s="331"/>
    </row>
    <row r="116" spans="1:10" ht="18" hidden="1" customHeight="1" x14ac:dyDescent="0.2">
      <c r="B116" s="621" t="s">
        <v>741</v>
      </c>
      <c r="C116" s="761" t="s">
        <v>861</v>
      </c>
      <c r="D116" s="621">
        <f t="shared" si="12"/>
        <v>45322</v>
      </c>
      <c r="E116" s="761">
        <f t="shared" si="11"/>
        <v>45325</v>
      </c>
      <c r="F116" s="331"/>
      <c r="G116" s="761">
        <f t="shared" si="13"/>
        <v>45323</v>
      </c>
      <c r="J116" s="331"/>
    </row>
    <row r="117" spans="1:10" ht="18" hidden="1" customHeight="1" x14ac:dyDescent="0.2">
      <c r="B117" s="798" t="s">
        <v>744</v>
      </c>
      <c r="C117" s="761" t="s">
        <v>862</v>
      </c>
      <c r="D117" s="621">
        <f t="shared" si="12"/>
        <v>45329</v>
      </c>
      <c r="E117" s="761">
        <f t="shared" si="11"/>
        <v>45332</v>
      </c>
      <c r="F117" s="331"/>
      <c r="G117" s="761">
        <f t="shared" si="13"/>
        <v>45330</v>
      </c>
      <c r="J117" s="331"/>
    </row>
    <row r="118" spans="1:10" ht="18" hidden="1" customHeight="1" x14ac:dyDescent="0.2">
      <c r="B118" s="745" t="s">
        <v>747</v>
      </c>
      <c r="C118" s="761" t="s">
        <v>863</v>
      </c>
      <c r="D118" s="621">
        <f t="shared" si="12"/>
        <v>45336</v>
      </c>
      <c r="E118" s="761">
        <f t="shared" si="11"/>
        <v>45339</v>
      </c>
      <c r="F118" s="331"/>
      <c r="G118" s="761">
        <f t="shared" si="13"/>
        <v>45337</v>
      </c>
      <c r="J118" s="331"/>
    </row>
    <row r="119" spans="1:10" ht="18" hidden="1" customHeight="1" x14ac:dyDescent="0.2">
      <c r="B119" s="621" t="s">
        <v>741</v>
      </c>
      <c r="C119" s="761" t="s">
        <v>864</v>
      </c>
      <c r="D119" s="621">
        <f t="shared" si="12"/>
        <v>45343</v>
      </c>
      <c r="E119" s="761">
        <f t="shared" si="11"/>
        <v>45346</v>
      </c>
      <c r="F119" s="331"/>
      <c r="G119" s="761">
        <f t="shared" si="13"/>
        <v>45344</v>
      </c>
      <c r="J119" s="331"/>
    </row>
    <row r="120" spans="1:10" ht="18" hidden="1" customHeight="1" x14ac:dyDescent="0.2">
      <c r="B120" s="798" t="s">
        <v>744</v>
      </c>
      <c r="C120" s="761" t="s">
        <v>865</v>
      </c>
      <c r="D120" s="621">
        <f t="shared" si="12"/>
        <v>45350</v>
      </c>
      <c r="E120" s="761">
        <f t="shared" si="11"/>
        <v>45353</v>
      </c>
      <c r="F120" s="331"/>
      <c r="G120" s="761">
        <f t="shared" si="13"/>
        <v>45351</v>
      </c>
      <c r="J120" s="331"/>
    </row>
    <row r="121" spans="1:10" ht="18" hidden="1" customHeight="1" x14ac:dyDescent="0.2">
      <c r="B121" s="745" t="s">
        <v>747</v>
      </c>
      <c r="C121" s="761" t="s">
        <v>866</v>
      </c>
      <c r="D121" s="621">
        <v>45358</v>
      </c>
      <c r="E121" s="761">
        <f t="shared" si="11"/>
        <v>45361</v>
      </c>
      <c r="F121" s="331"/>
      <c r="G121" s="761">
        <v>45358</v>
      </c>
      <c r="J121" s="331"/>
    </row>
    <row r="122" spans="1:10" ht="18" hidden="1" customHeight="1" x14ac:dyDescent="0.2">
      <c r="B122" s="621" t="s">
        <v>741</v>
      </c>
      <c r="C122" s="761" t="s">
        <v>867</v>
      </c>
      <c r="D122" s="621">
        <v>45366</v>
      </c>
      <c r="E122" s="761">
        <f t="shared" si="11"/>
        <v>45369</v>
      </c>
      <c r="F122" s="331"/>
      <c r="G122" s="761">
        <f t="shared" si="13"/>
        <v>45365</v>
      </c>
      <c r="J122" s="331"/>
    </row>
    <row r="123" spans="1:10" ht="18" hidden="1" customHeight="1" x14ac:dyDescent="0.2">
      <c r="B123" s="798" t="s">
        <v>744</v>
      </c>
      <c r="C123" s="761" t="s">
        <v>868</v>
      </c>
      <c r="D123" s="621">
        <v>45375</v>
      </c>
      <c r="E123" s="761">
        <f t="shared" si="11"/>
        <v>45378</v>
      </c>
      <c r="F123" s="331"/>
      <c r="G123" s="761">
        <f t="shared" si="13"/>
        <v>45372</v>
      </c>
      <c r="J123" s="331"/>
    </row>
    <row r="124" spans="1:10" ht="18" hidden="1" customHeight="1" x14ac:dyDescent="0.2">
      <c r="B124" s="745" t="s">
        <v>747</v>
      </c>
      <c r="C124" s="761" t="s">
        <v>869</v>
      </c>
      <c r="D124" s="621">
        <v>45378</v>
      </c>
      <c r="E124" s="761">
        <f t="shared" si="11"/>
        <v>45381</v>
      </c>
      <c r="F124" s="331"/>
      <c r="G124" s="761">
        <f t="shared" si="13"/>
        <v>45379</v>
      </c>
      <c r="J124" s="331"/>
    </row>
    <row r="125" spans="1:10" ht="18" hidden="1" customHeight="1" x14ac:dyDescent="0.2">
      <c r="B125" s="961" t="s">
        <v>741</v>
      </c>
      <c r="C125" s="961" t="s">
        <v>870</v>
      </c>
      <c r="D125" s="961">
        <f t="shared" ref="D125:D126" si="14">D124+7</f>
        <v>45385</v>
      </c>
      <c r="E125" s="761">
        <f t="shared" si="11"/>
        <v>45388</v>
      </c>
      <c r="F125" s="331"/>
      <c r="G125" s="761">
        <f t="shared" si="13"/>
        <v>45386</v>
      </c>
      <c r="J125" s="331"/>
    </row>
    <row r="126" spans="1:10" ht="18" hidden="1" customHeight="1" x14ac:dyDescent="0.2">
      <c r="B126" s="884" t="s">
        <v>385</v>
      </c>
      <c r="C126" s="961" t="s">
        <v>871</v>
      </c>
      <c r="D126" s="803">
        <f t="shared" si="14"/>
        <v>45392</v>
      </c>
      <c r="E126" s="990"/>
      <c r="F126" s="331"/>
      <c r="G126" s="761">
        <f t="shared" si="13"/>
        <v>45393</v>
      </c>
      <c r="J126" s="331"/>
    </row>
    <row r="127" spans="1:10" ht="18" hidden="1" customHeight="1" x14ac:dyDescent="0.2">
      <c r="A127" s="865" t="s">
        <v>872</v>
      </c>
      <c r="B127" s="961" t="s">
        <v>747</v>
      </c>
      <c r="C127" s="961" t="s">
        <v>873</v>
      </c>
      <c r="D127" s="961">
        <v>45402</v>
      </c>
      <c r="E127" s="761">
        <f>D127+3</f>
        <v>45405</v>
      </c>
      <c r="F127" s="331"/>
      <c r="G127" s="761">
        <f t="shared" si="13"/>
        <v>45400</v>
      </c>
      <c r="J127" s="331"/>
    </row>
    <row r="128" spans="1:10" ht="18" hidden="1" customHeight="1" x14ac:dyDescent="0.2">
      <c r="B128" s="961" t="s">
        <v>741</v>
      </c>
      <c r="C128" s="961" t="s">
        <v>874</v>
      </c>
      <c r="D128" s="961">
        <v>45408</v>
      </c>
      <c r="E128" s="761">
        <f>D128+3</f>
        <v>45411</v>
      </c>
      <c r="F128" s="331"/>
      <c r="G128" s="761">
        <f t="shared" si="13"/>
        <v>45407</v>
      </c>
      <c r="J128" s="331"/>
    </row>
    <row r="129" spans="1:10" ht="18" hidden="1" customHeight="1" x14ac:dyDescent="0.2">
      <c r="A129" s="865" t="s">
        <v>875</v>
      </c>
      <c r="B129" s="961" t="s">
        <v>744</v>
      </c>
      <c r="C129" s="961" t="s">
        <v>876</v>
      </c>
      <c r="D129" s="961">
        <v>45418</v>
      </c>
      <c r="E129" s="761">
        <v>45420</v>
      </c>
      <c r="F129" s="331"/>
      <c r="G129" s="761">
        <f t="shared" si="13"/>
        <v>45414</v>
      </c>
      <c r="J129" s="331"/>
    </row>
    <row r="130" spans="1:10" ht="18" hidden="1" customHeight="1" x14ac:dyDescent="0.2">
      <c r="B130" s="961" t="s">
        <v>747</v>
      </c>
      <c r="C130" s="961" t="s">
        <v>877</v>
      </c>
      <c r="D130" s="961">
        <v>45423</v>
      </c>
      <c r="E130" s="761">
        <f>D130+3</f>
        <v>45426</v>
      </c>
      <c r="F130" s="331"/>
      <c r="G130" s="761">
        <f t="shared" si="13"/>
        <v>45421</v>
      </c>
      <c r="J130" s="331"/>
    </row>
    <row r="131" spans="1:10" ht="18" hidden="1" customHeight="1" x14ac:dyDescent="0.2">
      <c r="A131" s="865" t="s">
        <v>741</v>
      </c>
      <c r="B131" s="884" t="s">
        <v>385</v>
      </c>
      <c r="C131" s="961" t="s">
        <v>878</v>
      </c>
      <c r="D131" s="803">
        <v>45429</v>
      </c>
      <c r="E131" s="803">
        <f>D131+3</f>
        <v>45432</v>
      </c>
      <c r="F131" s="331"/>
      <c r="G131" s="761">
        <f t="shared" si="13"/>
        <v>45428</v>
      </c>
      <c r="J131" s="331"/>
    </row>
    <row r="132" spans="1:10" ht="18" hidden="1" customHeight="1" x14ac:dyDescent="0.2">
      <c r="B132" s="961" t="s">
        <v>744</v>
      </c>
      <c r="C132" s="961" t="s">
        <v>879</v>
      </c>
      <c r="D132" s="961">
        <v>45436</v>
      </c>
      <c r="E132" s="884" t="s">
        <v>385</v>
      </c>
      <c r="F132" s="331"/>
      <c r="G132" s="761">
        <f t="shared" si="13"/>
        <v>45435</v>
      </c>
      <c r="J132" s="331"/>
    </row>
    <row r="133" spans="1:10" ht="18" hidden="1" customHeight="1" x14ac:dyDescent="0.2">
      <c r="B133" s="961" t="s">
        <v>747</v>
      </c>
      <c r="C133" s="961" t="s">
        <v>880</v>
      </c>
      <c r="D133" s="961">
        <v>45444</v>
      </c>
      <c r="E133" s="884" t="s">
        <v>385</v>
      </c>
      <c r="F133" s="331"/>
      <c r="G133" s="761">
        <f t="shared" si="13"/>
        <v>45442</v>
      </c>
      <c r="J133" s="331"/>
    </row>
    <row r="134" spans="1:10" ht="18" hidden="1" customHeight="1" x14ac:dyDescent="0.2">
      <c r="B134" s="961" t="s">
        <v>741</v>
      </c>
      <c r="C134" s="961" t="s">
        <v>881</v>
      </c>
      <c r="D134" s="961">
        <v>45450</v>
      </c>
      <c r="E134" s="884" t="s">
        <v>385</v>
      </c>
      <c r="F134" s="331"/>
      <c r="G134" s="761">
        <f t="shared" si="13"/>
        <v>45449</v>
      </c>
      <c r="J134" s="331"/>
    </row>
    <row r="135" spans="1:10" ht="18" hidden="1" customHeight="1" x14ac:dyDescent="0.2">
      <c r="B135" s="961" t="s">
        <v>744</v>
      </c>
      <c r="C135" s="961" t="s">
        <v>882</v>
      </c>
      <c r="D135" s="961">
        <v>45455</v>
      </c>
      <c r="E135" s="884" t="s">
        <v>385</v>
      </c>
      <c r="F135" s="331"/>
      <c r="G135" s="761">
        <f t="shared" si="13"/>
        <v>45456</v>
      </c>
      <c r="J135" s="331"/>
    </row>
    <row r="136" spans="1:10" ht="18" hidden="1" customHeight="1" x14ac:dyDescent="0.2">
      <c r="B136" s="961" t="s">
        <v>747</v>
      </c>
      <c r="C136" s="961" t="s">
        <v>883</v>
      </c>
      <c r="D136" s="961">
        <v>45462</v>
      </c>
      <c r="E136" s="884" t="s">
        <v>385</v>
      </c>
      <c r="F136" s="331"/>
      <c r="G136" s="761">
        <f t="shared" si="13"/>
        <v>45463</v>
      </c>
      <c r="J136" s="331"/>
    </row>
    <row r="137" spans="1:10" ht="18" hidden="1" customHeight="1" x14ac:dyDescent="0.2">
      <c r="B137" s="961" t="s">
        <v>741</v>
      </c>
      <c r="C137" s="961" t="s">
        <v>884</v>
      </c>
      <c r="D137" s="961">
        <v>45471</v>
      </c>
      <c r="E137" s="884" t="s">
        <v>385</v>
      </c>
      <c r="F137" s="331"/>
      <c r="G137" s="761">
        <f t="shared" si="13"/>
        <v>45470</v>
      </c>
      <c r="J137" s="331"/>
    </row>
    <row r="138" spans="1:10" ht="18" hidden="1" customHeight="1" x14ac:dyDescent="0.2">
      <c r="B138" s="961" t="s">
        <v>744</v>
      </c>
      <c r="C138" s="961" t="s">
        <v>885</v>
      </c>
      <c r="D138" s="961">
        <v>45476</v>
      </c>
      <c r="E138" s="884" t="s">
        <v>385</v>
      </c>
      <c r="F138" s="331"/>
      <c r="G138" s="761">
        <f t="shared" si="13"/>
        <v>45477</v>
      </c>
      <c r="J138" s="331"/>
    </row>
    <row r="139" spans="1:10" ht="18" hidden="1" customHeight="1" x14ac:dyDescent="0.2">
      <c r="B139" s="961" t="s">
        <v>747</v>
      </c>
      <c r="C139" s="961" t="s">
        <v>886</v>
      </c>
      <c r="D139" s="961">
        <v>45483</v>
      </c>
      <c r="E139" s="884" t="s">
        <v>385</v>
      </c>
      <c r="F139" s="331"/>
      <c r="G139" s="761">
        <f t="shared" si="13"/>
        <v>45484</v>
      </c>
      <c r="J139" s="331"/>
    </row>
    <row r="140" spans="1:10" ht="18" hidden="1" customHeight="1" x14ac:dyDescent="0.2">
      <c r="B140" s="961" t="s">
        <v>741</v>
      </c>
      <c r="C140" s="961" t="s">
        <v>887</v>
      </c>
      <c r="D140" s="961">
        <v>45490</v>
      </c>
      <c r="E140" s="884" t="s">
        <v>385</v>
      </c>
      <c r="F140" s="331"/>
      <c r="G140" s="761">
        <f t="shared" si="13"/>
        <v>45491</v>
      </c>
      <c r="J140" s="331"/>
    </row>
    <row r="141" spans="1:10" ht="18" hidden="1" customHeight="1" x14ac:dyDescent="0.2">
      <c r="B141" s="961" t="s">
        <v>744</v>
      </c>
      <c r="C141" s="961" t="s">
        <v>888</v>
      </c>
      <c r="D141" s="961">
        <v>45497</v>
      </c>
      <c r="E141" s="884" t="s">
        <v>385</v>
      </c>
      <c r="F141" s="331"/>
      <c r="G141" s="761">
        <f t="shared" si="13"/>
        <v>45498</v>
      </c>
      <c r="J141" s="331"/>
    </row>
    <row r="142" spans="1:10" ht="18" hidden="1" customHeight="1" x14ac:dyDescent="0.2">
      <c r="B142" s="961" t="s">
        <v>747</v>
      </c>
      <c r="C142" s="961" t="s">
        <v>889</v>
      </c>
      <c r="D142" s="961">
        <v>45504</v>
      </c>
      <c r="E142" s="884" t="s">
        <v>385</v>
      </c>
      <c r="F142" s="331"/>
      <c r="G142" s="761">
        <f t="shared" si="13"/>
        <v>45505</v>
      </c>
      <c r="J142" s="331"/>
    </row>
    <row r="143" spans="1:10" ht="18" hidden="1" customHeight="1" x14ac:dyDescent="0.2">
      <c r="B143" s="961" t="s">
        <v>741</v>
      </c>
      <c r="C143" s="961" t="s">
        <v>890</v>
      </c>
      <c r="D143" s="961">
        <v>45514</v>
      </c>
      <c r="E143" s="761">
        <f>D143+3</f>
        <v>45517</v>
      </c>
      <c r="F143" s="331"/>
      <c r="G143" s="761">
        <f t="shared" si="13"/>
        <v>45512</v>
      </c>
      <c r="J143" s="331"/>
    </row>
    <row r="144" spans="1:10" ht="18" hidden="1" customHeight="1" x14ac:dyDescent="0.2">
      <c r="B144" s="961" t="s">
        <v>744</v>
      </c>
      <c r="C144" s="961" t="s">
        <v>891</v>
      </c>
      <c r="D144" s="961">
        <v>45519</v>
      </c>
      <c r="E144" s="884" t="s">
        <v>385</v>
      </c>
      <c r="F144" s="331"/>
      <c r="G144" s="761">
        <f t="shared" si="13"/>
        <v>45519</v>
      </c>
      <c r="J144" s="331"/>
    </row>
    <row r="145" spans="1:10" ht="18" hidden="1" customHeight="1" x14ac:dyDescent="0.2">
      <c r="B145" s="961" t="s">
        <v>747</v>
      </c>
      <c r="C145" s="961" t="s">
        <v>892</v>
      </c>
      <c r="D145" s="961">
        <v>45525</v>
      </c>
      <c r="E145" s="884" t="s">
        <v>385</v>
      </c>
      <c r="F145" s="331"/>
      <c r="G145" s="761">
        <f t="shared" si="13"/>
        <v>45526</v>
      </c>
      <c r="J145" s="331"/>
    </row>
    <row r="146" spans="1:10" ht="18" hidden="1" customHeight="1" x14ac:dyDescent="0.2">
      <c r="B146" s="961" t="s">
        <v>741</v>
      </c>
      <c r="C146" s="961" t="s">
        <v>893</v>
      </c>
      <c r="D146" s="961">
        <v>45534</v>
      </c>
      <c r="E146" s="884" t="s">
        <v>385</v>
      </c>
      <c r="F146" s="331"/>
      <c r="G146" s="761">
        <f t="shared" si="13"/>
        <v>45533</v>
      </c>
      <c r="J146" s="331"/>
    </row>
    <row r="147" spans="1:10" ht="18" hidden="1" customHeight="1" x14ac:dyDescent="0.2">
      <c r="B147" s="961" t="s">
        <v>744</v>
      </c>
      <c r="C147" s="961" t="s">
        <v>894</v>
      </c>
      <c r="D147" s="961">
        <v>45542</v>
      </c>
      <c r="E147" s="884" t="s">
        <v>385</v>
      </c>
      <c r="F147" s="331"/>
      <c r="G147" s="761">
        <f t="shared" si="13"/>
        <v>45540</v>
      </c>
      <c r="J147" s="331"/>
    </row>
    <row r="148" spans="1:10" ht="18" hidden="1" customHeight="1" x14ac:dyDescent="0.2">
      <c r="B148" s="961" t="s">
        <v>741</v>
      </c>
      <c r="C148" s="961" t="s">
        <v>895</v>
      </c>
      <c r="D148" s="961">
        <v>45546</v>
      </c>
      <c r="E148" s="761">
        <f>D148+3</f>
        <v>45549</v>
      </c>
      <c r="F148" s="331"/>
      <c r="G148" s="761">
        <f t="shared" si="13"/>
        <v>45547</v>
      </c>
      <c r="J148" s="331"/>
    </row>
    <row r="149" spans="1:10" ht="18" hidden="1" customHeight="1" x14ac:dyDescent="0.2">
      <c r="B149" s="1038" t="s">
        <v>409</v>
      </c>
      <c r="C149" s="961" t="s">
        <v>896</v>
      </c>
      <c r="D149" s="961">
        <v>45553</v>
      </c>
      <c r="E149" s="803">
        <f>D149+3</f>
        <v>45556</v>
      </c>
      <c r="F149" s="331"/>
      <c r="G149" s="761">
        <f t="shared" si="13"/>
        <v>45554</v>
      </c>
      <c r="J149" s="331"/>
    </row>
    <row r="150" spans="1:10" ht="18" hidden="1" customHeight="1" x14ac:dyDescent="0.2">
      <c r="B150" s="961" t="s">
        <v>802</v>
      </c>
      <c r="C150" s="961" t="s">
        <v>897</v>
      </c>
      <c r="D150" s="961">
        <v>45560</v>
      </c>
      <c r="E150" s="761">
        <f>D150+3</f>
        <v>45563</v>
      </c>
      <c r="F150" s="331"/>
      <c r="G150" s="761">
        <f t="shared" si="13"/>
        <v>45561</v>
      </c>
      <c r="J150" s="331"/>
    </row>
    <row r="151" spans="1:10" ht="18" hidden="1" customHeight="1" x14ac:dyDescent="0.2">
      <c r="A151" s="865" t="s">
        <v>741</v>
      </c>
      <c r="B151" s="961" t="s">
        <v>808</v>
      </c>
      <c r="C151" s="961" t="s">
        <v>898</v>
      </c>
      <c r="D151" s="961">
        <v>45569</v>
      </c>
      <c r="E151" s="761">
        <f>D151+3</f>
        <v>45572</v>
      </c>
      <c r="F151" s="331"/>
      <c r="G151" s="761">
        <f t="shared" si="13"/>
        <v>45568</v>
      </c>
      <c r="J151" s="331"/>
    </row>
    <row r="152" spans="1:10" ht="18" hidden="1" customHeight="1" x14ac:dyDescent="0.2">
      <c r="B152" s="961" t="s">
        <v>744</v>
      </c>
      <c r="C152" s="961" t="s">
        <v>899</v>
      </c>
      <c r="D152" s="961">
        <v>45574</v>
      </c>
      <c r="E152" s="761">
        <f>D152+3</f>
        <v>45577</v>
      </c>
      <c r="F152" s="331"/>
      <c r="G152" s="761">
        <f t="shared" si="13"/>
        <v>45575</v>
      </c>
      <c r="J152" s="331"/>
    </row>
    <row r="153" spans="1:10" ht="18" hidden="1" customHeight="1" x14ac:dyDescent="0.2">
      <c r="B153" s="961" t="s">
        <v>802</v>
      </c>
      <c r="C153" s="961" t="s">
        <v>900</v>
      </c>
      <c r="D153" s="961">
        <v>45581</v>
      </c>
      <c r="E153" s="884" t="s">
        <v>385</v>
      </c>
      <c r="F153" s="331"/>
      <c r="G153" s="761">
        <f t="shared" si="13"/>
        <v>45582</v>
      </c>
      <c r="J153" s="331"/>
    </row>
    <row r="154" spans="1:10" ht="18" hidden="1" customHeight="1" x14ac:dyDescent="0.2">
      <c r="A154" s="865" t="s">
        <v>741</v>
      </c>
      <c r="B154" s="961" t="s">
        <v>808</v>
      </c>
      <c r="C154" s="961" t="s">
        <v>901</v>
      </c>
      <c r="D154" s="961">
        <v>45589</v>
      </c>
      <c r="E154" s="761">
        <f t="shared" ref="E154:E171" si="15">D154+3</f>
        <v>45592</v>
      </c>
      <c r="F154" s="331"/>
      <c r="G154" s="761">
        <f t="shared" si="13"/>
        <v>45589</v>
      </c>
      <c r="J154" s="331"/>
    </row>
    <row r="155" spans="1:10" ht="18" hidden="1" customHeight="1" x14ac:dyDescent="0.2">
      <c r="B155" s="961" t="s">
        <v>744</v>
      </c>
      <c r="C155" s="961" t="s">
        <v>902</v>
      </c>
      <c r="D155" s="961">
        <v>45595</v>
      </c>
      <c r="E155" s="761">
        <f t="shared" si="15"/>
        <v>45598</v>
      </c>
      <c r="F155" s="331"/>
      <c r="G155" s="761">
        <f t="shared" si="13"/>
        <v>45596</v>
      </c>
      <c r="J155" s="331"/>
    </row>
    <row r="156" spans="1:10" ht="18" hidden="1" customHeight="1" x14ac:dyDescent="0.2">
      <c r="B156" s="1038" t="s">
        <v>409</v>
      </c>
      <c r="C156" s="961" t="s">
        <v>903</v>
      </c>
      <c r="D156" s="803">
        <v>45603</v>
      </c>
      <c r="E156" s="803">
        <f t="shared" si="15"/>
        <v>45606</v>
      </c>
      <c r="F156" s="331"/>
      <c r="G156" s="761">
        <f t="shared" si="13"/>
        <v>45603</v>
      </c>
      <c r="J156" s="331"/>
    </row>
    <row r="157" spans="1:10" ht="18" hidden="1" customHeight="1" x14ac:dyDescent="0.2">
      <c r="A157" s="865" t="s">
        <v>904</v>
      </c>
      <c r="B157" s="961" t="s">
        <v>390</v>
      </c>
      <c r="C157" s="961" t="s">
        <v>905</v>
      </c>
      <c r="D157" s="961">
        <v>45614</v>
      </c>
      <c r="E157" s="761">
        <f t="shared" si="15"/>
        <v>45617</v>
      </c>
      <c r="F157" s="331"/>
      <c r="G157" s="761">
        <f t="shared" si="13"/>
        <v>45610</v>
      </c>
      <c r="J157" s="331"/>
    </row>
    <row r="158" spans="1:10" ht="18" hidden="1" customHeight="1" x14ac:dyDescent="0.2">
      <c r="A158" s="865" t="s">
        <v>744</v>
      </c>
      <c r="B158" s="961" t="s">
        <v>390</v>
      </c>
      <c r="C158" s="961" t="s">
        <v>906</v>
      </c>
      <c r="D158" s="961">
        <v>45620</v>
      </c>
      <c r="E158" s="761">
        <f t="shared" si="15"/>
        <v>45623</v>
      </c>
      <c r="F158" s="331"/>
      <c r="G158" s="761">
        <f t="shared" si="13"/>
        <v>45617</v>
      </c>
      <c r="J158" s="331"/>
    </row>
    <row r="159" spans="1:10" ht="18" hidden="1" customHeight="1" x14ac:dyDescent="0.2">
      <c r="B159" s="961" t="s">
        <v>390</v>
      </c>
      <c r="C159" s="961" t="s">
        <v>907</v>
      </c>
      <c r="D159" s="961">
        <v>45627</v>
      </c>
      <c r="E159" s="761">
        <f t="shared" si="15"/>
        <v>45630</v>
      </c>
      <c r="F159" s="331"/>
      <c r="G159" s="761">
        <f t="shared" si="13"/>
        <v>45624</v>
      </c>
      <c r="J159" s="331"/>
    </row>
    <row r="160" spans="1:10" ht="18" hidden="1" customHeight="1" x14ac:dyDescent="0.2">
      <c r="B160" s="961" t="s">
        <v>390</v>
      </c>
      <c r="C160" s="961" t="s">
        <v>908</v>
      </c>
      <c r="D160" s="961">
        <v>45633</v>
      </c>
      <c r="E160" s="761">
        <f t="shared" si="15"/>
        <v>45636</v>
      </c>
      <c r="F160" s="331"/>
      <c r="G160" s="761">
        <f t="shared" si="13"/>
        <v>45631</v>
      </c>
      <c r="J160" s="331"/>
    </row>
    <row r="161" spans="1:10" ht="18" hidden="1" customHeight="1" x14ac:dyDescent="0.2">
      <c r="A161" s="865" t="s">
        <v>390</v>
      </c>
      <c r="B161" s="961" t="s">
        <v>390</v>
      </c>
      <c r="C161" s="961" t="s">
        <v>909</v>
      </c>
      <c r="D161" s="961">
        <v>45637</v>
      </c>
      <c r="E161" s="761">
        <f t="shared" si="15"/>
        <v>45640</v>
      </c>
      <c r="F161" s="331"/>
      <c r="G161" s="761">
        <f t="shared" si="13"/>
        <v>45638</v>
      </c>
      <c r="J161" s="331"/>
    </row>
    <row r="162" spans="1:10" ht="18" hidden="1" customHeight="1" x14ac:dyDescent="0.2">
      <c r="A162" s="865" t="s">
        <v>390</v>
      </c>
      <c r="B162" s="961" t="s">
        <v>390</v>
      </c>
      <c r="C162" s="961" t="s">
        <v>910</v>
      </c>
      <c r="D162" s="961">
        <v>45644</v>
      </c>
      <c r="E162" s="761">
        <f t="shared" si="15"/>
        <v>45647</v>
      </c>
      <c r="F162" s="331"/>
      <c r="G162" s="761">
        <f t="shared" si="13"/>
        <v>45645</v>
      </c>
      <c r="J162" s="331"/>
    </row>
    <row r="163" spans="1:10" ht="18" hidden="1" customHeight="1" x14ac:dyDescent="0.2">
      <c r="B163" s="961" t="s">
        <v>390</v>
      </c>
      <c r="C163" s="961" t="s">
        <v>911</v>
      </c>
      <c r="D163" s="961">
        <v>45650</v>
      </c>
      <c r="E163" s="761">
        <f t="shared" si="15"/>
        <v>45653</v>
      </c>
      <c r="F163" s="331"/>
      <c r="G163" s="761">
        <f t="shared" si="13"/>
        <v>45652</v>
      </c>
      <c r="J163" s="331"/>
    </row>
    <row r="164" spans="1:10" ht="18" hidden="1" customHeight="1" x14ac:dyDescent="0.2">
      <c r="B164" s="961" t="s">
        <v>390</v>
      </c>
      <c r="C164" s="961" t="s">
        <v>912</v>
      </c>
      <c r="D164" s="961">
        <v>45657</v>
      </c>
      <c r="E164" s="761">
        <f t="shared" si="15"/>
        <v>45660</v>
      </c>
      <c r="F164" s="331"/>
      <c r="G164" s="761">
        <f t="shared" si="13"/>
        <v>45659</v>
      </c>
      <c r="J164" s="331"/>
    </row>
    <row r="165" spans="1:10" ht="18" hidden="1" customHeight="1" x14ac:dyDescent="0.2">
      <c r="B165" s="961" t="s">
        <v>390</v>
      </c>
      <c r="C165" s="961" t="s">
        <v>913</v>
      </c>
      <c r="D165" s="961">
        <v>45664</v>
      </c>
      <c r="E165" s="761">
        <f t="shared" si="15"/>
        <v>45667</v>
      </c>
      <c r="F165" s="331"/>
      <c r="G165" s="761">
        <f t="shared" si="13"/>
        <v>45666</v>
      </c>
      <c r="J165" s="331"/>
    </row>
    <row r="166" spans="1:10" ht="18" hidden="1" customHeight="1" x14ac:dyDescent="0.2">
      <c r="B166" s="961" t="s">
        <v>390</v>
      </c>
      <c r="C166" s="961" t="s">
        <v>914</v>
      </c>
      <c r="D166" s="961">
        <v>45671</v>
      </c>
      <c r="E166" s="761">
        <f t="shared" si="15"/>
        <v>45674</v>
      </c>
      <c r="F166" s="331"/>
      <c r="G166" s="761">
        <f t="shared" si="13"/>
        <v>45673</v>
      </c>
      <c r="J166" s="331"/>
    </row>
    <row r="167" spans="1:10" ht="18" hidden="1" customHeight="1" x14ac:dyDescent="0.2">
      <c r="B167" s="961" t="s">
        <v>390</v>
      </c>
      <c r="C167" s="961" t="s">
        <v>915</v>
      </c>
      <c r="D167" s="961">
        <v>45313</v>
      </c>
      <c r="E167" s="761">
        <f t="shared" si="15"/>
        <v>45316</v>
      </c>
      <c r="F167" s="331"/>
      <c r="G167" s="761">
        <f t="shared" si="13"/>
        <v>45680</v>
      </c>
      <c r="J167" s="331"/>
    </row>
    <row r="168" spans="1:10" ht="18" hidden="1" customHeight="1" x14ac:dyDescent="0.2">
      <c r="B168" s="961" t="s">
        <v>390</v>
      </c>
      <c r="C168" s="961" t="s">
        <v>916</v>
      </c>
      <c r="D168" s="961">
        <v>45320</v>
      </c>
      <c r="E168" s="761">
        <f t="shared" si="15"/>
        <v>45323</v>
      </c>
      <c r="F168" s="331"/>
      <c r="G168" s="761">
        <f t="shared" si="13"/>
        <v>45687</v>
      </c>
      <c r="J168" s="331"/>
    </row>
    <row r="169" spans="1:10" ht="18" hidden="1" customHeight="1" x14ac:dyDescent="0.2">
      <c r="B169" s="961" t="s">
        <v>390</v>
      </c>
      <c r="C169" s="961" t="s">
        <v>917</v>
      </c>
      <c r="D169" s="961">
        <v>45327</v>
      </c>
      <c r="E169" s="761">
        <f t="shared" si="15"/>
        <v>45330</v>
      </c>
      <c r="F169" s="331"/>
      <c r="G169" s="761">
        <f t="shared" si="13"/>
        <v>45694</v>
      </c>
      <c r="J169" s="331"/>
    </row>
    <row r="170" spans="1:10" ht="18" hidden="1" customHeight="1" x14ac:dyDescent="0.2">
      <c r="B170" s="961" t="s">
        <v>918</v>
      </c>
      <c r="C170" s="961" t="s">
        <v>919</v>
      </c>
      <c r="D170" s="961">
        <v>45700</v>
      </c>
      <c r="E170" s="761">
        <f t="shared" si="15"/>
        <v>45703</v>
      </c>
      <c r="F170" s="331"/>
      <c r="G170" s="761">
        <f t="shared" ref="G170:G181" si="16">G169+7</f>
        <v>45701</v>
      </c>
      <c r="J170" s="331"/>
    </row>
    <row r="171" spans="1:10" ht="18" hidden="1" customHeight="1" x14ac:dyDescent="0.2">
      <c r="B171" s="961" t="s">
        <v>920</v>
      </c>
      <c r="C171" s="961" t="s">
        <v>921</v>
      </c>
      <c r="D171" s="961">
        <v>45706</v>
      </c>
      <c r="E171" s="761">
        <f t="shared" si="15"/>
        <v>45709</v>
      </c>
      <c r="F171" s="331"/>
      <c r="G171" s="761">
        <f t="shared" si="16"/>
        <v>45708</v>
      </c>
      <c r="J171" s="331"/>
    </row>
    <row r="172" spans="1:10" ht="18" hidden="1" customHeight="1" x14ac:dyDescent="0.2">
      <c r="B172" s="961" t="s">
        <v>920</v>
      </c>
      <c r="C172" s="961" t="s">
        <v>922</v>
      </c>
      <c r="D172" s="961">
        <v>45715</v>
      </c>
      <c r="E172" s="761">
        <f t="shared" ref="E172:E174" si="17">D172+3</f>
        <v>45718</v>
      </c>
      <c r="F172" s="331"/>
      <c r="G172" s="761">
        <v>45714</v>
      </c>
      <c r="J172" s="331"/>
    </row>
    <row r="173" spans="1:10" ht="18" hidden="1" customHeight="1" x14ac:dyDescent="0.2">
      <c r="B173" s="961" t="s">
        <v>741</v>
      </c>
      <c r="C173" s="961" t="s">
        <v>923</v>
      </c>
      <c r="D173" s="961">
        <v>45720</v>
      </c>
      <c r="E173" s="761">
        <f t="shared" si="17"/>
        <v>45723</v>
      </c>
      <c r="F173" s="331"/>
      <c r="G173" s="761">
        <f t="shared" si="16"/>
        <v>45721</v>
      </c>
      <c r="J173" s="331"/>
    </row>
    <row r="174" spans="1:10" ht="18" hidden="1" customHeight="1" x14ac:dyDescent="0.2">
      <c r="B174" s="961" t="s">
        <v>747</v>
      </c>
      <c r="C174" s="961" t="s">
        <v>924</v>
      </c>
      <c r="D174" s="961">
        <v>45727</v>
      </c>
      <c r="E174" s="761">
        <f t="shared" si="17"/>
        <v>45730</v>
      </c>
      <c r="F174" s="331"/>
      <c r="G174" s="761">
        <f t="shared" si="16"/>
        <v>45728</v>
      </c>
      <c r="J174" s="331"/>
    </row>
    <row r="175" spans="1:10" ht="18" hidden="1" customHeight="1" x14ac:dyDescent="0.2">
      <c r="B175" s="961" t="s">
        <v>920</v>
      </c>
      <c r="C175" s="961" t="s">
        <v>925</v>
      </c>
      <c r="D175" s="961">
        <v>45734</v>
      </c>
      <c r="E175" s="761">
        <f t="shared" ref="E175:E177" si="18">D175+3</f>
        <v>45737</v>
      </c>
      <c r="F175" s="331"/>
      <c r="G175" s="761">
        <f t="shared" si="16"/>
        <v>45735</v>
      </c>
      <c r="J175" s="331"/>
    </row>
    <row r="176" spans="1:10" ht="18" hidden="1" customHeight="1" x14ac:dyDescent="0.2">
      <c r="B176" s="961" t="s">
        <v>741</v>
      </c>
      <c r="C176" s="961" t="s">
        <v>926</v>
      </c>
      <c r="D176" s="961">
        <v>45741</v>
      </c>
      <c r="E176" s="761">
        <f t="shared" si="18"/>
        <v>45744</v>
      </c>
      <c r="F176" s="331"/>
      <c r="G176" s="761">
        <f t="shared" si="16"/>
        <v>45742</v>
      </c>
      <c r="J176" s="331"/>
    </row>
    <row r="177" spans="2:15" ht="18" hidden="1" customHeight="1" x14ac:dyDescent="0.2">
      <c r="B177" s="961" t="s">
        <v>747</v>
      </c>
      <c r="C177" s="961" t="s">
        <v>927</v>
      </c>
      <c r="D177" s="961">
        <v>45748</v>
      </c>
      <c r="E177" s="761">
        <f t="shared" si="18"/>
        <v>45751</v>
      </c>
      <c r="F177" s="331"/>
      <c r="G177" s="761">
        <f t="shared" si="16"/>
        <v>45749</v>
      </c>
      <c r="J177" s="331"/>
    </row>
    <row r="178" spans="2:15" ht="18" hidden="1" customHeight="1" x14ac:dyDescent="0.2">
      <c r="B178" s="961" t="s">
        <v>920</v>
      </c>
      <c r="C178" s="961" t="s">
        <v>928</v>
      </c>
      <c r="D178" s="961">
        <v>45755</v>
      </c>
      <c r="E178" s="761">
        <f t="shared" ref="E178:E180" si="19">D178+3</f>
        <v>45758</v>
      </c>
      <c r="F178" s="331"/>
      <c r="G178" s="761">
        <f t="shared" si="16"/>
        <v>45756</v>
      </c>
      <c r="J178" s="331"/>
    </row>
    <row r="179" spans="2:15" ht="18" hidden="1" customHeight="1" x14ac:dyDescent="0.2">
      <c r="B179" s="961" t="s">
        <v>741</v>
      </c>
      <c r="C179" s="961" t="s">
        <v>929</v>
      </c>
      <c r="D179" s="961">
        <v>45762</v>
      </c>
      <c r="E179" s="761">
        <f t="shared" si="19"/>
        <v>45765</v>
      </c>
      <c r="F179" s="331"/>
      <c r="G179" s="761">
        <f t="shared" si="16"/>
        <v>45763</v>
      </c>
      <c r="J179" s="331"/>
    </row>
    <row r="180" spans="2:15" ht="18" hidden="1" customHeight="1" x14ac:dyDescent="0.2">
      <c r="B180" s="961" t="s">
        <v>747</v>
      </c>
      <c r="C180" s="961" t="s">
        <v>930</v>
      </c>
      <c r="D180" s="961">
        <v>45769</v>
      </c>
      <c r="E180" s="761">
        <f t="shared" si="19"/>
        <v>45772</v>
      </c>
      <c r="F180" s="331"/>
      <c r="G180" s="761">
        <f t="shared" si="16"/>
        <v>45770</v>
      </c>
      <c r="J180" s="331"/>
    </row>
    <row r="181" spans="2:15" ht="18" hidden="1" customHeight="1" x14ac:dyDescent="0.2">
      <c r="B181" s="961" t="s">
        <v>920</v>
      </c>
      <c r="C181" s="961" t="s">
        <v>931</v>
      </c>
      <c r="D181" s="961">
        <v>45776</v>
      </c>
      <c r="E181" s="761">
        <f t="shared" ref="E181" si="20">D181+3</f>
        <v>45779</v>
      </c>
      <c r="F181" s="331"/>
      <c r="G181" s="761">
        <f t="shared" si="16"/>
        <v>45777</v>
      </c>
      <c r="J181" s="331"/>
    </row>
    <row r="182" spans="2:15" ht="18" customHeight="1" x14ac:dyDescent="0.2">
      <c r="B182" s="192"/>
      <c r="C182" s="331"/>
      <c r="D182" s="331"/>
      <c r="E182" s="194"/>
      <c r="F182" s="195"/>
      <c r="G182" s="195"/>
      <c r="H182" s="331"/>
    </row>
    <row r="183" spans="2:15" ht="18" customHeight="1" thickBot="1" x14ac:dyDescent="0.25">
      <c r="B183" s="416"/>
      <c r="C183" s="331"/>
      <c r="D183" s="198"/>
      <c r="E183" s="199"/>
      <c r="F183" s="416"/>
      <c r="G183" s="331"/>
      <c r="H183" s="198"/>
    </row>
    <row r="184" spans="2:15" s="147" customFormat="1" ht="18.75" customHeight="1" x14ac:dyDescent="0.2">
      <c r="B184" s="774"/>
      <c r="C184" s="775"/>
      <c r="D184" s="776"/>
      <c r="E184" s="777"/>
      <c r="F184" s="778"/>
      <c r="G184" s="779"/>
      <c r="H184" s="780"/>
    </row>
    <row r="185" spans="2:15" s="147" customFormat="1" ht="18.75" customHeight="1" x14ac:dyDescent="0.2">
      <c r="B185" s="781" t="s">
        <v>505</v>
      </c>
      <c r="C185" s="145"/>
      <c r="D185" s="147" t="s">
        <v>506</v>
      </c>
      <c r="G185" s="147" t="s">
        <v>507</v>
      </c>
      <c r="H185" s="782"/>
    </row>
    <row r="186" spans="2:15" s="147" customFormat="1" ht="18.75" customHeight="1" x14ac:dyDescent="0.2">
      <c r="B186" s="783" t="s">
        <v>508</v>
      </c>
      <c r="C186" s="1115" t="s">
        <v>509</v>
      </c>
      <c r="D186" s="133" t="s">
        <v>510</v>
      </c>
      <c r="F186" s="1115" t="s">
        <v>511</v>
      </c>
      <c r="G186" s="145" t="s">
        <v>512</v>
      </c>
      <c r="H186" s="1116" t="s">
        <v>513</v>
      </c>
    </row>
    <row r="187" spans="2:15" s="147" customFormat="1" ht="18" customHeight="1" x14ac:dyDescent="0.2">
      <c r="B187" s="783" t="s">
        <v>514</v>
      </c>
      <c r="C187" s="1115" t="s">
        <v>515</v>
      </c>
      <c r="D187" s="133" t="s">
        <v>516</v>
      </c>
      <c r="E187" s="148" t="s">
        <v>517</v>
      </c>
      <c r="F187" s="1117" t="s">
        <v>518</v>
      </c>
      <c r="G187" s="145" t="s">
        <v>519</v>
      </c>
      <c r="H187" s="1116" t="s">
        <v>520</v>
      </c>
    </row>
    <row r="188" spans="2:15" s="147" customFormat="1" ht="18.75" customHeight="1" x14ac:dyDescent="0.2">
      <c r="B188" s="786" t="s">
        <v>521</v>
      </c>
      <c r="C188" s="1118" t="s">
        <v>522</v>
      </c>
      <c r="D188" s="133" t="s">
        <v>523</v>
      </c>
      <c r="E188" s="148" t="s">
        <v>524</v>
      </c>
      <c r="F188" s="1117" t="s">
        <v>525</v>
      </c>
      <c r="G188" s="591" t="s">
        <v>526</v>
      </c>
      <c r="H188" s="1119" t="s">
        <v>527</v>
      </c>
    </row>
    <row r="189" spans="2:15" s="147" customFormat="1" ht="18.75" customHeight="1" x14ac:dyDescent="0.2">
      <c r="B189" s="786" t="s">
        <v>528</v>
      </c>
      <c r="C189" s="1118" t="s">
        <v>529</v>
      </c>
      <c r="D189" s="133" t="s">
        <v>530</v>
      </c>
      <c r="E189" s="148" t="s">
        <v>531</v>
      </c>
      <c r="F189" s="1117" t="s">
        <v>532</v>
      </c>
      <c r="G189" s="591" t="s">
        <v>533</v>
      </c>
      <c r="H189" s="1119" t="s">
        <v>534</v>
      </c>
      <c r="N189" s="149"/>
      <c r="O189" s="149"/>
    </row>
    <row r="190" spans="2:15" s="147" customFormat="1" ht="18.75" customHeight="1" x14ac:dyDescent="0.2">
      <c r="B190" s="786" t="s">
        <v>535</v>
      </c>
      <c r="C190" s="1118" t="s">
        <v>536</v>
      </c>
      <c r="D190" s="133" t="s">
        <v>537</v>
      </c>
      <c r="E190" s="148" t="s">
        <v>538</v>
      </c>
      <c r="F190" s="1117" t="s">
        <v>539</v>
      </c>
      <c r="G190" s="591" t="s">
        <v>540</v>
      </c>
      <c r="H190" s="1119" t="s">
        <v>541</v>
      </c>
      <c r="N190" s="149"/>
      <c r="O190" s="149"/>
    </row>
    <row r="191" spans="2:15" s="147" customFormat="1" ht="18.75" customHeight="1" x14ac:dyDescent="0.2">
      <c r="B191" s="786" t="s">
        <v>542</v>
      </c>
      <c r="C191" s="1118" t="s">
        <v>543</v>
      </c>
      <c r="D191" s="133" t="s">
        <v>544</v>
      </c>
      <c r="E191" s="148" t="s">
        <v>545</v>
      </c>
      <c r="F191" s="1117" t="s">
        <v>546</v>
      </c>
      <c r="G191" s="591" t="s">
        <v>547</v>
      </c>
      <c r="H191" s="1119" t="s">
        <v>548</v>
      </c>
      <c r="N191" s="149"/>
      <c r="O191" s="149"/>
    </row>
    <row r="192" spans="2:15" s="147" customFormat="1" ht="18.75" customHeight="1" x14ac:dyDescent="0.2">
      <c r="B192" s="786" t="s">
        <v>549</v>
      </c>
      <c r="C192" s="1118" t="s">
        <v>550</v>
      </c>
      <c r="D192" s="133" t="s">
        <v>551</v>
      </c>
      <c r="E192" s="148" t="s">
        <v>552</v>
      </c>
      <c r="F192" s="1115" t="s">
        <v>553</v>
      </c>
      <c r="G192" s="591" t="s">
        <v>554</v>
      </c>
      <c r="H192" s="790" t="s">
        <v>555</v>
      </c>
      <c r="N192" s="149"/>
      <c r="O192" s="149"/>
    </row>
    <row r="193" spans="1:11" s="149" customFormat="1" ht="18.75" customHeight="1" x14ac:dyDescent="0.2">
      <c r="A193" s="1045"/>
      <c r="B193" s="786" t="s">
        <v>556</v>
      </c>
      <c r="C193" s="1118" t="s">
        <v>557</v>
      </c>
      <c r="D193" s="133"/>
      <c r="E193" s="145"/>
      <c r="F193" s="591"/>
      <c r="G193" s="147"/>
      <c r="H193" s="791"/>
      <c r="I193" s="145"/>
      <c r="J193" s="145"/>
      <c r="K193" s="145"/>
    </row>
    <row r="194" spans="1:11" s="149" customFormat="1" ht="18" customHeight="1" thickBot="1" x14ac:dyDescent="0.25">
      <c r="A194" s="1045"/>
      <c r="B194" s="792"/>
      <c r="C194" s="793"/>
      <c r="D194" s="793"/>
      <c r="E194" s="794"/>
      <c r="F194" s="794"/>
      <c r="G194" s="794"/>
      <c r="H194" s="795"/>
      <c r="I194" s="145"/>
      <c r="J194" s="145"/>
      <c r="K194" s="145"/>
    </row>
  </sheetData>
  <mergeCells count="4">
    <mergeCell ref="B4:F4"/>
    <mergeCell ref="B2:F2"/>
    <mergeCell ref="D6:D7"/>
    <mergeCell ref="D98:D99"/>
  </mergeCells>
  <hyperlinks>
    <hyperlink ref="H2" location="HOME!Print_Area" display="HOME" xr:uid="{19842D1F-1BFC-4DB4-90A8-1F1EB5E20B9B}"/>
    <hyperlink ref="H186" r:id="rId1" xr:uid="{1F152ED1-36A4-46DB-ADE6-672881154634}"/>
    <hyperlink ref="C186" r:id="rId2" xr:uid="{C7254DD9-7458-45A4-895E-798B70AF70FC}"/>
    <hyperlink ref="H191" r:id="rId3" xr:uid="{DC65177B-5AC3-4B6B-936A-1476782B2256}"/>
    <hyperlink ref="H190" r:id="rId4" xr:uid="{1B1142E4-3AE0-4C68-93DC-7AAD81F1E25D}"/>
    <hyperlink ref="C189" r:id="rId5" xr:uid="{DFBA4A0D-79F2-4844-8A99-456554EFA451}"/>
    <hyperlink ref="C187" r:id="rId6" xr:uid="{3B46947C-DB0E-4C9A-B7AC-48E783588656}"/>
    <hyperlink ref="C193" r:id="rId7" xr:uid="{62AA7454-D56C-4D7D-ADAF-58FCF11C6255}"/>
    <hyperlink ref="H189" r:id="rId8" xr:uid="{6EC473C1-3A86-4A63-BBEC-7F9AE232F451}"/>
    <hyperlink ref="H192" r:id="rId9" xr:uid="{7064ED98-9ABD-4321-B914-24E938FAA1E7}"/>
    <hyperlink ref="F186" r:id="rId10" xr:uid="{DFBD6B36-D4AC-49F5-99E4-65CFC70B06C6}"/>
    <hyperlink ref="F191" r:id="rId11" xr:uid="{799566F7-7BB6-4440-A4D7-F5FA3808EB84}"/>
    <hyperlink ref="F187" r:id="rId12" xr:uid="{C03531FA-7EBC-4E5F-BA5A-183FE4A031FD}"/>
    <hyperlink ref="F188" r:id="rId13" xr:uid="{CCDE3307-FEC0-476C-89B9-BCC8A07E3A88}"/>
    <hyperlink ref="F189" r:id="rId14" xr:uid="{5B62FC6F-8535-4518-A04A-0A08C94559E9}"/>
    <hyperlink ref="F190" r:id="rId15" xr:uid="{83CE5EAA-1D1A-44CA-9DBE-D5A70FAE1FDD}"/>
    <hyperlink ref="H187" r:id="rId16" xr:uid="{EB07F2D6-E5E0-4F69-B685-4086F17A77E6}"/>
    <hyperlink ref="H188" r:id="rId17" xr:uid="{7D2237D5-BAE1-4588-8EB7-500BF4FF1F86}"/>
    <hyperlink ref="F192" r:id="rId18" xr:uid="{B5D747EC-95BA-4E98-849B-65BCAAB754BB}"/>
    <hyperlink ref="C188" r:id="rId19" xr:uid="{829A7F53-4BA2-4F5D-A200-0D84E2D3987E}"/>
    <hyperlink ref="C190" r:id="rId20" xr:uid="{95C487B8-483C-412A-AF9E-915BDF577CF1}"/>
    <hyperlink ref="C191" r:id="rId21" xr:uid="{D0157D39-5650-4104-98D6-8317687536B3}"/>
    <hyperlink ref="C192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4420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2657</v>
      </c>
      <c r="C5" s="1195" t="s">
        <v>1509</v>
      </c>
      <c r="D5" s="332" t="s">
        <v>4421</v>
      </c>
    </row>
    <row r="6" spans="1:4" x14ac:dyDescent="0.2">
      <c r="A6" s="152" t="s">
        <v>351</v>
      </c>
      <c r="B6" s="152" t="s">
        <v>352</v>
      </c>
      <c r="C6" s="1195"/>
      <c r="D6" s="332" t="s">
        <v>165</v>
      </c>
    </row>
    <row r="7" spans="1:4" x14ac:dyDescent="0.2">
      <c r="A7" s="153" t="s">
        <v>4422</v>
      </c>
      <c r="B7" s="320" t="s">
        <v>4423</v>
      </c>
      <c r="C7" s="320">
        <v>43226</v>
      </c>
      <c r="D7" s="320">
        <f>C7+3</f>
        <v>43229</v>
      </c>
    </row>
    <row r="8" spans="1:4" x14ac:dyDescent="0.2">
      <c r="A8" s="153" t="s">
        <v>4422</v>
      </c>
      <c r="B8" s="320" t="s">
        <v>4424</v>
      </c>
      <c r="C8" s="320">
        <f>C7+7</f>
        <v>43233</v>
      </c>
      <c r="D8" s="320">
        <f>C8+3</f>
        <v>43236</v>
      </c>
    </row>
    <row r="9" spans="1:4" x14ac:dyDescent="0.2">
      <c r="A9" s="153" t="s">
        <v>4422</v>
      </c>
      <c r="B9" s="320" t="s">
        <v>4425</v>
      </c>
      <c r="C9" s="320">
        <f>C8+7</f>
        <v>43240</v>
      </c>
      <c r="D9" s="320">
        <f>C9+3</f>
        <v>43243</v>
      </c>
    </row>
    <row r="10" spans="1:4" x14ac:dyDescent="0.2">
      <c r="A10" s="153" t="s">
        <v>4422</v>
      </c>
      <c r="B10" s="320" t="s">
        <v>4426</v>
      </c>
      <c r="C10" s="320">
        <f>C9+7</f>
        <v>43247</v>
      </c>
      <c r="D10" s="320">
        <f>C10+3</f>
        <v>43250</v>
      </c>
    </row>
    <row r="11" spans="1:4" x14ac:dyDescent="0.2">
      <c r="A11" s="153" t="s">
        <v>4422</v>
      </c>
      <c r="B11" s="320" t="s">
        <v>4427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4428</v>
      </c>
      <c r="B16" s="300"/>
      <c r="C16" s="301"/>
      <c r="D16" s="301"/>
    </row>
    <row r="17" spans="1:1" x14ac:dyDescent="0.2">
      <c r="A17" s="145" t="s">
        <v>4429</v>
      </c>
    </row>
    <row r="18" spans="1:1" x14ac:dyDescent="0.2">
      <c r="A18" s="157" t="s">
        <v>504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4105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1" t="s">
        <v>4430</v>
      </c>
      <c r="B3" s="1131"/>
      <c r="C3" s="1131"/>
      <c r="D3" s="1131"/>
      <c r="E3" s="1131"/>
      <c r="F3" s="1131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2657</v>
      </c>
      <c r="D5" s="1205" t="s">
        <v>1509</v>
      </c>
      <c r="E5" s="398" t="s">
        <v>327</v>
      </c>
      <c r="F5" s="398" t="s">
        <v>168</v>
      </c>
      <c r="G5" s="398" t="s">
        <v>4371</v>
      </c>
      <c r="I5" s="3"/>
      <c r="J5" s="124"/>
      <c r="K5" s="124"/>
      <c r="L5" s="124"/>
    </row>
    <row r="6" spans="1:12" ht="19.5" x14ac:dyDescent="0.2">
      <c r="A6" s="5"/>
      <c r="B6" s="4" t="s">
        <v>351</v>
      </c>
      <c r="C6" s="4" t="s">
        <v>352</v>
      </c>
      <c r="D6" s="1205"/>
      <c r="E6" s="398" t="s">
        <v>265</v>
      </c>
      <c r="F6" s="398" t="s">
        <v>238</v>
      </c>
      <c r="G6" s="398" t="s">
        <v>160</v>
      </c>
      <c r="I6" s="3"/>
      <c r="J6" s="3"/>
      <c r="K6" s="3"/>
      <c r="L6" s="3"/>
    </row>
    <row r="7" spans="1:12" x14ac:dyDescent="0.2">
      <c r="B7" s="127" t="s">
        <v>4431</v>
      </c>
      <c r="C7" s="126" t="s">
        <v>4432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3072</v>
      </c>
      <c r="C8" s="126" t="s">
        <v>4433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4434</v>
      </c>
      <c r="C9" s="126" t="s">
        <v>4435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3235</v>
      </c>
      <c r="C10" s="126" t="s">
        <v>4436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4437</v>
      </c>
      <c r="C11" s="129" t="s">
        <v>4438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4439</v>
      </c>
      <c r="C12" s="129" t="s">
        <v>4440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4441</v>
      </c>
      <c r="B13" s="128" t="s">
        <v>3074</v>
      </c>
      <c r="C13" s="129" t="s">
        <v>4442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4443</v>
      </c>
      <c r="I13" s="130"/>
    </row>
    <row r="14" spans="1:12" s="3" customFormat="1" ht="15.75" customHeight="1" x14ac:dyDescent="0.2">
      <c r="A14" s="5"/>
      <c r="B14" s="10" t="s">
        <v>504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505</v>
      </c>
      <c r="C16" s="11"/>
      <c r="D16" s="11"/>
      <c r="E16" s="15"/>
      <c r="F16" s="2" t="s">
        <v>1417</v>
      </c>
      <c r="G16" s="2"/>
      <c r="H16" s="11"/>
      <c r="I16" s="11"/>
      <c r="J16" s="2" t="s">
        <v>507</v>
      </c>
      <c r="K16" s="2"/>
      <c r="L16" s="2"/>
    </row>
    <row r="17" spans="2:18" s="12" customFormat="1" ht="15.75" customHeight="1" x14ac:dyDescent="0.2">
      <c r="B17" s="17" t="s">
        <v>508</v>
      </c>
      <c r="C17" s="11"/>
      <c r="D17" s="13" t="s">
        <v>4444</v>
      </c>
      <c r="E17" s="15"/>
      <c r="F17" s="11" t="s">
        <v>510</v>
      </c>
      <c r="G17" s="11"/>
      <c r="H17" s="13" t="s">
        <v>4445</v>
      </c>
      <c r="I17" s="11"/>
      <c r="J17" s="11" t="s">
        <v>512</v>
      </c>
      <c r="K17" s="11"/>
      <c r="L17" s="13" t="s">
        <v>4446</v>
      </c>
      <c r="M17" s="11"/>
      <c r="R17" s="11"/>
    </row>
    <row r="18" spans="2:18" s="12" customFormat="1" ht="15.75" customHeight="1" x14ac:dyDescent="0.2">
      <c r="B18" s="11" t="s">
        <v>4085</v>
      </c>
      <c r="C18" s="16" t="s">
        <v>4086</v>
      </c>
      <c r="D18" s="13" t="s">
        <v>4087</v>
      </c>
      <c r="E18" s="11"/>
      <c r="F18" s="11" t="s">
        <v>4447</v>
      </c>
      <c r="G18" s="16" t="s">
        <v>4140</v>
      </c>
      <c r="H18" s="13" t="s">
        <v>4448</v>
      </c>
      <c r="I18" s="11"/>
      <c r="J18" s="11" t="s">
        <v>519</v>
      </c>
      <c r="K18" s="16" t="s">
        <v>1418</v>
      </c>
      <c r="L18" s="13" t="s">
        <v>520</v>
      </c>
      <c r="M18" s="11"/>
      <c r="R18" s="11"/>
    </row>
    <row r="19" spans="2:18" s="14" customFormat="1" ht="15.75" customHeight="1" x14ac:dyDescent="0.2">
      <c r="B19" s="11" t="s">
        <v>4088</v>
      </c>
      <c r="C19" s="16" t="s">
        <v>4089</v>
      </c>
      <c r="D19" s="13" t="s">
        <v>4090</v>
      </c>
      <c r="E19" s="11"/>
      <c r="F19" s="11"/>
      <c r="G19" s="16" t="s">
        <v>4449</v>
      </c>
      <c r="H19" s="13"/>
      <c r="I19" s="11"/>
      <c r="J19" s="11" t="s">
        <v>526</v>
      </c>
      <c r="K19" s="16" t="s">
        <v>1419</v>
      </c>
      <c r="L19" s="13" t="s">
        <v>527</v>
      </c>
      <c r="M19" s="11"/>
      <c r="N19" s="12"/>
      <c r="R19" s="11"/>
    </row>
    <row r="20" spans="2:18" s="14" customFormat="1" ht="15.75" customHeight="1" x14ac:dyDescent="0.2">
      <c r="B20" s="11" t="s">
        <v>1420</v>
      </c>
      <c r="C20" s="16" t="s">
        <v>4091</v>
      </c>
      <c r="D20" s="13" t="s">
        <v>1421</v>
      </c>
      <c r="E20" s="11"/>
      <c r="F20" s="11" t="s">
        <v>516</v>
      </c>
      <c r="G20" s="16" t="s">
        <v>4141</v>
      </c>
      <c r="H20" s="13" t="s">
        <v>518</v>
      </c>
      <c r="I20" s="11"/>
      <c r="J20" s="11" t="s">
        <v>1422</v>
      </c>
      <c r="K20" s="16" t="s">
        <v>1423</v>
      </c>
      <c r="L20" s="13" t="s">
        <v>1424</v>
      </c>
      <c r="M20" s="11"/>
      <c r="N20" s="12"/>
      <c r="R20" s="11"/>
    </row>
    <row r="21" spans="2:18" s="14" customFormat="1" ht="15.75" customHeight="1" x14ac:dyDescent="0.2">
      <c r="B21" s="11" t="s">
        <v>4092</v>
      </c>
      <c r="C21" s="16" t="s">
        <v>4093</v>
      </c>
      <c r="D21" s="13" t="s">
        <v>4094</v>
      </c>
      <c r="E21" s="11"/>
      <c r="F21" s="11" t="s">
        <v>523</v>
      </c>
      <c r="G21" s="16" t="s">
        <v>4142</v>
      </c>
      <c r="H21" s="13" t="s">
        <v>525</v>
      </c>
      <c r="I21" s="11"/>
      <c r="J21" s="11"/>
      <c r="K21" s="16" t="s">
        <v>4450</v>
      </c>
      <c r="L21" s="13"/>
      <c r="M21" s="11"/>
      <c r="N21" s="12"/>
      <c r="R21" s="11"/>
    </row>
    <row r="22" spans="2:18" s="14" customFormat="1" ht="15.75" customHeight="1" x14ac:dyDescent="0.2">
      <c r="B22" s="11" t="s">
        <v>521</v>
      </c>
      <c r="C22" s="16" t="s">
        <v>4095</v>
      </c>
      <c r="D22" s="13" t="s">
        <v>522</v>
      </c>
      <c r="E22" s="11"/>
      <c r="G22" s="16" t="s">
        <v>4451</v>
      </c>
      <c r="I22" s="11"/>
      <c r="J22" s="11" t="s">
        <v>540</v>
      </c>
      <c r="K22" s="16" t="s">
        <v>1425</v>
      </c>
      <c r="L22" s="13" t="s">
        <v>541</v>
      </c>
      <c r="M22" s="11"/>
      <c r="N22" s="12"/>
      <c r="R22" s="11"/>
    </row>
    <row r="23" spans="2:18" s="14" customFormat="1" ht="15.75" customHeight="1" x14ac:dyDescent="0.2">
      <c r="B23" s="11" t="s">
        <v>4096</v>
      </c>
      <c r="C23" s="16" t="s">
        <v>4097</v>
      </c>
      <c r="D23" s="13" t="s">
        <v>4098</v>
      </c>
      <c r="E23" s="11"/>
      <c r="F23" s="11" t="s">
        <v>4452</v>
      </c>
      <c r="G23" s="16" t="s">
        <v>4143</v>
      </c>
      <c r="H23" s="13" t="s">
        <v>532</v>
      </c>
      <c r="I23" s="11"/>
      <c r="J23" s="11" t="s">
        <v>547</v>
      </c>
      <c r="K23" s="16" t="s">
        <v>1426</v>
      </c>
      <c r="L23" s="13" t="s">
        <v>548</v>
      </c>
      <c r="M23" s="11"/>
      <c r="N23" s="12"/>
      <c r="R23" s="11"/>
    </row>
    <row r="24" spans="2:18" s="14" customFormat="1" ht="15.75" customHeight="1" x14ac:dyDescent="0.2">
      <c r="B24" s="11" t="s">
        <v>4099</v>
      </c>
      <c r="C24" s="16" t="s">
        <v>4100</v>
      </c>
      <c r="D24" s="13" t="s">
        <v>4101</v>
      </c>
      <c r="E24" s="11"/>
      <c r="G24" s="144" t="s">
        <v>4453</v>
      </c>
      <c r="I24" s="11"/>
      <c r="K24" s="14" t="s">
        <v>4454</v>
      </c>
      <c r="M24" s="11"/>
      <c r="N24" s="12"/>
      <c r="R24" s="11"/>
    </row>
    <row r="25" spans="2:18" s="14" customFormat="1" ht="15.75" customHeight="1" x14ac:dyDescent="0.2">
      <c r="B25" s="11" t="s">
        <v>4102</v>
      </c>
      <c r="C25" s="16" t="s">
        <v>4103</v>
      </c>
      <c r="D25" s="13" t="s">
        <v>4104</v>
      </c>
      <c r="E25" s="11"/>
      <c r="F25" s="11"/>
      <c r="G25" s="144" t="s">
        <v>4455</v>
      </c>
      <c r="H25" s="13"/>
      <c r="I25" s="11"/>
      <c r="J25" s="11" t="s">
        <v>1429</v>
      </c>
      <c r="K25" s="16" t="s">
        <v>1430</v>
      </c>
      <c r="L25" s="13" t="s">
        <v>1431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1434</v>
      </c>
      <c r="C27" s="11" t="s">
        <v>1435</v>
      </c>
      <c r="D27" s="13"/>
      <c r="F27" s="11" t="s">
        <v>1436</v>
      </c>
      <c r="G27" s="16" t="s">
        <v>1437</v>
      </c>
      <c r="H27" s="14"/>
      <c r="J27" s="11" t="s">
        <v>1436</v>
      </c>
      <c r="K27" s="11" t="s">
        <v>1438</v>
      </c>
      <c r="L27" s="14"/>
      <c r="M27" s="14"/>
      <c r="N27" s="14"/>
    </row>
    <row r="32" spans="2:18" ht="15" x14ac:dyDescent="0.2">
      <c r="R32" s="371" t="s">
        <v>4456</v>
      </c>
    </row>
    <row r="34" spans="18:27" ht="33" customHeight="1" x14ac:dyDescent="0.2">
      <c r="R34" s="1"/>
      <c r="S34" s="1" t="s">
        <v>3599</v>
      </c>
      <c r="T34" s="405" t="s">
        <v>1509</v>
      </c>
      <c r="U34" s="370" t="s">
        <v>3734</v>
      </c>
      <c r="V34" s="370" t="s">
        <v>1511</v>
      </c>
      <c r="W34" s="405" t="s">
        <v>352</v>
      </c>
      <c r="X34" s="370" t="s">
        <v>3734</v>
      </c>
      <c r="Y34" s="370" t="s">
        <v>253</v>
      </c>
      <c r="Z34" s="370" t="s">
        <v>4305</v>
      </c>
      <c r="AA34" s="370" t="s">
        <v>1569</v>
      </c>
    </row>
    <row r="35" spans="18:27" ht="15" x14ac:dyDescent="0.2">
      <c r="R35" s="4" t="s">
        <v>351</v>
      </c>
      <c r="S35" s="4" t="s">
        <v>352</v>
      </c>
      <c r="T35" s="398"/>
      <c r="U35" s="398" t="s">
        <v>238</v>
      </c>
      <c r="V35" s="398"/>
      <c r="W35" s="4"/>
      <c r="X35" s="126"/>
      <c r="Y35" s="398" t="s">
        <v>247</v>
      </c>
      <c r="Z35" s="398" t="s">
        <v>184</v>
      </c>
      <c r="AA35" s="398" t="s">
        <v>210</v>
      </c>
    </row>
    <row r="36" spans="18:27" x14ac:dyDescent="0.2">
      <c r="R36" s="369" t="s">
        <v>3274</v>
      </c>
      <c r="S36" s="6" t="s">
        <v>4457</v>
      </c>
      <c r="T36" s="6">
        <v>43942</v>
      </c>
      <c r="U36" s="6">
        <f>T36+9</f>
        <v>43951</v>
      </c>
      <c r="V36" s="6" t="s">
        <v>4458</v>
      </c>
      <c r="W36" s="6" t="s">
        <v>4459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3231</v>
      </c>
      <c r="S37" s="6" t="s">
        <v>4460</v>
      </c>
      <c r="T37" s="6">
        <f t="shared" ref="T37:T42" si="4">T36+7</f>
        <v>43949</v>
      </c>
      <c r="U37" s="6">
        <f t="shared" ref="U37:U42" si="5">T37+9</f>
        <v>43958</v>
      </c>
      <c r="V37" s="6" t="s">
        <v>4458</v>
      </c>
      <c r="W37" s="6" t="s">
        <v>4461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3322</v>
      </c>
      <c r="S38" s="6" t="s">
        <v>4462</v>
      </c>
      <c r="T38" s="6">
        <f t="shared" si="4"/>
        <v>43956</v>
      </c>
      <c r="U38" s="6">
        <f t="shared" si="5"/>
        <v>43965</v>
      </c>
      <c r="V38" s="6" t="s">
        <v>4458</v>
      </c>
      <c r="W38" s="6" t="s">
        <v>4463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3223</v>
      </c>
      <c r="S39" s="6" t="s">
        <v>4464</v>
      </c>
      <c r="T39" s="6">
        <f t="shared" si="4"/>
        <v>43963</v>
      </c>
      <c r="U39" s="6">
        <f t="shared" si="5"/>
        <v>43972</v>
      </c>
      <c r="V39" s="6" t="s">
        <v>4458</v>
      </c>
      <c r="W39" s="6" t="s">
        <v>4465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3233</v>
      </c>
      <c r="S40" s="6" t="s">
        <v>4466</v>
      </c>
      <c r="T40" s="6">
        <f t="shared" si="4"/>
        <v>43970</v>
      </c>
      <c r="U40" s="6">
        <f t="shared" si="5"/>
        <v>43979</v>
      </c>
      <c r="V40" s="6" t="s">
        <v>4458</v>
      </c>
      <c r="W40" s="6" t="s">
        <v>4467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3290</v>
      </c>
      <c r="S41" s="6" t="s">
        <v>4468</v>
      </c>
      <c r="T41" s="6">
        <f t="shared" si="4"/>
        <v>43977</v>
      </c>
      <c r="U41" s="6">
        <f t="shared" si="5"/>
        <v>43986</v>
      </c>
      <c r="V41" s="6" t="s">
        <v>4458</v>
      </c>
      <c r="W41" s="6" t="s">
        <v>4469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4470</v>
      </c>
      <c r="S42" s="6" t="s">
        <v>4471</v>
      </c>
      <c r="T42" s="6">
        <f t="shared" si="4"/>
        <v>43984</v>
      </c>
      <c r="U42" s="6">
        <f t="shared" si="5"/>
        <v>43993</v>
      </c>
      <c r="V42" s="6" t="s">
        <v>4458</v>
      </c>
      <c r="W42" s="6" t="s">
        <v>4472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3594</v>
      </c>
      <c r="H2" s="607" t="s">
        <v>346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4473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3598</v>
      </c>
      <c r="C6" s="169" t="s">
        <v>3599</v>
      </c>
      <c r="D6" s="406" t="s">
        <v>1509</v>
      </c>
      <c r="E6" s="163" t="s">
        <v>271</v>
      </c>
      <c r="F6" s="163" t="s">
        <v>307</v>
      </c>
      <c r="G6" s="163" t="s">
        <v>4474</v>
      </c>
      <c r="H6" s="332" t="s">
        <v>4371</v>
      </c>
      <c r="I6" s="455" t="s">
        <v>3897</v>
      </c>
      <c r="J6" s="481" t="s">
        <v>3602</v>
      </c>
      <c r="K6" s="481" t="s">
        <v>3603</v>
      </c>
      <c r="L6" s="473" t="s">
        <v>1288</v>
      </c>
      <c r="M6" s="475"/>
    </row>
    <row r="7" spans="2:13" ht="16.149999999999999" customHeight="1" x14ac:dyDescent="0.2">
      <c r="B7" s="389"/>
      <c r="C7" s="169"/>
      <c r="D7" s="406" t="s">
        <v>1289</v>
      </c>
      <c r="E7" s="163" t="s">
        <v>260</v>
      </c>
      <c r="F7" s="163" t="s">
        <v>160</v>
      </c>
      <c r="G7" s="163" t="s">
        <v>208</v>
      </c>
      <c r="H7" s="332" t="s">
        <v>174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3604</v>
      </c>
      <c r="C8" s="356" t="s">
        <v>3605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3606</v>
      </c>
      <c r="K8" s="399" t="s">
        <v>3606</v>
      </c>
      <c r="L8" s="474"/>
      <c r="M8" s="146"/>
    </row>
    <row r="9" spans="2:13" ht="17.25" hidden="1" customHeight="1" x14ac:dyDescent="0.2">
      <c r="B9" s="153" t="s">
        <v>3607</v>
      </c>
      <c r="C9" s="320" t="s">
        <v>3608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3609</v>
      </c>
      <c r="K9" s="399" t="s">
        <v>3609</v>
      </c>
      <c r="L9" s="474"/>
      <c r="M9" s="146"/>
    </row>
    <row r="10" spans="2:13" ht="17.25" hidden="1" customHeight="1" x14ac:dyDescent="0.2">
      <c r="B10" s="153" t="s">
        <v>3304</v>
      </c>
      <c r="C10" s="320" t="s">
        <v>3610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3611</v>
      </c>
      <c r="K10" s="399" t="s">
        <v>3611</v>
      </c>
      <c r="L10" s="474"/>
      <c r="M10" s="146"/>
    </row>
    <row r="11" spans="2:13" ht="17.25" hidden="1" customHeight="1" x14ac:dyDescent="0.2">
      <c r="B11" s="153" t="s">
        <v>3612</v>
      </c>
      <c r="C11" s="320" t="s">
        <v>3613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3614</v>
      </c>
      <c r="K11" s="399" t="s">
        <v>3614</v>
      </c>
      <c r="L11" s="474"/>
      <c r="M11" s="146"/>
    </row>
    <row r="12" spans="2:13" ht="17.25" hidden="1" customHeight="1" x14ac:dyDescent="0.2">
      <c r="B12" s="153" t="s">
        <v>3615</v>
      </c>
      <c r="C12" s="320" t="s">
        <v>3616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3617</v>
      </c>
      <c r="K12" s="399" t="s">
        <v>3617</v>
      </c>
      <c r="L12" s="474"/>
      <c r="M12" s="146"/>
    </row>
    <row r="13" spans="2:13" ht="17.25" hidden="1" customHeight="1" x14ac:dyDescent="0.2">
      <c r="B13" s="153" t="s">
        <v>3604</v>
      </c>
      <c r="C13" s="320" t="s">
        <v>3236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4475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3607</v>
      </c>
      <c r="C14" s="320" t="s">
        <v>3618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4476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3304</v>
      </c>
      <c r="C15" s="356" t="s">
        <v>3619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4477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3612</v>
      </c>
      <c r="C16" s="356" t="s">
        <v>3242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4478</v>
      </c>
      <c r="J16" s="433">
        <f t="shared" si="5"/>
        <v>44510</v>
      </c>
      <c r="K16" s="433">
        <f t="shared" si="5"/>
        <v>44510</v>
      </c>
      <c r="L16" s="473" t="s">
        <v>4479</v>
      </c>
      <c r="M16" s="146"/>
    </row>
    <row r="17" spans="2:13" ht="17.25" hidden="1" customHeight="1" x14ac:dyDescent="0.2">
      <c r="B17" s="359" t="s">
        <v>3615</v>
      </c>
      <c r="C17" s="356" t="s">
        <v>3620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4480</v>
      </c>
      <c r="J17" s="433">
        <f t="shared" si="5"/>
        <v>44517</v>
      </c>
      <c r="K17" s="433">
        <f t="shared" si="5"/>
        <v>44517</v>
      </c>
      <c r="L17" s="473" t="s">
        <v>4479</v>
      </c>
      <c r="M17" s="146"/>
    </row>
    <row r="18" spans="2:13" ht="17.25" hidden="1" customHeight="1" x14ac:dyDescent="0.2">
      <c r="B18" s="359" t="s">
        <v>3621</v>
      </c>
      <c r="C18" s="356" t="s">
        <v>3622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4481</v>
      </c>
      <c r="J18" s="433">
        <f t="shared" si="5"/>
        <v>44524</v>
      </c>
      <c r="K18" s="433">
        <f t="shared" si="5"/>
        <v>44524</v>
      </c>
      <c r="L18" s="473" t="s">
        <v>4482</v>
      </c>
      <c r="M18" s="146"/>
    </row>
    <row r="19" spans="2:13" ht="17.25" hidden="1" customHeight="1" x14ac:dyDescent="0.2">
      <c r="B19" s="359" t="s">
        <v>3623</v>
      </c>
      <c r="C19" s="356" t="s">
        <v>3624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3625</v>
      </c>
      <c r="C20" s="356" t="s">
        <v>3626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3627</v>
      </c>
      <c r="C21" s="356" t="s">
        <v>3628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3629</v>
      </c>
      <c r="C22" s="356" t="s">
        <v>3630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3631</v>
      </c>
      <c r="C23" s="356" t="s">
        <v>3251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3604</v>
      </c>
      <c r="C24" s="356" t="s">
        <v>3632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3607</v>
      </c>
      <c r="C25" s="356" t="s">
        <v>3253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3304</v>
      </c>
      <c r="C26" s="356" t="s">
        <v>3633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3612</v>
      </c>
      <c r="C27" s="356" t="s">
        <v>3634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3615</v>
      </c>
      <c r="C28" s="356" t="s">
        <v>3635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3621</v>
      </c>
      <c r="C29" s="356" t="s">
        <v>3636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409</v>
      </c>
      <c r="C30" s="356" t="s">
        <v>3637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3623</v>
      </c>
      <c r="C31" s="356" t="s">
        <v>3638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3625</v>
      </c>
      <c r="C32" s="356" t="s">
        <v>3639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3629</v>
      </c>
      <c r="C33" s="356" t="s">
        <v>3640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3627</v>
      </c>
      <c r="C34" s="356" t="s">
        <v>3641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3631</v>
      </c>
      <c r="C35" s="356" t="s">
        <v>3642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3604</v>
      </c>
      <c r="C36" s="356" t="s">
        <v>3643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409</v>
      </c>
      <c r="C37" s="432" t="s">
        <v>3644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3607</v>
      </c>
      <c r="C38" s="356" t="s">
        <v>3645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3304</v>
      </c>
      <c r="C39" s="356" t="s">
        <v>3646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3647</v>
      </c>
      <c r="C40" s="356" t="s">
        <v>3648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3615</v>
      </c>
      <c r="C41" s="356" t="s">
        <v>3649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3621</v>
      </c>
      <c r="C42" s="356" t="s">
        <v>3650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3623</v>
      </c>
      <c r="C43" s="356" t="s">
        <v>3264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3625</v>
      </c>
      <c r="C44" s="356" t="s">
        <v>3651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3629</v>
      </c>
      <c r="C45" s="356" t="s">
        <v>3652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3627</v>
      </c>
      <c r="C46" s="356" t="s">
        <v>3653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3631</v>
      </c>
      <c r="C47" s="320" t="s">
        <v>3654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409</v>
      </c>
      <c r="C48" s="320" t="s">
        <v>3655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3604</v>
      </c>
      <c r="C49" s="320" t="s">
        <v>3656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3607</v>
      </c>
      <c r="C50" s="320" t="s">
        <v>3657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3304</v>
      </c>
      <c r="C51" s="320" t="s">
        <v>3658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3647</v>
      </c>
      <c r="C52" s="320" t="s">
        <v>3659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409</v>
      </c>
      <c r="C53" s="320" t="s">
        <v>3660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3615</v>
      </c>
      <c r="C54" s="320" t="s">
        <v>3661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3250</v>
      </c>
      <c r="C55" s="320" t="s">
        <v>3662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3623</v>
      </c>
      <c r="C56" s="320" t="s">
        <v>3270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3625</v>
      </c>
      <c r="C57" s="320" t="s">
        <v>3663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3664</v>
      </c>
      <c r="C58" s="593" t="s">
        <v>3665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3627</v>
      </c>
      <c r="C59" s="594" t="s">
        <v>3666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3631</v>
      </c>
      <c r="C60" s="594" t="s">
        <v>3667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3604</v>
      </c>
      <c r="C61" s="594" t="s">
        <v>3279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3607</v>
      </c>
      <c r="C62" s="594" t="s">
        <v>3668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409</v>
      </c>
      <c r="C63" s="594" t="s">
        <v>3669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2192</v>
      </c>
    </row>
    <row r="64" spans="2:13" ht="17.25" hidden="1" customHeight="1" x14ac:dyDescent="0.2">
      <c r="B64" s="153" t="s">
        <v>3304</v>
      </c>
      <c r="C64" s="594" t="s">
        <v>3670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3647</v>
      </c>
      <c r="C65" s="594" t="s">
        <v>3671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3621</v>
      </c>
      <c r="C66" s="594" t="s">
        <v>3672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3250</v>
      </c>
      <c r="C67" s="594" t="s">
        <v>3673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409</v>
      </c>
      <c r="C68" s="594" t="s">
        <v>3289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3674</v>
      </c>
      <c r="C69" s="594" t="s">
        <v>3675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409</v>
      </c>
      <c r="C70" s="594" t="s">
        <v>3676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3625</v>
      </c>
      <c r="C71" s="594" t="s">
        <v>3294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3627</v>
      </c>
      <c r="C72" s="594" t="s">
        <v>3677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3631</v>
      </c>
      <c r="C73" s="594" t="s">
        <v>3678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409</v>
      </c>
      <c r="C74" s="594" t="s">
        <v>3679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3607</v>
      </c>
      <c r="C75" s="594" t="s">
        <v>3680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3681</v>
      </c>
      <c r="C76" s="594" t="s">
        <v>3682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3647</v>
      </c>
      <c r="C77" s="594" t="s">
        <v>3683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3621</v>
      </c>
      <c r="C78" s="594" t="s">
        <v>3684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3615</v>
      </c>
      <c r="C79" s="594" t="s">
        <v>3685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3250</v>
      </c>
      <c r="C80" s="594" t="s">
        <v>3686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3604</v>
      </c>
      <c r="C81" s="594" t="s">
        <v>3687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4483</v>
      </c>
      <c r="C82" s="677" t="s">
        <v>4484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3951</v>
      </c>
      <c r="C83" s="677" t="s">
        <v>4484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4485</v>
      </c>
      <c r="C84" s="594" t="s">
        <v>4486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3910</v>
      </c>
      <c r="C85" s="594" t="s">
        <v>4487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4488</v>
      </c>
      <c r="C86" s="594" t="s">
        <v>4489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4490</v>
      </c>
      <c r="C87" s="594" t="s">
        <v>4491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3918</v>
      </c>
      <c r="C88" s="594" t="s">
        <v>4492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3223</v>
      </c>
      <c r="C89" s="688" t="s">
        <v>4493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4494</v>
      </c>
      <c r="C90" s="688" t="s">
        <v>4495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3924</v>
      </c>
      <c r="C91" s="697" t="s">
        <v>4496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3942</v>
      </c>
      <c r="C92" s="320" t="s">
        <v>4497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4498</v>
      </c>
      <c r="C93" s="320" t="s">
        <v>4499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3953</v>
      </c>
      <c r="C94" s="320" t="s">
        <v>4500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4501</v>
      </c>
      <c r="C95" s="320" t="s">
        <v>4502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4503</v>
      </c>
      <c r="C96" s="320" t="s">
        <v>4504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3910</v>
      </c>
      <c r="C97" s="320" t="s">
        <v>4505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4490</v>
      </c>
      <c r="C98" s="320" t="s">
        <v>4506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4507</v>
      </c>
      <c r="C99" s="320" t="s">
        <v>4508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4509</v>
      </c>
      <c r="C100" s="320" t="s">
        <v>4510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3918</v>
      </c>
      <c r="C101" s="320" t="s">
        <v>4511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409</v>
      </c>
      <c r="C102" s="320" t="s">
        <v>4512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3904</v>
      </c>
      <c r="C103" s="320" t="s">
        <v>4513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3924</v>
      </c>
      <c r="C104" s="320" t="s">
        <v>4514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504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505</v>
      </c>
      <c r="C108" s="193"/>
      <c r="D108" s="193"/>
      <c r="E108" s="194"/>
      <c r="F108" s="195" t="s">
        <v>1417</v>
      </c>
      <c r="G108" s="195"/>
      <c r="H108" s="193"/>
      <c r="I108" s="193"/>
      <c r="J108" s="195" t="s">
        <v>507</v>
      </c>
      <c r="K108" s="195"/>
      <c r="L108" s="195"/>
      <c r="M108" s="193"/>
    </row>
    <row r="109" spans="2:13" s="159" customFormat="1" ht="17.25" customHeight="1" x14ac:dyDescent="0.2">
      <c r="B109" s="197" t="s">
        <v>508</v>
      </c>
      <c r="C109" s="193"/>
      <c r="D109" s="198" t="s">
        <v>509</v>
      </c>
      <c r="E109" s="199"/>
      <c r="F109" s="197" t="s">
        <v>510</v>
      </c>
      <c r="G109" s="193"/>
      <c r="H109" s="198" t="s">
        <v>511</v>
      </c>
      <c r="I109" s="193"/>
      <c r="J109" s="197" t="s">
        <v>512</v>
      </c>
      <c r="K109" s="198" t="s">
        <v>513</v>
      </c>
      <c r="M109" s="193"/>
    </row>
    <row r="110" spans="2:13" s="159" customFormat="1" ht="17.25" customHeight="1" x14ac:dyDescent="0.2">
      <c r="B110" s="417" t="s">
        <v>514</v>
      </c>
      <c r="C110" s="202"/>
      <c r="D110" s="573" t="s">
        <v>515</v>
      </c>
      <c r="E110" s="197"/>
      <c r="F110" s="710" t="s">
        <v>516</v>
      </c>
      <c r="G110" s="733" t="s">
        <v>517</v>
      </c>
      <c r="H110" s="252" t="s">
        <v>518</v>
      </c>
      <c r="I110" s="193"/>
      <c r="J110" s="201" t="s">
        <v>519</v>
      </c>
      <c r="K110" s="203" t="s">
        <v>520</v>
      </c>
      <c r="L110" s="203"/>
      <c r="M110" s="193"/>
    </row>
    <row r="111" spans="2:13" s="159" customFormat="1" ht="17.25" customHeight="1" x14ac:dyDescent="0.2">
      <c r="B111" s="417" t="s">
        <v>528</v>
      </c>
      <c r="C111" s="202"/>
      <c r="D111" s="573" t="s">
        <v>529</v>
      </c>
      <c r="E111" s="197"/>
      <c r="F111" s="710" t="s">
        <v>523</v>
      </c>
      <c r="G111" s="733" t="s">
        <v>524</v>
      </c>
      <c r="H111" s="252" t="s">
        <v>525</v>
      </c>
      <c r="I111" s="193"/>
      <c r="J111" s="201" t="s">
        <v>526</v>
      </c>
      <c r="K111" s="203" t="s">
        <v>527</v>
      </c>
      <c r="L111" s="203"/>
      <c r="M111" s="193"/>
    </row>
    <row r="112" spans="2:13" s="159" customFormat="1" ht="17.25" customHeight="1" x14ac:dyDescent="0.2">
      <c r="B112" s="201" t="s">
        <v>2751</v>
      </c>
      <c r="C112" s="202"/>
      <c r="D112" s="203" t="s">
        <v>1582</v>
      </c>
      <c r="E112" s="197"/>
      <c r="F112" s="710" t="s">
        <v>530</v>
      </c>
      <c r="G112" s="733" t="s">
        <v>531</v>
      </c>
      <c r="H112" s="252" t="s">
        <v>532</v>
      </c>
      <c r="I112" s="193"/>
      <c r="J112" s="417" t="s">
        <v>533</v>
      </c>
      <c r="K112" s="573" t="s">
        <v>534</v>
      </c>
      <c r="L112" s="203"/>
      <c r="M112" s="193"/>
    </row>
    <row r="113" spans="2:11" s="159" customFormat="1" ht="17.25" customHeight="1" x14ac:dyDescent="0.2">
      <c r="B113" s="201" t="s">
        <v>521</v>
      </c>
      <c r="C113" s="202"/>
      <c r="D113" s="203" t="s">
        <v>522</v>
      </c>
      <c r="E113" s="197"/>
      <c r="F113" s="710" t="s">
        <v>537</v>
      </c>
      <c r="G113" s="733" t="s">
        <v>538</v>
      </c>
      <c r="H113" s="252" t="s">
        <v>539</v>
      </c>
      <c r="I113" s="193"/>
      <c r="J113" s="201" t="s">
        <v>540</v>
      </c>
      <c r="K113" s="203" t="s">
        <v>541</v>
      </c>
    </row>
    <row r="114" spans="2:11" s="159" customFormat="1" ht="17.25" customHeight="1" x14ac:dyDescent="0.2">
      <c r="B114" s="417" t="s">
        <v>535</v>
      </c>
      <c r="C114" s="202"/>
      <c r="D114" s="573" t="s">
        <v>536</v>
      </c>
      <c r="E114" s="197"/>
      <c r="F114" s="710" t="s">
        <v>2752</v>
      </c>
      <c r="G114" s="733" t="s">
        <v>545</v>
      </c>
      <c r="H114" s="252" t="s">
        <v>2753</v>
      </c>
      <c r="I114" s="193"/>
      <c r="J114" s="201" t="s">
        <v>547</v>
      </c>
      <c r="K114" s="203" t="s">
        <v>548</v>
      </c>
    </row>
    <row r="115" spans="2:11" s="159" customFormat="1" ht="17.25" customHeight="1" x14ac:dyDescent="0.2">
      <c r="B115" s="417" t="s">
        <v>1427</v>
      </c>
      <c r="C115" s="202"/>
      <c r="D115" s="573" t="s">
        <v>1428</v>
      </c>
      <c r="E115" s="197"/>
      <c r="F115" s="710"/>
      <c r="G115" s="733"/>
      <c r="H115" s="252"/>
      <c r="I115" s="193"/>
      <c r="J115" s="201" t="s">
        <v>1429</v>
      </c>
      <c r="K115" s="203" t="s">
        <v>1431</v>
      </c>
    </row>
    <row r="116" spans="2:11" s="159" customFormat="1" ht="17.25" customHeight="1" x14ac:dyDescent="0.2">
      <c r="B116" s="417" t="s">
        <v>1583</v>
      </c>
      <c r="C116" s="202"/>
      <c r="D116" s="573" t="s">
        <v>1584</v>
      </c>
      <c r="E116" s="197"/>
      <c r="F116" s="508"/>
      <c r="G116"/>
      <c r="H116"/>
      <c r="I116" s="193"/>
      <c r="J116" s="417" t="s">
        <v>554</v>
      </c>
      <c r="K116" s="418" t="s">
        <v>555</v>
      </c>
    </row>
    <row r="117" spans="2:11" s="159" customFormat="1" ht="17.25" customHeight="1" x14ac:dyDescent="0.2">
      <c r="B117" s="417" t="s">
        <v>542</v>
      </c>
      <c r="C117" s="202"/>
      <c r="D117" s="573" t="s">
        <v>543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1434</v>
      </c>
      <c r="C119" s="193" t="s">
        <v>1435</v>
      </c>
      <c r="D119" s="205"/>
      <c r="E119" s="193"/>
      <c r="F119" s="193" t="s">
        <v>1436</v>
      </c>
      <c r="G119" s="206" t="s">
        <v>1437</v>
      </c>
      <c r="H119" s="196"/>
      <c r="I119" s="193"/>
      <c r="J119" s="193" t="s">
        <v>1436</v>
      </c>
      <c r="K119" s="193" t="s">
        <v>1438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T92"/>
  <sheetViews>
    <sheetView showGridLines="0" zoomScale="145" zoomScaleNormal="145" zoomScaleSheetLayoutView="75" workbookViewId="0">
      <selection activeCell="E77" sqref="E77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hidden="1" customWidth="1"/>
    <col min="11" max="11" width="18.7109375" style="145" hidden="1" customWidth="1"/>
    <col min="12" max="19" width="25.7109375" style="145" customWidth="1"/>
    <col min="20" max="20" width="18.7109375" style="145" customWidth="1"/>
    <col min="21" max="16384" width="9.140625" style="145"/>
  </cols>
  <sheetData>
    <row r="2" spans="1:20" ht="17.25" customHeight="1" thickBot="1" x14ac:dyDescent="0.25">
      <c r="B2" s="1148" t="s">
        <v>116</v>
      </c>
      <c r="C2" s="1148"/>
      <c r="D2" s="1148"/>
      <c r="E2" s="1148"/>
      <c r="F2" s="1148"/>
      <c r="G2" s="1148"/>
      <c r="H2" s="1148"/>
      <c r="I2" s="998"/>
      <c r="J2" s="962" t="s">
        <v>346</v>
      </c>
    </row>
    <row r="3" spans="1:20" ht="17.25" customHeight="1" thickBot="1" x14ac:dyDescent="0.25">
      <c r="B3" s="165"/>
    </row>
    <row r="4" spans="1:20" ht="30" customHeight="1" thickBot="1" x14ac:dyDescent="0.25">
      <c r="A4" s="186"/>
      <c r="B4" s="1132" t="s">
        <v>4515</v>
      </c>
      <c r="C4" s="1133"/>
      <c r="D4" s="1133"/>
      <c r="E4" s="1133"/>
      <c r="F4" s="1133"/>
      <c r="G4" s="1133"/>
      <c r="H4" s="1134"/>
      <c r="I4" s="147"/>
      <c r="K4" s="996"/>
      <c r="L4" s="996"/>
    </row>
    <row r="5" spans="1:20" ht="16.5" customHeight="1" x14ac:dyDescent="0.2">
      <c r="C5" s="148"/>
      <c r="D5" s="148"/>
      <c r="E5" s="148"/>
      <c r="F5" s="148"/>
      <c r="G5" s="148"/>
      <c r="H5" s="148"/>
      <c r="I5" s="148"/>
    </row>
    <row r="6" spans="1:20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20" ht="50.1" customHeight="1" x14ac:dyDescent="0.2">
      <c r="A7" s="310"/>
      <c r="B7" s="1137" t="s">
        <v>4516</v>
      </c>
      <c r="C7" s="1138"/>
      <c r="D7" s="1174" t="s">
        <v>349</v>
      </c>
      <c r="E7" s="950" t="s">
        <v>290</v>
      </c>
      <c r="F7" s="947" t="s">
        <v>1510</v>
      </c>
      <c r="G7" s="947" t="s">
        <v>4517</v>
      </c>
      <c r="H7" s="947" t="s">
        <v>4518</v>
      </c>
      <c r="I7" s="842"/>
      <c r="J7" s="885" t="s">
        <v>1508</v>
      </c>
      <c r="K7" s="769"/>
      <c r="L7" s="947" t="s">
        <v>4519</v>
      </c>
      <c r="M7" s="947" t="s">
        <v>4520</v>
      </c>
      <c r="N7" s="947" t="s">
        <v>4519</v>
      </c>
      <c r="O7" s="1007" t="s">
        <v>4521</v>
      </c>
      <c r="P7" s="947" t="s">
        <v>4522</v>
      </c>
      <c r="Q7" s="947" t="s">
        <v>3740</v>
      </c>
      <c r="R7" s="947" t="s">
        <v>4523</v>
      </c>
      <c r="S7" s="947" t="s">
        <v>4524</v>
      </c>
      <c r="T7" s="947" t="s">
        <v>4525</v>
      </c>
    </row>
    <row r="8" spans="1:20" ht="20.100000000000001" customHeight="1" x14ac:dyDescent="0.2">
      <c r="A8" s="310"/>
      <c r="B8" s="950" t="s">
        <v>351</v>
      </c>
      <c r="C8" s="950" t="s">
        <v>352</v>
      </c>
      <c r="D8" s="1175"/>
      <c r="E8" s="946" t="s">
        <v>265</v>
      </c>
      <c r="F8" s="946" t="s">
        <v>170</v>
      </c>
      <c r="G8" s="971" t="s">
        <v>189</v>
      </c>
      <c r="H8" s="971" t="s">
        <v>247</v>
      </c>
      <c r="I8" s="755"/>
      <c r="J8" s="1072" t="s">
        <v>353</v>
      </c>
      <c r="K8" s="195"/>
      <c r="L8" s="1008" t="s">
        <v>200</v>
      </c>
      <c r="M8" s="1008" t="s">
        <v>288</v>
      </c>
      <c r="N8" s="1008" t="s">
        <v>200</v>
      </c>
      <c r="O8" s="1009" t="s">
        <v>1726</v>
      </c>
      <c r="P8" s="995" t="s">
        <v>4526</v>
      </c>
      <c r="Q8" s="995" t="s">
        <v>4527</v>
      </c>
      <c r="R8" s="995" t="s">
        <v>4528</v>
      </c>
      <c r="S8" s="995" t="s">
        <v>4528</v>
      </c>
      <c r="T8" s="995" t="s">
        <v>4529</v>
      </c>
    </row>
    <row r="9" spans="1:20" ht="17.25" hidden="1" customHeight="1" x14ac:dyDescent="0.2">
      <c r="B9" s="722" t="s">
        <v>4185</v>
      </c>
      <c r="C9" s="761" t="s">
        <v>4530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K9" s="772"/>
      <c r="L9" s="621" t="e">
        <f t="shared" ref="L9:N22" si="4">B9+13</f>
        <v>#VALUE!</v>
      </c>
      <c r="M9" s="621">
        <f t="shared" ref="M9:M22" si="5">D9+20</f>
        <v>44950</v>
      </c>
      <c r="N9" s="621">
        <f t="shared" si="4"/>
        <v>44943</v>
      </c>
      <c r="O9" s="856">
        <f t="shared" ref="O9:O16" si="6">G9+14</f>
        <v>44959</v>
      </c>
      <c r="P9" s="999">
        <f t="shared" ref="P9:P22" si="7">SUM(D9+13)</f>
        <v>44943</v>
      </c>
      <c r="Q9" s="999">
        <f t="shared" ref="Q9:Q22" si="8">D9+21</f>
        <v>44951</v>
      </c>
      <c r="R9" s="999">
        <f t="shared" ref="R9:R22" si="9">D9+15</f>
        <v>44945</v>
      </c>
      <c r="S9" s="999">
        <f t="shared" ref="S9:S22" si="10">D9+15</f>
        <v>44945</v>
      </c>
      <c r="T9" s="999">
        <f t="shared" ref="T9:T16" si="11">G9+13</f>
        <v>44958</v>
      </c>
    </row>
    <row r="10" spans="1:20" ht="17.25" hidden="1" customHeight="1" x14ac:dyDescent="0.2">
      <c r="B10" s="722" t="s">
        <v>3354</v>
      </c>
      <c r="C10" s="761" t="s">
        <v>4531</v>
      </c>
      <c r="D10" s="621">
        <f t="shared" ref="D10" si="12">D9+7</f>
        <v>44937</v>
      </c>
      <c r="E10" s="621">
        <f t="shared" ref="E10" si="13">D10+5</f>
        <v>44942</v>
      </c>
      <c r="F10" s="621">
        <f t="shared" ref="F10" si="14">D10+11</f>
        <v>44948</v>
      </c>
      <c r="G10" s="621">
        <f t="shared" ref="G10" si="15">D10+15</f>
        <v>44952</v>
      </c>
      <c r="H10" s="621">
        <f t="shared" ref="H10" si="16">D10+18</f>
        <v>44955</v>
      </c>
      <c r="I10" s="755"/>
      <c r="J10" s="772" t="e">
        <f t="shared" ref="J10:J17" si="17">J9+7</f>
        <v>#REF!</v>
      </c>
      <c r="K10" s="772"/>
      <c r="L10" s="621" t="e">
        <f t="shared" si="4"/>
        <v>#VALUE!</v>
      </c>
      <c r="M10" s="621">
        <f t="shared" si="5"/>
        <v>44957</v>
      </c>
      <c r="N10" s="621">
        <f t="shared" si="4"/>
        <v>44950</v>
      </c>
      <c r="O10" s="856">
        <f t="shared" si="6"/>
        <v>44966</v>
      </c>
      <c r="P10" s="999">
        <f t="shared" si="7"/>
        <v>44950</v>
      </c>
      <c r="Q10" s="999">
        <f t="shared" si="8"/>
        <v>44958</v>
      </c>
      <c r="R10" s="999">
        <f t="shared" si="9"/>
        <v>44952</v>
      </c>
      <c r="S10" s="999">
        <f t="shared" si="10"/>
        <v>44952</v>
      </c>
      <c r="T10" s="999">
        <f t="shared" si="11"/>
        <v>44965</v>
      </c>
    </row>
    <row r="11" spans="1:20" ht="17.25" hidden="1" customHeight="1" x14ac:dyDescent="0.2">
      <c r="A11" s="329" t="s">
        <v>4532</v>
      </c>
      <c r="B11" s="722" t="s">
        <v>4159</v>
      </c>
      <c r="C11" s="761" t="s">
        <v>4533</v>
      </c>
      <c r="D11" s="621">
        <v>45347</v>
      </c>
      <c r="E11" s="621">
        <f t="shared" ref="E11:E13" si="18">D11+5</f>
        <v>45352</v>
      </c>
      <c r="F11" s="621">
        <f t="shared" ref="F11:F13" si="19">D11+11</f>
        <v>45358</v>
      </c>
      <c r="G11" s="621">
        <f t="shared" ref="G11:G13" si="20">D11+15</f>
        <v>45362</v>
      </c>
      <c r="H11" s="621">
        <f t="shared" ref="H11:H13" si="21">D11+18</f>
        <v>45365</v>
      </c>
      <c r="I11" s="755"/>
      <c r="J11" s="772" t="e">
        <f t="shared" si="17"/>
        <v>#REF!</v>
      </c>
      <c r="K11" s="772"/>
      <c r="L11" s="621" t="e">
        <f t="shared" si="4"/>
        <v>#VALUE!</v>
      </c>
      <c r="M11" s="621">
        <f t="shared" si="5"/>
        <v>45367</v>
      </c>
      <c r="N11" s="621">
        <f t="shared" si="4"/>
        <v>45360</v>
      </c>
      <c r="O11" s="856">
        <f t="shared" si="6"/>
        <v>45376</v>
      </c>
      <c r="P11" s="999">
        <f t="shared" si="7"/>
        <v>45360</v>
      </c>
      <c r="Q11" s="999">
        <f t="shared" si="8"/>
        <v>45368</v>
      </c>
      <c r="R11" s="999">
        <f t="shared" si="9"/>
        <v>45362</v>
      </c>
      <c r="S11" s="999">
        <f t="shared" si="10"/>
        <v>45362</v>
      </c>
      <c r="T11" s="999">
        <f t="shared" si="11"/>
        <v>45375</v>
      </c>
    </row>
    <row r="12" spans="1:20" ht="17.25" hidden="1" customHeight="1" x14ac:dyDescent="0.2">
      <c r="B12" s="722" t="s">
        <v>4215</v>
      </c>
      <c r="C12" s="761" t="s">
        <v>4534</v>
      </c>
      <c r="D12" s="621">
        <v>45354</v>
      </c>
      <c r="E12" s="621">
        <f t="shared" si="18"/>
        <v>45359</v>
      </c>
      <c r="F12" s="621">
        <f t="shared" si="19"/>
        <v>45365</v>
      </c>
      <c r="G12" s="621">
        <f t="shared" si="20"/>
        <v>45369</v>
      </c>
      <c r="H12" s="621">
        <f t="shared" si="21"/>
        <v>45372</v>
      </c>
      <c r="I12" s="755"/>
      <c r="J12" s="772" t="e">
        <f t="shared" si="17"/>
        <v>#REF!</v>
      </c>
      <c r="K12" s="772"/>
      <c r="L12" s="621" t="e">
        <f t="shared" si="4"/>
        <v>#VALUE!</v>
      </c>
      <c r="M12" s="621">
        <f t="shared" si="5"/>
        <v>45374</v>
      </c>
      <c r="N12" s="621">
        <f t="shared" si="4"/>
        <v>45367</v>
      </c>
      <c r="O12" s="856">
        <f t="shared" si="6"/>
        <v>45383</v>
      </c>
      <c r="P12" s="999">
        <f t="shared" si="7"/>
        <v>45367</v>
      </c>
      <c r="Q12" s="999">
        <f t="shared" si="8"/>
        <v>45375</v>
      </c>
      <c r="R12" s="999">
        <f t="shared" si="9"/>
        <v>45369</v>
      </c>
      <c r="S12" s="999">
        <f t="shared" si="10"/>
        <v>45369</v>
      </c>
      <c r="T12" s="999">
        <f t="shared" si="11"/>
        <v>45382</v>
      </c>
    </row>
    <row r="13" spans="1:20" ht="17.25" hidden="1" customHeight="1" x14ac:dyDescent="0.2">
      <c r="B13" s="722" t="s">
        <v>3339</v>
      </c>
      <c r="C13" s="761" t="s">
        <v>4535</v>
      </c>
      <c r="D13" s="621">
        <v>45363</v>
      </c>
      <c r="E13" s="621">
        <f t="shared" si="18"/>
        <v>45368</v>
      </c>
      <c r="F13" s="621">
        <f t="shared" si="19"/>
        <v>45374</v>
      </c>
      <c r="G13" s="621">
        <f t="shared" si="20"/>
        <v>45378</v>
      </c>
      <c r="H13" s="621">
        <f t="shared" si="21"/>
        <v>45381</v>
      </c>
      <c r="I13" s="755"/>
      <c r="J13" s="772" t="e">
        <f t="shared" si="17"/>
        <v>#REF!</v>
      </c>
      <c r="K13" s="772"/>
      <c r="L13" s="621" t="e">
        <f t="shared" si="4"/>
        <v>#VALUE!</v>
      </c>
      <c r="M13" s="621">
        <f t="shared" si="5"/>
        <v>45383</v>
      </c>
      <c r="N13" s="621">
        <f t="shared" si="4"/>
        <v>45376</v>
      </c>
      <c r="O13" s="856">
        <f t="shared" si="6"/>
        <v>45392</v>
      </c>
      <c r="P13" s="999">
        <f t="shared" si="7"/>
        <v>45376</v>
      </c>
      <c r="Q13" s="999">
        <f t="shared" si="8"/>
        <v>45384</v>
      </c>
      <c r="R13" s="999">
        <f t="shared" si="9"/>
        <v>45378</v>
      </c>
      <c r="S13" s="999">
        <f t="shared" si="10"/>
        <v>45378</v>
      </c>
      <c r="T13" s="999">
        <f t="shared" si="11"/>
        <v>45391</v>
      </c>
    </row>
    <row r="14" spans="1:20" ht="17.25" hidden="1" customHeight="1" x14ac:dyDescent="0.2">
      <c r="B14" s="722" t="s">
        <v>4169</v>
      </c>
      <c r="C14" s="761" t="s">
        <v>4536</v>
      </c>
      <c r="D14" s="621">
        <v>45367</v>
      </c>
      <c r="E14" s="621">
        <f t="shared" ref="E14" si="22">D14+5</f>
        <v>45372</v>
      </c>
      <c r="F14" s="621">
        <f t="shared" ref="F14" si="23">D14+11</f>
        <v>45378</v>
      </c>
      <c r="G14" s="621">
        <f t="shared" ref="G14" si="24">D14+15</f>
        <v>45382</v>
      </c>
      <c r="H14" s="621">
        <f t="shared" ref="H14" si="25">D14+18</f>
        <v>45385</v>
      </c>
      <c r="I14" s="755"/>
      <c r="J14" s="772" t="e">
        <f t="shared" si="17"/>
        <v>#REF!</v>
      </c>
      <c r="K14" s="772"/>
      <c r="L14" s="621" t="e">
        <f t="shared" si="4"/>
        <v>#VALUE!</v>
      </c>
      <c r="M14" s="621">
        <f t="shared" si="5"/>
        <v>45387</v>
      </c>
      <c r="N14" s="621">
        <f t="shared" si="4"/>
        <v>45380</v>
      </c>
      <c r="O14" s="856">
        <f t="shared" si="6"/>
        <v>45396</v>
      </c>
      <c r="P14" s="999">
        <f t="shared" si="7"/>
        <v>45380</v>
      </c>
      <c r="Q14" s="999">
        <f t="shared" si="8"/>
        <v>45388</v>
      </c>
      <c r="R14" s="999">
        <f t="shared" si="9"/>
        <v>45382</v>
      </c>
      <c r="S14" s="999">
        <f t="shared" si="10"/>
        <v>45382</v>
      </c>
      <c r="T14" s="999">
        <f t="shared" si="11"/>
        <v>45395</v>
      </c>
    </row>
    <row r="15" spans="1:20" ht="17.25" hidden="1" customHeight="1" x14ac:dyDescent="0.2">
      <c r="B15" s="997" t="s">
        <v>4470</v>
      </c>
      <c r="C15" s="1000" t="s">
        <v>4537</v>
      </c>
      <c r="D15" s="1001">
        <v>45374</v>
      </c>
      <c r="E15" s="1001">
        <f t="shared" ref="E15:E16" si="26">D15+5</f>
        <v>45379</v>
      </c>
      <c r="F15" s="1001">
        <f t="shared" ref="F15:F16" si="27">D15+11</f>
        <v>45385</v>
      </c>
      <c r="G15" s="1001">
        <f t="shared" ref="G15:G16" si="28">D15+15</f>
        <v>45389</v>
      </c>
      <c r="H15" s="1001">
        <f t="shared" ref="H15:H16" si="29">D15+18</f>
        <v>45392</v>
      </c>
      <c r="I15" s="1002"/>
      <c r="J15" s="1003" t="e">
        <f t="shared" si="17"/>
        <v>#REF!</v>
      </c>
      <c r="K15" s="1003"/>
      <c r="L15" s="621" t="e">
        <f t="shared" si="4"/>
        <v>#VALUE!</v>
      </c>
      <c r="M15" s="621">
        <f t="shared" si="5"/>
        <v>45394</v>
      </c>
      <c r="N15" s="621">
        <f t="shared" si="4"/>
        <v>45387</v>
      </c>
      <c r="O15" s="856">
        <f t="shared" si="6"/>
        <v>45403</v>
      </c>
      <c r="P15" s="999">
        <f t="shared" si="7"/>
        <v>45387</v>
      </c>
      <c r="Q15" s="999">
        <f t="shared" si="8"/>
        <v>45395</v>
      </c>
      <c r="R15" s="999">
        <f t="shared" si="9"/>
        <v>45389</v>
      </c>
      <c r="S15" s="999">
        <f t="shared" si="10"/>
        <v>45389</v>
      </c>
      <c r="T15" s="999">
        <f t="shared" si="11"/>
        <v>45402</v>
      </c>
    </row>
    <row r="16" spans="1:20" ht="17.25" hidden="1" customHeight="1" x14ac:dyDescent="0.2">
      <c r="B16" s="722" t="s">
        <v>4181</v>
      </c>
      <c r="C16" s="761" t="s">
        <v>4538</v>
      </c>
      <c r="D16" s="621">
        <v>45386</v>
      </c>
      <c r="E16" s="621">
        <f t="shared" si="26"/>
        <v>45391</v>
      </c>
      <c r="F16" s="621">
        <f t="shared" si="27"/>
        <v>45397</v>
      </c>
      <c r="G16" s="621">
        <f t="shared" si="28"/>
        <v>45401</v>
      </c>
      <c r="H16" s="621">
        <f t="shared" si="29"/>
        <v>45404</v>
      </c>
      <c r="I16" s="755"/>
      <c r="J16" s="772" t="e">
        <f t="shared" si="17"/>
        <v>#REF!</v>
      </c>
      <c r="K16" s="772"/>
      <c r="L16" s="621" t="e">
        <f t="shared" si="4"/>
        <v>#VALUE!</v>
      </c>
      <c r="M16" s="621">
        <f t="shared" si="5"/>
        <v>45406</v>
      </c>
      <c r="N16" s="621">
        <f t="shared" si="4"/>
        <v>45399</v>
      </c>
      <c r="O16" s="856">
        <f t="shared" si="6"/>
        <v>45415</v>
      </c>
      <c r="P16" s="999">
        <f t="shared" si="7"/>
        <v>45399</v>
      </c>
      <c r="Q16" s="999">
        <f t="shared" si="8"/>
        <v>45407</v>
      </c>
      <c r="R16" s="999">
        <f t="shared" si="9"/>
        <v>45401</v>
      </c>
      <c r="S16" s="999">
        <f t="shared" si="10"/>
        <v>45401</v>
      </c>
      <c r="T16" s="999">
        <f t="shared" si="11"/>
        <v>45414</v>
      </c>
    </row>
    <row r="17" spans="1:20" ht="17.25" hidden="1" customHeight="1" x14ac:dyDescent="0.2">
      <c r="B17" s="1006" t="s">
        <v>4165</v>
      </c>
      <c r="C17" s="961" t="s">
        <v>4539</v>
      </c>
      <c r="D17" s="961">
        <v>45390</v>
      </c>
      <c r="E17" s="761">
        <f t="shared" ref="E17" si="30">D17+5</f>
        <v>45395</v>
      </c>
      <c r="F17" s="761">
        <f t="shared" ref="F17" si="31">D17+11</f>
        <v>45401</v>
      </c>
      <c r="G17" s="884" t="s">
        <v>385</v>
      </c>
      <c r="H17" s="761">
        <f t="shared" ref="H17" si="32">D17+18</f>
        <v>45408</v>
      </c>
      <c r="I17" s="755"/>
      <c r="J17" s="761" t="e">
        <f t="shared" si="17"/>
        <v>#REF!</v>
      </c>
      <c r="K17" s="772"/>
      <c r="L17" s="761" t="e">
        <f t="shared" si="4"/>
        <v>#VALUE!</v>
      </c>
      <c r="M17" s="761">
        <f t="shared" si="5"/>
        <v>45410</v>
      </c>
      <c r="N17" s="761">
        <f t="shared" si="4"/>
        <v>45403</v>
      </c>
      <c r="O17" s="884" t="s">
        <v>385</v>
      </c>
      <c r="P17" s="1005">
        <f t="shared" si="7"/>
        <v>45403</v>
      </c>
      <c r="Q17" s="1005">
        <f t="shared" si="8"/>
        <v>45411</v>
      </c>
      <c r="R17" s="1005">
        <f t="shared" si="9"/>
        <v>45405</v>
      </c>
      <c r="S17" s="1005">
        <f t="shared" si="10"/>
        <v>45405</v>
      </c>
      <c r="T17" s="884" t="s">
        <v>385</v>
      </c>
    </row>
    <row r="18" spans="1:20" ht="17.25" hidden="1" customHeight="1" x14ac:dyDescent="0.2">
      <c r="B18" s="1006" t="s">
        <v>4212</v>
      </c>
      <c r="C18" s="961" t="s">
        <v>4540</v>
      </c>
      <c r="D18" s="961">
        <v>45402</v>
      </c>
      <c r="E18" s="761">
        <f t="shared" ref="E18:E22" si="33">D18+5</f>
        <v>45407</v>
      </c>
      <c r="F18" s="884" t="s">
        <v>385</v>
      </c>
      <c r="G18" s="761">
        <f t="shared" ref="G18:G22" si="34">D18+15</f>
        <v>45417</v>
      </c>
      <c r="H18" s="761">
        <f t="shared" ref="H18:H22" si="35">D18+18</f>
        <v>45420</v>
      </c>
      <c r="I18" s="755"/>
      <c r="J18" s="761" t="e">
        <f t="shared" ref="J18" si="36">J17+7</f>
        <v>#REF!</v>
      </c>
      <c r="K18" s="772"/>
      <c r="L18" s="761" t="e">
        <f t="shared" si="4"/>
        <v>#VALUE!</v>
      </c>
      <c r="M18" s="761">
        <f t="shared" si="5"/>
        <v>45422</v>
      </c>
      <c r="N18" s="761">
        <f t="shared" si="4"/>
        <v>45415</v>
      </c>
      <c r="O18" s="1004">
        <f>G18+14</f>
        <v>45431</v>
      </c>
      <c r="P18" s="1005">
        <f t="shared" si="7"/>
        <v>45415</v>
      </c>
      <c r="Q18" s="1005">
        <f t="shared" si="8"/>
        <v>45423</v>
      </c>
      <c r="R18" s="1005">
        <f t="shared" si="9"/>
        <v>45417</v>
      </c>
      <c r="S18" s="1005">
        <f t="shared" si="10"/>
        <v>45417</v>
      </c>
      <c r="T18" s="1005">
        <f>G18+13</f>
        <v>45430</v>
      </c>
    </row>
    <row r="19" spans="1:20" ht="17.25" hidden="1" customHeight="1" x14ac:dyDescent="0.2">
      <c r="B19" s="1006" t="s">
        <v>4188</v>
      </c>
      <c r="C19" s="961" t="s">
        <v>4541</v>
      </c>
      <c r="D19" s="961">
        <v>45411</v>
      </c>
      <c r="E19" s="761">
        <f t="shared" si="33"/>
        <v>45416</v>
      </c>
      <c r="F19" s="761">
        <f t="shared" ref="F19:F22" si="37">D19+11</f>
        <v>45422</v>
      </c>
      <c r="G19" s="761">
        <f t="shared" si="34"/>
        <v>45426</v>
      </c>
      <c r="H19" s="761">
        <f t="shared" si="35"/>
        <v>45429</v>
      </c>
      <c r="I19" s="755"/>
      <c r="J19" s="761" t="e">
        <f t="shared" ref="J19:J39" si="38">J18+7</f>
        <v>#REF!</v>
      </c>
      <c r="K19" s="772"/>
      <c r="L19" s="761" t="e">
        <f t="shared" si="4"/>
        <v>#VALUE!</v>
      </c>
      <c r="M19" s="761">
        <f t="shared" si="5"/>
        <v>45431</v>
      </c>
      <c r="N19" s="761">
        <f t="shared" si="4"/>
        <v>45424</v>
      </c>
      <c r="O19" s="1004">
        <f>G19+14</f>
        <v>45440</v>
      </c>
      <c r="P19" s="1005">
        <f t="shared" si="7"/>
        <v>45424</v>
      </c>
      <c r="Q19" s="1005">
        <f t="shared" si="8"/>
        <v>45432</v>
      </c>
      <c r="R19" s="1005">
        <f t="shared" si="9"/>
        <v>45426</v>
      </c>
      <c r="S19" s="1005">
        <f t="shared" si="10"/>
        <v>45426</v>
      </c>
      <c r="T19" s="1005">
        <f>G19+13</f>
        <v>45439</v>
      </c>
    </row>
    <row r="20" spans="1:20" ht="17.25" hidden="1" customHeight="1" x14ac:dyDescent="0.2">
      <c r="B20" s="982" t="s">
        <v>4172</v>
      </c>
      <c r="C20" s="961" t="s">
        <v>4542</v>
      </c>
      <c r="D20" s="961">
        <v>45421</v>
      </c>
      <c r="E20" s="761">
        <f t="shared" si="33"/>
        <v>45426</v>
      </c>
      <c r="F20" s="884" t="s">
        <v>385</v>
      </c>
      <c r="G20" s="761">
        <v>45424</v>
      </c>
      <c r="H20" s="761">
        <v>45426</v>
      </c>
      <c r="I20" s="755"/>
      <c r="J20" s="761" t="e">
        <f t="shared" si="38"/>
        <v>#REF!</v>
      </c>
      <c r="K20" s="772"/>
      <c r="L20" s="761" t="e">
        <f t="shared" si="4"/>
        <v>#VALUE!</v>
      </c>
      <c r="M20" s="761">
        <f t="shared" si="5"/>
        <v>45441</v>
      </c>
      <c r="N20" s="761">
        <f t="shared" si="4"/>
        <v>45434</v>
      </c>
      <c r="O20" s="1004">
        <f>G20+14</f>
        <v>45438</v>
      </c>
      <c r="P20" s="1005">
        <f t="shared" si="7"/>
        <v>45434</v>
      </c>
      <c r="Q20" s="1005">
        <f t="shared" si="8"/>
        <v>45442</v>
      </c>
      <c r="R20" s="1005">
        <f t="shared" si="9"/>
        <v>45436</v>
      </c>
      <c r="S20" s="1005">
        <f t="shared" si="10"/>
        <v>45436</v>
      </c>
      <c r="T20" s="1005">
        <f>G20+13</f>
        <v>45437</v>
      </c>
    </row>
    <row r="21" spans="1:20" ht="17.25" hidden="1" customHeight="1" x14ac:dyDescent="0.2">
      <c r="B21" s="982" t="s">
        <v>4185</v>
      </c>
      <c r="C21" s="961" t="s">
        <v>4543</v>
      </c>
      <c r="D21" s="961">
        <v>45424</v>
      </c>
      <c r="E21" s="761">
        <f t="shared" si="33"/>
        <v>45429</v>
      </c>
      <c r="F21" s="761">
        <f t="shared" si="37"/>
        <v>45435</v>
      </c>
      <c r="G21" s="884" t="s">
        <v>385</v>
      </c>
      <c r="H21" s="761">
        <f t="shared" si="35"/>
        <v>45442</v>
      </c>
      <c r="I21" s="755"/>
      <c r="J21" s="761" t="e">
        <f t="shared" si="38"/>
        <v>#REF!</v>
      </c>
      <c r="K21" s="772"/>
      <c r="L21" s="761" t="e">
        <f t="shared" si="4"/>
        <v>#VALUE!</v>
      </c>
      <c r="M21" s="761">
        <f t="shared" si="5"/>
        <v>45444</v>
      </c>
      <c r="N21" s="761">
        <f t="shared" si="4"/>
        <v>45437</v>
      </c>
      <c r="O21" s="1004" t="e">
        <f>G21+14</f>
        <v>#VALUE!</v>
      </c>
      <c r="P21" s="1005">
        <f t="shared" si="7"/>
        <v>45437</v>
      </c>
      <c r="Q21" s="1005">
        <f t="shared" si="8"/>
        <v>45445</v>
      </c>
      <c r="R21" s="1005">
        <f t="shared" si="9"/>
        <v>45439</v>
      </c>
      <c r="S21" s="1005">
        <f t="shared" si="10"/>
        <v>45439</v>
      </c>
      <c r="T21" s="1005" t="e">
        <f>G21+13</f>
        <v>#VALUE!</v>
      </c>
    </row>
    <row r="22" spans="1:20" ht="17.25" hidden="1" customHeight="1" x14ac:dyDescent="0.2">
      <c r="B22" s="942" t="s">
        <v>385</v>
      </c>
      <c r="C22" s="961" t="s">
        <v>4544</v>
      </c>
      <c r="D22" s="803">
        <v>45439</v>
      </c>
      <c r="E22" s="803">
        <f t="shared" si="33"/>
        <v>45444</v>
      </c>
      <c r="F22" s="803">
        <f t="shared" si="37"/>
        <v>45450</v>
      </c>
      <c r="G22" s="803">
        <f t="shared" si="34"/>
        <v>45454</v>
      </c>
      <c r="H22" s="803">
        <f t="shared" si="35"/>
        <v>45457</v>
      </c>
      <c r="I22" s="755"/>
      <c r="J22" s="761" t="e">
        <f t="shared" si="38"/>
        <v>#REF!</v>
      </c>
      <c r="K22" s="772"/>
      <c r="L22" s="761" t="e">
        <f t="shared" si="4"/>
        <v>#VALUE!</v>
      </c>
      <c r="M22" s="761">
        <f t="shared" si="5"/>
        <v>45459</v>
      </c>
      <c r="N22" s="761">
        <f t="shared" si="4"/>
        <v>45452</v>
      </c>
      <c r="O22" s="1004">
        <f>G22+14</f>
        <v>45468</v>
      </c>
      <c r="P22" s="1005">
        <f t="shared" si="7"/>
        <v>45452</v>
      </c>
      <c r="Q22" s="1005">
        <f t="shared" si="8"/>
        <v>45460</v>
      </c>
      <c r="R22" s="1005">
        <f t="shared" si="9"/>
        <v>45454</v>
      </c>
      <c r="S22" s="1005">
        <f t="shared" si="10"/>
        <v>45454</v>
      </c>
      <c r="T22" s="1005">
        <f>G22+13</f>
        <v>45467</v>
      </c>
    </row>
    <row r="23" spans="1:20" ht="17.25" hidden="1" customHeight="1" x14ac:dyDescent="0.2">
      <c r="B23" s="982" t="s">
        <v>3320</v>
      </c>
      <c r="C23" s="961" t="s">
        <v>4545</v>
      </c>
      <c r="D23" s="961">
        <v>45434</v>
      </c>
      <c r="E23" s="761">
        <f t="shared" ref="E23:E24" si="39">D23+5</f>
        <v>45439</v>
      </c>
      <c r="F23" s="761">
        <f t="shared" ref="F23:F24" si="40">D23+11</f>
        <v>45445</v>
      </c>
      <c r="G23" s="761">
        <f t="shared" ref="G23:G24" si="41">D23+15</f>
        <v>45449</v>
      </c>
      <c r="H23" s="761">
        <f t="shared" ref="H23:H24" si="42">D23+18</f>
        <v>45452</v>
      </c>
      <c r="I23" s="755"/>
      <c r="J23" s="761" t="e">
        <f t="shared" si="38"/>
        <v>#REF!</v>
      </c>
      <c r="K23" s="772"/>
      <c r="L23" s="761" t="e">
        <f t="shared" ref="L23:N24" si="43">B23+13</f>
        <v>#VALUE!</v>
      </c>
      <c r="M23" s="761">
        <f t="shared" ref="M23:M24" si="44">D23+20</f>
        <v>45454</v>
      </c>
      <c r="N23" s="761">
        <f t="shared" si="43"/>
        <v>45447</v>
      </c>
      <c r="O23" s="1004">
        <f t="shared" ref="O23:O24" si="45">G23+14</f>
        <v>45463</v>
      </c>
      <c r="P23" s="1005">
        <f t="shared" ref="P23" si="46">SUM(D23+13)</f>
        <v>45447</v>
      </c>
      <c r="Q23" s="1005">
        <f t="shared" ref="Q23:Q24" si="47">D23+21</f>
        <v>45455</v>
      </c>
      <c r="R23" s="1005">
        <f t="shared" ref="R23:R24" si="48">D23+15</f>
        <v>45449</v>
      </c>
      <c r="S23" s="1005">
        <f t="shared" ref="S23:S24" si="49">D23+15</f>
        <v>45449</v>
      </c>
      <c r="T23" s="1005">
        <f t="shared" ref="T23:T24" si="50">G23+13</f>
        <v>45462</v>
      </c>
    </row>
    <row r="24" spans="1:20" ht="17.25" hidden="1" customHeight="1" x14ac:dyDescent="0.2">
      <c r="B24" s="1206" t="s">
        <v>409</v>
      </c>
      <c r="C24" s="961" t="s">
        <v>4546</v>
      </c>
      <c r="D24" s="803">
        <v>45426</v>
      </c>
      <c r="E24" s="803">
        <f t="shared" si="39"/>
        <v>45431</v>
      </c>
      <c r="F24" s="803">
        <f t="shared" si="40"/>
        <v>45437</v>
      </c>
      <c r="G24" s="803">
        <f t="shared" si="41"/>
        <v>45441</v>
      </c>
      <c r="H24" s="803">
        <f t="shared" si="42"/>
        <v>45444</v>
      </c>
      <c r="I24" s="755"/>
      <c r="J24" s="761" t="e">
        <f t="shared" si="38"/>
        <v>#REF!</v>
      </c>
      <c r="K24" s="772"/>
      <c r="L24" s="761" t="e">
        <f t="shared" si="43"/>
        <v>#VALUE!</v>
      </c>
      <c r="M24" s="761">
        <f t="shared" si="44"/>
        <v>45446</v>
      </c>
      <c r="N24" s="761">
        <f t="shared" si="43"/>
        <v>45439</v>
      </c>
      <c r="O24" s="1004">
        <f t="shared" si="45"/>
        <v>45455</v>
      </c>
      <c r="P24" s="1005">
        <f t="shared" ref="P24" si="51">SUM(D24+13)</f>
        <v>45439</v>
      </c>
      <c r="Q24" s="1005">
        <f t="shared" si="47"/>
        <v>45447</v>
      </c>
      <c r="R24" s="1005">
        <f t="shared" si="48"/>
        <v>45441</v>
      </c>
      <c r="S24" s="1005">
        <f t="shared" si="49"/>
        <v>45441</v>
      </c>
      <c r="T24" s="1005">
        <f t="shared" si="50"/>
        <v>45454</v>
      </c>
    </row>
    <row r="25" spans="1:20" ht="17.25" hidden="1" customHeight="1" x14ac:dyDescent="0.2">
      <c r="B25" s="1207"/>
      <c r="C25" s="961" t="s">
        <v>4547</v>
      </c>
      <c r="D25" s="803">
        <v>45430</v>
      </c>
      <c r="E25" s="803">
        <f t="shared" ref="E25" si="52">D25+5</f>
        <v>45435</v>
      </c>
      <c r="F25" s="803">
        <f t="shared" ref="F25" si="53">D25+11</f>
        <v>45441</v>
      </c>
      <c r="G25" s="803">
        <f t="shared" ref="G25" si="54">D25+15</f>
        <v>45445</v>
      </c>
      <c r="H25" s="803">
        <f t="shared" ref="H25" si="55">D25+18</f>
        <v>45448</v>
      </c>
      <c r="I25" s="755"/>
      <c r="J25" s="761" t="e">
        <f t="shared" si="38"/>
        <v>#REF!</v>
      </c>
      <c r="K25" s="772"/>
      <c r="L25" s="761">
        <f t="shared" ref="L25:N25" si="56">B25+13</f>
        <v>13</v>
      </c>
      <c r="M25" s="761">
        <f t="shared" ref="M25" si="57">D25+20</f>
        <v>45450</v>
      </c>
      <c r="N25" s="761">
        <f t="shared" si="56"/>
        <v>45443</v>
      </c>
      <c r="O25" s="1004">
        <f t="shared" ref="O25" si="58">G25+14</f>
        <v>45459</v>
      </c>
      <c r="P25" s="1005">
        <f t="shared" ref="P25" si="59">SUM(D25+13)</f>
        <v>45443</v>
      </c>
      <c r="Q25" s="1005">
        <f t="shared" ref="Q25" si="60">D25+21</f>
        <v>45451</v>
      </c>
      <c r="R25" s="1005">
        <f t="shared" ref="R25" si="61">D25+15</f>
        <v>45445</v>
      </c>
      <c r="S25" s="1005">
        <f t="shared" ref="S25" si="62">D25+15</f>
        <v>45445</v>
      </c>
      <c r="T25" s="1005">
        <f t="shared" ref="T25" si="63">G25+13</f>
        <v>45458</v>
      </c>
    </row>
    <row r="26" spans="1:20" ht="17.25" hidden="1" customHeight="1" x14ac:dyDescent="0.2">
      <c r="B26" s="1208"/>
      <c r="C26" s="961" t="s">
        <v>4548</v>
      </c>
      <c r="D26" s="803">
        <v>45430</v>
      </c>
      <c r="E26" s="803">
        <f t="shared" ref="E26:E28" si="64">D26+5</f>
        <v>45435</v>
      </c>
      <c r="F26" s="803">
        <f t="shared" ref="F26:F28" si="65">D26+11</f>
        <v>45441</v>
      </c>
      <c r="G26" s="803">
        <f t="shared" ref="G26:G28" si="66">D26+15</f>
        <v>45445</v>
      </c>
      <c r="H26" s="803">
        <f t="shared" ref="H26:H28" si="67">D26+18</f>
        <v>45448</v>
      </c>
      <c r="I26" s="755"/>
      <c r="J26" s="761" t="e">
        <f t="shared" si="38"/>
        <v>#REF!</v>
      </c>
      <c r="K26" s="772"/>
      <c r="L26" s="761">
        <f t="shared" ref="L26:N28" si="68">B26+13</f>
        <v>13</v>
      </c>
      <c r="M26" s="761">
        <f t="shared" ref="M26:M28" si="69">D26+20</f>
        <v>45450</v>
      </c>
      <c r="N26" s="761">
        <f t="shared" si="68"/>
        <v>45443</v>
      </c>
      <c r="O26" s="1004">
        <f t="shared" ref="O26:O28" si="70">G26+14</f>
        <v>45459</v>
      </c>
      <c r="P26" s="1005">
        <f t="shared" ref="P26" si="71">SUM(D26+13)</f>
        <v>45443</v>
      </c>
      <c r="Q26" s="1005">
        <f t="shared" ref="Q26:Q28" si="72">D26+21</f>
        <v>45451</v>
      </c>
      <c r="R26" s="1005">
        <f t="shared" ref="R26:R28" si="73">D26+15</f>
        <v>45445</v>
      </c>
      <c r="S26" s="1005">
        <f t="shared" ref="S26:S28" si="74">D26+15</f>
        <v>45445</v>
      </c>
      <c r="T26" s="1005">
        <f t="shared" ref="T26:T28" si="75">G26+13</f>
        <v>45458</v>
      </c>
    </row>
    <row r="27" spans="1:20" ht="17.25" hidden="1" customHeight="1" x14ac:dyDescent="0.2">
      <c r="A27" s="329" t="s">
        <v>4549</v>
      </c>
      <c r="B27" s="942" t="s">
        <v>385</v>
      </c>
      <c r="C27" s="961" t="s">
        <v>4550</v>
      </c>
      <c r="D27" s="803">
        <v>45430</v>
      </c>
      <c r="E27" s="803">
        <f t="shared" ref="E27" si="76">D27+5</f>
        <v>45435</v>
      </c>
      <c r="F27" s="803">
        <f t="shared" ref="F27" si="77">D27+11</f>
        <v>45441</v>
      </c>
      <c r="G27" s="803">
        <f t="shared" ref="G27" si="78">D27+15</f>
        <v>45445</v>
      </c>
      <c r="H27" s="803">
        <f t="shared" ref="H27" si="79">D27+18</f>
        <v>45448</v>
      </c>
      <c r="I27" s="755"/>
      <c r="J27" s="761">
        <v>45436</v>
      </c>
      <c r="K27" s="772"/>
      <c r="L27" s="761" t="e">
        <f t="shared" si="68"/>
        <v>#VALUE!</v>
      </c>
      <c r="M27" s="761">
        <f t="shared" si="69"/>
        <v>45450</v>
      </c>
      <c r="N27" s="761">
        <f t="shared" si="68"/>
        <v>45443</v>
      </c>
      <c r="O27" s="1004">
        <f t="shared" si="70"/>
        <v>45459</v>
      </c>
      <c r="P27" s="1005">
        <f t="shared" ref="P27" si="80">SUM(D27+13)</f>
        <v>45443</v>
      </c>
      <c r="Q27" s="1005">
        <f t="shared" si="72"/>
        <v>45451</v>
      </c>
      <c r="R27" s="1005">
        <f t="shared" si="73"/>
        <v>45445</v>
      </c>
      <c r="S27" s="1005">
        <f t="shared" si="74"/>
        <v>45445</v>
      </c>
      <c r="T27" s="1005">
        <f t="shared" si="75"/>
        <v>45458</v>
      </c>
    </row>
    <row r="28" spans="1:20" ht="17.25" hidden="1" customHeight="1" x14ac:dyDescent="0.2">
      <c r="B28" s="942" t="s">
        <v>385</v>
      </c>
      <c r="C28" s="961" t="s">
        <v>4551</v>
      </c>
      <c r="D28" s="803">
        <v>45433</v>
      </c>
      <c r="E28" s="803">
        <f t="shared" si="64"/>
        <v>45438</v>
      </c>
      <c r="F28" s="803">
        <f t="shared" si="65"/>
        <v>45444</v>
      </c>
      <c r="G28" s="803">
        <f t="shared" si="66"/>
        <v>45448</v>
      </c>
      <c r="H28" s="803">
        <f t="shared" si="67"/>
        <v>45451</v>
      </c>
      <c r="I28" s="755"/>
      <c r="J28" s="761">
        <f t="shared" si="38"/>
        <v>45443</v>
      </c>
      <c r="K28" s="772"/>
      <c r="L28" s="761" t="e">
        <f t="shared" si="68"/>
        <v>#VALUE!</v>
      </c>
      <c r="M28" s="761">
        <f t="shared" si="69"/>
        <v>45453</v>
      </c>
      <c r="N28" s="761">
        <f t="shared" si="68"/>
        <v>45446</v>
      </c>
      <c r="O28" s="1004">
        <f t="shared" si="70"/>
        <v>45462</v>
      </c>
      <c r="P28" s="1005">
        <f t="shared" ref="P28:P30" si="81">SUM(D28+13)</f>
        <v>45446</v>
      </c>
      <c r="Q28" s="1005">
        <f t="shared" si="72"/>
        <v>45454</v>
      </c>
      <c r="R28" s="1005">
        <f t="shared" si="73"/>
        <v>45448</v>
      </c>
      <c r="S28" s="1005">
        <f t="shared" si="74"/>
        <v>45448</v>
      </c>
      <c r="T28" s="1005">
        <f t="shared" si="75"/>
        <v>45461</v>
      </c>
    </row>
    <row r="29" spans="1:20" ht="17.25" hidden="1" customHeight="1" x14ac:dyDescent="0.2">
      <c r="B29" s="942" t="s">
        <v>409</v>
      </c>
      <c r="C29" s="961" t="s">
        <v>4552</v>
      </c>
      <c r="D29" s="803">
        <v>45430</v>
      </c>
      <c r="E29" s="803">
        <f t="shared" ref="E29:E31" si="82">D29+5</f>
        <v>45435</v>
      </c>
      <c r="F29" s="803">
        <f t="shared" ref="F29:F31" si="83">D29+11</f>
        <v>45441</v>
      </c>
      <c r="G29" s="803">
        <f t="shared" ref="G29:G31" si="84">D29+15</f>
        <v>45445</v>
      </c>
      <c r="H29" s="803">
        <f t="shared" ref="H29:H33" si="85">D29+18</f>
        <v>45448</v>
      </c>
      <c r="I29" s="755"/>
      <c r="J29" s="761">
        <f t="shared" si="38"/>
        <v>45450</v>
      </c>
      <c r="K29" s="772"/>
      <c r="L29" s="761" t="e">
        <f t="shared" ref="L29:N31" si="86">B29+13</f>
        <v>#VALUE!</v>
      </c>
      <c r="M29" s="761">
        <f t="shared" ref="M29:M31" si="87">D29+20</f>
        <v>45450</v>
      </c>
      <c r="N29" s="761">
        <f t="shared" si="86"/>
        <v>45443</v>
      </c>
      <c r="O29" s="1004">
        <f t="shared" ref="O29:O31" si="88">G29+14</f>
        <v>45459</v>
      </c>
      <c r="P29" s="1005">
        <f t="shared" si="81"/>
        <v>45443</v>
      </c>
      <c r="Q29" s="1005">
        <f t="shared" ref="Q29:Q31" si="89">D29+21</f>
        <v>45451</v>
      </c>
      <c r="R29" s="1005">
        <f t="shared" ref="R29:R31" si="90">D29+15</f>
        <v>45445</v>
      </c>
      <c r="S29" s="1005">
        <f t="shared" ref="S29:S31" si="91">D29+15</f>
        <v>45445</v>
      </c>
      <c r="T29" s="1005">
        <f t="shared" ref="T29:T31" si="92">G29+13</f>
        <v>45458</v>
      </c>
    </row>
    <row r="30" spans="1:20" ht="17.25" hidden="1" customHeight="1" x14ac:dyDescent="0.2">
      <c r="B30" s="982" t="s">
        <v>3388</v>
      </c>
      <c r="C30" s="961" t="s">
        <v>4553</v>
      </c>
      <c r="D30" s="961">
        <v>45449</v>
      </c>
      <c r="E30" s="761">
        <f t="shared" si="82"/>
        <v>45454</v>
      </c>
      <c r="F30" s="761">
        <f t="shared" si="83"/>
        <v>45460</v>
      </c>
      <c r="G30" s="761">
        <f t="shared" si="84"/>
        <v>45464</v>
      </c>
      <c r="H30" s="761">
        <f t="shared" si="85"/>
        <v>45467</v>
      </c>
      <c r="I30" s="755"/>
      <c r="J30" s="761">
        <f t="shared" si="38"/>
        <v>45457</v>
      </c>
      <c r="K30" s="772"/>
      <c r="L30" s="761" t="e">
        <f t="shared" si="86"/>
        <v>#VALUE!</v>
      </c>
      <c r="M30" s="761">
        <f t="shared" si="87"/>
        <v>45469</v>
      </c>
      <c r="N30" s="761">
        <f t="shared" si="86"/>
        <v>45462</v>
      </c>
      <c r="O30" s="1004">
        <f t="shared" si="88"/>
        <v>45478</v>
      </c>
      <c r="P30" s="1005">
        <f t="shared" si="81"/>
        <v>45462</v>
      </c>
      <c r="Q30" s="1005">
        <f t="shared" si="89"/>
        <v>45470</v>
      </c>
      <c r="R30" s="1005">
        <f t="shared" si="90"/>
        <v>45464</v>
      </c>
      <c r="S30" s="1005">
        <f t="shared" si="91"/>
        <v>45464</v>
      </c>
      <c r="T30" s="1005">
        <f t="shared" si="92"/>
        <v>45477</v>
      </c>
    </row>
    <row r="31" spans="1:20" ht="17.25" hidden="1" customHeight="1" x14ac:dyDescent="0.2">
      <c r="B31" s="982" t="s">
        <v>4159</v>
      </c>
      <c r="C31" s="961" t="s">
        <v>4554</v>
      </c>
      <c r="D31" s="961">
        <v>45464</v>
      </c>
      <c r="E31" s="761">
        <f t="shared" si="82"/>
        <v>45469</v>
      </c>
      <c r="F31" s="761">
        <f t="shared" si="83"/>
        <v>45475</v>
      </c>
      <c r="G31" s="761">
        <f t="shared" si="84"/>
        <v>45479</v>
      </c>
      <c r="H31" s="761">
        <f t="shared" si="85"/>
        <v>45482</v>
      </c>
      <c r="I31" s="755"/>
      <c r="J31" s="761">
        <f t="shared" si="38"/>
        <v>45464</v>
      </c>
      <c r="K31" s="772"/>
      <c r="L31" s="761" t="e">
        <f t="shared" si="86"/>
        <v>#VALUE!</v>
      </c>
      <c r="M31" s="761">
        <f t="shared" si="87"/>
        <v>45484</v>
      </c>
      <c r="N31" s="761">
        <f t="shared" si="86"/>
        <v>45477</v>
      </c>
      <c r="O31" s="1004">
        <f t="shared" si="88"/>
        <v>45493</v>
      </c>
      <c r="P31" s="1005">
        <f t="shared" ref="P31:P32" si="93">SUM(D31+13)</f>
        <v>45477</v>
      </c>
      <c r="Q31" s="1005">
        <f t="shared" si="89"/>
        <v>45485</v>
      </c>
      <c r="R31" s="1005">
        <f t="shared" si="90"/>
        <v>45479</v>
      </c>
      <c r="S31" s="1005">
        <f t="shared" si="91"/>
        <v>45479</v>
      </c>
      <c r="T31" s="1005">
        <f t="shared" si="92"/>
        <v>45492</v>
      </c>
    </row>
    <row r="32" spans="1:20" ht="17.25" hidden="1" customHeight="1" x14ac:dyDescent="0.2">
      <c r="B32" s="982" t="s">
        <v>4215</v>
      </c>
      <c r="C32" s="961" t="s">
        <v>4555</v>
      </c>
      <c r="D32" s="961">
        <v>45497</v>
      </c>
      <c r="E32" s="761">
        <f t="shared" ref="E32" si="94">D32+5</f>
        <v>45502</v>
      </c>
      <c r="F32" s="761">
        <f t="shared" ref="F32" si="95">D32+11</f>
        <v>45508</v>
      </c>
      <c r="G32" s="761">
        <f t="shared" ref="G32" si="96">D32+15</f>
        <v>45512</v>
      </c>
      <c r="H32" s="761">
        <f t="shared" si="85"/>
        <v>45515</v>
      </c>
      <c r="I32" s="755"/>
      <c r="J32" s="761">
        <f t="shared" si="38"/>
        <v>45471</v>
      </c>
      <c r="K32" s="772"/>
      <c r="L32" s="761" t="e">
        <f t="shared" ref="L32:N32" si="97">B32+13</f>
        <v>#VALUE!</v>
      </c>
      <c r="M32" s="761">
        <f t="shared" ref="M32" si="98">D32+20</f>
        <v>45517</v>
      </c>
      <c r="N32" s="761">
        <f t="shared" si="97"/>
        <v>45510</v>
      </c>
      <c r="O32" s="1004">
        <f t="shared" ref="O32" si="99">G32+14</f>
        <v>45526</v>
      </c>
      <c r="P32" s="1005">
        <f t="shared" si="93"/>
        <v>45510</v>
      </c>
      <c r="Q32" s="1005">
        <f t="shared" ref="Q32" si="100">D32+21</f>
        <v>45518</v>
      </c>
      <c r="R32" s="1005">
        <f t="shared" ref="R32" si="101">D32+15</f>
        <v>45512</v>
      </c>
      <c r="S32" s="1005">
        <f t="shared" ref="S32" si="102">D32+15</f>
        <v>45512</v>
      </c>
      <c r="T32" s="1005">
        <f t="shared" ref="T32" si="103">G32+13</f>
        <v>45525</v>
      </c>
    </row>
    <row r="33" spans="2:20" ht="17.25" hidden="1" customHeight="1" x14ac:dyDescent="0.2">
      <c r="B33" s="982" t="s">
        <v>4556</v>
      </c>
      <c r="C33" s="961" t="s">
        <v>4557</v>
      </c>
      <c r="D33" s="961">
        <v>45477</v>
      </c>
      <c r="E33" s="761">
        <f t="shared" ref="E33" si="104">D33+5</f>
        <v>45482</v>
      </c>
      <c r="F33" s="761">
        <f t="shared" ref="F33" si="105">D33+11</f>
        <v>45488</v>
      </c>
      <c r="G33" s="761">
        <f t="shared" ref="G33" si="106">D33+15</f>
        <v>45492</v>
      </c>
      <c r="H33" s="761">
        <f t="shared" si="85"/>
        <v>45495</v>
      </c>
      <c r="I33" s="755"/>
      <c r="J33" s="761">
        <f t="shared" si="38"/>
        <v>45478</v>
      </c>
      <c r="K33" s="772"/>
      <c r="L33" s="761" t="e">
        <f t="shared" ref="L33:N33" si="107">B33+13</f>
        <v>#VALUE!</v>
      </c>
      <c r="M33" s="761">
        <f t="shared" ref="M33" si="108">D33+20</f>
        <v>45497</v>
      </c>
      <c r="N33" s="761">
        <f t="shared" si="107"/>
        <v>45490</v>
      </c>
      <c r="O33" s="1004">
        <f t="shared" ref="O33" si="109">G33+14</f>
        <v>45506</v>
      </c>
      <c r="P33" s="1005">
        <f t="shared" ref="P33" si="110">SUM(D33+13)</f>
        <v>45490</v>
      </c>
      <c r="Q33" s="1005">
        <f t="shared" ref="Q33" si="111">D33+21</f>
        <v>45498</v>
      </c>
      <c r="R33" s="1005">
        <f t="shared" ref="R33" si="112">D33+15</f>
        <v>45492</v>
      </c>
      <c r="S33" s="1005">
        <f t="shared" ref="S33" si="113">D33+15</f>
        <v>45492</v>
      </c>
      <c r="T33" s="1005">
        <f t="shared" ref="T33" si="114">G33+13</f>
        <v>45505</v>
      </c>
    </row>
    <row r="34" spans="2:20" ht="17.25" hidden="1" customHeight="1" x14ac:dyDescent="0.2">
      <c r="B34" s="982" t="s">
        <v>4169</v>
      </c>
      <c r="C34" s="961" t="s">
        <v>4558</v>
      </c>
      <c r="D34" s="961">
        <v>45486</v>
      </c>
      <c r="E34" s="761">
        <f t="shared" ref="E34" si="115">D34+5</f>
        <v>45491</v>
      </c>
      <c r="F34" s="761">
        <f t="shared" ref="F34" si="116">D34+11</f>
        <v>45497</v>
      </c>
      <c r="G34" s="761">
        <f t="shared" ref="G34" si="117">D34+15</f>
        <v>45501</v>
      </c>
      <c r="H34" s="761">
        <f t="shared" ref="H34" si="118">D34+18</f>
        <v>45504</v>
      </c>
      <c r="I34" s="755"/>
      <c r="J34" s="761">
        <f t="shared" si="38"/>
        <v>45485</v>
      </c>
      <c r="K34" s="772"/>
      <c r="L34" s="761" t="e">
        <f t="shared" ref="L34:N34" si="119">B34+13</f>
        <v>#VALUE!</v>
      </c>
      <c r="M34" s="761">
        <f t="shared" ref="M34" si="120">D34+20</f>
        <v>45506</v>
      </c>
      <c r="N34" s="761">
        <f t="shared" si="119"/>
        <v>45499</v>
      </c>
      <c r="O34" s="1004">
        <f t="shared" ref="O34" si="121">G34+14</f>
        <v>45515</v>
      </c>
      <c r="P34" s="1005">
        <f t="shared" ref="P34" si="122">SUM(D34+13)</f>
        <v>45499</v>
      </c>
      <c r="Q34" s="1005">
        <f t="shared" ref="Q34" si="123">D34+21</f>
        <v>45507</v>
      </c>
      <c r="R34" s="1005">
        <f t="shared" ref="R34" si="124">D34+15</f>
        <v>45501</v>
      </c>
      <c r="S34" s="1005">
        <f t="shared" ref="S34" si="125">D34+15</f>
        <v>45501</v>
      </c>
      <c r="T34" s="1005">
        <f t="shared" ref="T34" si="126">G34+13</f>
        <v>45514</v>
      </c>
    </row>
    <row r="35" spans="2:20" ht="17.25" hidden="1" customHeight="1" x14ac:dyDescent="0.2">
      <c r="B35" s="982" t="s">
        <v>4470</v>
      </c>
      <c r="C35" s="961" t="s">
        <v>4559</v>
      </c>
      <c r="D35" s="961">
        <v>45490</v>
      </c>
      <c r="E35" s="761">
        <f t="shared" ref="E35" si="127">D35+5</f>
        <v>45495</v>
      </c>
      <c r="F35" s="761">
        <f t="shared" ref="F35" si="128">D35+11</f>
        <v>45501</v>
      </c>
      <c r="G35" s="761">
        <f t="shared" ref="G35" si="129">D35+15</f>
        <v>45505</v>
      </c>
      <c r="H35" s="761">
        <f t="shared" ref="H35" si="130">D35+18</f>
        <v>45508</v>
      </c>
      <c r="I35" s="755"/>
      <c r="J35" s="761">
        <f t="shared" si="38"/>
        <v>45492</v>
      </c>
      <c r="K35" s="772"/>
      <c r="L35" s="761" t="e">
        <f t="shared" ref="L35:N35" si="131">B35+13</f>
        <v>#VALUE!</v>
      </c>
      <c r="M35" s="761">
        <f t="shared" ref="M35" si="132">D35+20</f>
        <v>45510</v>
      </c>
      <c r="N35" s="761">
        <f t="shared" si="131"/>
        <v>45503</v>
      </c>
      <c r="O35" s="1004">
        <f t="shared" ref="O35" si="133">G35+14</f>
        <v>45519</v>
      </c>
      <c r="P35" s="1005">
        <f t="shared" ref="P35" si="134">SUM(D35+13)</f>
        <v>45503</v>
      </c>
      <c r="Q35" s="1005">
        <f t="shared" ref="Q35" si="135">D35+21</f>
        <v>45511</v>
      </c>
      <c r="R35" s="1005">
        <f t="shared" ref="R35" si="136">D35+15</f>
        <v>45505</v>
      </c>
      <c r="S35" s="1005">
        <f t="shared" ref="S35" si="137">D35+15</f>
        <v>45505</v>
      </c>
      <c r="T35" s="1005">
        <f t="shared" ref="T35" si="138">G35+13</f>
        <v>45518</v>
      </c>
    </row>
    <row r="36" spans="2:20" ht="17.25" hidden="1" customHeight="1" x14ac:dyDescent="0.2">
      <c r="B36" s="982" t="s">
        <v>3341</v>
      </c>
      <c r="C36" s="961" t="s">
        <v>4560</v>
      </c>
      <c r="D36" s="961">
        <v>45494</v>
      </c>
      <c r="E36" s="761">
        <f t="shared" ref="E36" si="139">D36+5</f>
        <v>45499</v>
      </c>
      <c r="F36" s="761">
        <f t="shared" ref="F36" si="140">D36+11</f>
        <v>45505</v>
      </c>
      <c r="G36" s="761">
        <f t="shared" ref="G36" si="141">D36+15</f>
        <v>45509</v>
      </c>
      <c r="H36" s="761">
        <f t="shared" ref="H36" si="142">D36+18</f>
        <v>45512</v>
      </c>
      <c r="I36" s="755"/>
      <c r="J36" s="761">
        <f t="shared" si="38"/>
        <v>45499</v>
      </c>
      <c r="K36" s="772"/>
      <c r="L36" s="761" t="e">
        <f t="shared" ref="L36:N36" si="143">B36+13</f>
        <v>#VALUE!</v>
      </c>
      <c r="M36" s="761">
        <f t="shared" ref="M36" si="144">D36+20</f>
        <v>45514</v>
      </c>
      <c r="N36" s="761">
        <f t="shared" si="143"/>
        <v>45507</v>
      </c>
      <c r="O36" s="1004">
        <f t="shared" ref="O36" si="145">G36+14</f>
        <v>45523</v>
      </c>
      <c r="P36" s="1005">
        <f t="shared" ref="P36" si="146">SUM(D36+13)</f>
        <v>45507</v>
      </c>
      <c r="Q36" s="1005">
        <f t="shared" ref="Q36" si="147">D36+21</f>
        <v>45515</v>
      </c>
      <c r="R36" s="1005">
        <f t="shared" ref="R36" si="148">D36+15</f>
        <v>45509</v>
      </c>
      <c r="S36" s="1005">
        <f t="shared" ref="S36" si="149">D36+15</f>
        <v>45509</v>
      </c>
      <c r="T36" s="1005">
        <f t="shared" ref="T36" si="150">G36+13</f>
        <v>45522</v>
      </c>
    </row>
    <row r="37" spans="2:20" ht="17.25" hidden="1" customHeight="1" x14ac:dyDescent="0.2">
      <c r="B37" s="982" t="s">
        <v>4165</v>
      </c>
      <c r="C37" s="961" t="s">
        <v>4561</v>
      </c>
      <c r="D37" s="961">
        <v>45511</v>
      </c>
      <c r="E37" s="761">
        <f t="shared" ref="E37" si="151">D37+5</f>
        <v>45516</v>
      </c>
      <c r="F37" s="761">
        <f t="shared" ref="F37" si="152">D37+11</f>
        <v>45522</v>
      </c>
      <c r="G37" s="761">
        <f t="shared" ref="G37" si="153">D37+15</f>
        <v>45526</v>
      </c>
      <c r="H37" s="761">
        <f t="shared" ref="H37" si="154">D37+18</f>
        <v>45529</v>
      </c>
      <c r="I37" s="755"/>
      <c r="J37" s="761">
        <f t="shared" si="38"/>
        <v>45506</v>
      </c>
      <c r="K37" s="772"/>
      <c r="L37" s="761" t="e">
        <f t="shared" ref="L37:N37" si="155">B37+13</f>
        <v>#VALUE!</v>
      </c>
      <c r="M37" s="761">
        <f t="shared" ref="M37" si="156">D37+20</f>
        <v>45531</v>
      </c>
      <c r="N37" s="761">
        <f t="shared" si="155"/>
        <v>45524</v>
      </c>
      <c r="O37" s="1004">
        <f t="shared" ref="O37" si="157">G37+14</f>
        <v>45540</v>
      </c>
      <c r="P37" s="1005">
        <f t="shared" ref="P37" si="158">SUM(D37+13)</f>
        <v>45524</v>
      </c>
      <c r="Q37" s="1005">
        <f t="shared" ref="Q37" si="159">D37+21</f>
        <v>45532</v>
      </c>
      <c r="R37" s="1005">
        <f t="shared" ref="R37" si="160">D37+15</f>
        <v>45526</v>
      </c>
      <c r="S37" s="1005">
        <f t="shared" ref="S37" si="161">D37+15</f>
        <v>45526</v>
      </c>
      <c r="T37" s="1005">
        <f t="shared" ref="T37" si="162">G37+13</f>
        <v>45539</v>
      </c>
    </row>
    <row r="38" spans="2:20" ht="17.25" hidden="1" customHeight="1" x14ac:dyDescent="0.2">
      <c r="B38" s="982" t="s">
        <v>4212</v>
      </c>
      <c r="C38" s="961" t="s">
        <v>4562</v>
      </c>
      <c r="D38" s="961">
        <v>45517</v>
      </c>
      <c r="E38" s="761">
        <f t="shared" ref="E38" si="163">D38+5</f>
        <v>45522</v>
      </c>
      <c r="F38" s="761">
        <f t="shared" ref="F38" si="164">D38+11</f>
        <v>45528</v>
      </c>
      <c r="G38" s="761">
        <f t="shared" ref="G38" si="165">D38+15</f>
        <v>45532</v>
      </c>
      <c r="H38" s="761">
        <f t="shared" ref="H38" si="166">D38+18</f>
        <v>45535</v>
      </c>
      <c r="I38" s="755"/>
      <c r="J38" s="761">
        <f t="shared" si="38"/>
        <v>45513</v>
      </c>
      <c r="K38" s="772"/>
      <c r="L38" s="761" t="e">
        <f t="shared" ref="L38:N38" si="167">B38+13</f>
        <v>#VALUE!</v>
      </c>
      <c r="M38" s="761">
        <f t="shared" ref="M38" si="168">D38+20</f>
        <v>45537</v>
      </c>
      <c r="N38" s="761">
        <f t="shared" si="167"/>
        <v>45530</v>
      </c>
      <c r="O38" s="1004">
        <f t="shared" ref="O38" si="169">G38+14</f>
        <v>45546</v>
      </c>
      <c r="P38" s="1005">
        <f t="shared" ref="P38" si="170">SUM(D38+13)</f>
        <v>45530</v>
      </c>
      <c r="Q38" s="1005">
        <f t="shared" ref="Q38" si="171">D38+21</f>
        <v>45538</v>
      </c>
      <c r="R38" s="1005">
        <f t="shared" ref="R38" si="172">D38+15</f>
        <v>45532</v>
      </c>
      <c r="S38" s="1005">
        <f t="shared" ref="S38" si="173">D38+15</f>
        <v>45532</v>
      </c>
      <c r="T38" s="1005">
        <f t="shared" ref="T38" si="174">G38+13</f>
        <v>45545</v>
      </c>
    </row>
    <row r="39" spans="2:20" ht="17.25" hidden="1" customHeight="1" x14ac:dyDescent="0.2">
      <c r="B39" s="982" t="s">
        <v>3363</v>
      </c>
      <c r="C39" s="961" t="s">
        <v>4563</v>
      </c>
      <c r="D39" s="961">
        <v>45518</v>
      </c>
      <c r="E39" s="761">
        <f t="shared" ref="E39" si="175">D39+5</f>
        <v>45523</v>
      </c>
      <c r="F39" s="761">
        <f t="shared" ref="F39" si="176">D39+11</f>
        <v>45529</v>
      </c>
      <c r="G39" s="761">
        <f t="shared" ref="G39" si="177">D39+15</f>
        <v>45533</v>
      </c>
      <c r="H39" s="761">
        <f t="shared" ref="H39" si="178">D39+18</f>
        <v>45536</v>
      </c>
      <c r="I39" s="755"/>
      <c r="J39" s="761">
        <f t="shared" si="38"/>
        <v>45520</v>
      </c>
      <c r="K39" s="772"/>
      <c r="L39" s="761" t="e">
        <f t="shared" ref="L39:N39" si="179">B39+13</f>
        <v>#VALUE!</v>
      </c>
      <c r="M39" s="761">
        <f t="shared" ref="M39" si="180">D39+20</f>
        <v>45538</v>
      </c>
      <c r="N39" s="761">
        <f t="shared" si="179"/>
        <v>45531</v>
      </c>
      <c r="O39" s="1004">
        <f t="shared" ref="O39" si="181">G39+14</f>
        <v>45547</v>
      </c>
      <c r="P39" s="1005">
        <f t="shared" ref="P39" si="182">SUM(D39+13)</f>
        <v>45531</v>
      </c>
      <c r="Q39" s="1005">
        <f t="shared" ref="Q39" si="183">D39+21</f>
        <v>45539</v>
      </c>
      <c r="R39" s="1005">
        <f t="shared" ref="R39" si="184">D39+15</f>
        <v>45533</v>
      </c>
      <c r="S39" s="1005">
        <f t="shared" ref="S39" si="185">D39+15</f>
        <v>45533</v>
      </c>
      <c r="T39" s="1005">
        <f t="shared" ref="T39" si="186">G39+13</f>
        <v>45546</v>
      </c>
    </row>
    <row r="40" spans="2:20" ht="17.25" hidden="1" customHeight="1" x14ac:dyDescent="0.2">
      <c r="B40" s="982" t="s">
        <v>4172</v>
      </c>
      <c r="C40" s="961" t="s">
        <v>4564</v>
      </c>
      <c r="D40" s="961">
        <v>45533</v>
      </c>
      <c r="E40" s="761">
        <f t="shared" ref="E40" si="187">D40+5</f>
        <v>45538</v>
      </c>
      <c r="F40" s="761">
        <f t="shared" ref="F40" si="188">D40+11</f>
        <v>45544</v>
      </c>
      <c r="G40" s="761">
        <f t="shared" ref="G40" si="189">D40+15</f>
        <v>45548</v>
      </c>
      <c r="H40" s="761">
        <f t="shared" ref="H40" si="190">D40+18</f>
        <v>45551</v>
      </c>
      <c r="I40" s="755"/>
      <c r="J40" s="761">
        <v>45512</v>
      </c>
      <c r="K40" s="772"/>
      <c r="L40" s="761" t="e">
        <f t="shared" ref="L40:N40" si="191">B40+13</f>
        <v>#VALUE!</v>
      </c>
      <c r="M40" s="761">
        <f t="shared" ref="M40" si="192">D40+20</f>
        <v>45553</v>
      </c>
      <c r="N40" s="761">
        <f t="shared" si="191"/>
        <v>45546</v>
      </c>
      <c r="O40" s="1004">
        <f t="shared" ref="O40" si="193">G40+14</f>
        <v>45562</v>
      </c>
      <c r="P40" s="1005">
        <f t="shared" ref="P40" si="194">SUM(D40+13)</f>
        <v>45546</v>
      </c>
      <c r="Q40" s="1005">
        <f t="shared" ref="Q40" si="195">D40+21</f>
        <v>45554</v>
      </c>
      <c r="R40" s="1005">
        <f t="shared" ref="R40" si="196">D40+15</f>
        <v>45548</v>
      </c>
      <c r="S40" s="1005">
        <f t="shared" ref="S40" si="197">D40+15</f>
        <v>45548</v>
      </c>
      <c r="T40" s="1005">
        <f t="shared" ref="T40" si="198">G40+13</f>
        <v>45561</v>
      </c>
    </row>
    <row r="41" spans="2:20" ht="17.25" hidden="1" customHeight="1" x14ac:dyDescent="0.2">
      <c r="B41" s="982" t="s">
        <v>4185</v>
      </c>
      <c r="C41" s="961" t="s">
        <v>4565</v>
      </c>
      <c r="D41" s="961">
        <v>45538</v>
      </c>
      <c r="E41" s="761">
        <f t="shared" ref="E41:E42" si="199">D41+5</f>
        <v>45543</v>
      </c>
      <c r="F41" s="761">
        <f t="shared" ref="F41:F42" si="200">D41+11</f>
        <v>45549</v>
      </c>
      <c r="G41" s="761">
        <f t="shared" ref="G41:G42" si="201">D41+15</f>
        <v>45553</v>
      </c>
      <c r="H41" s="761">
        <f t="shared" ref="H41:H42" si="202">D41+18</f>
        <v>45556</v>
      </c>
      <c r="I41" s="755"/>
      <c r="J41" s="761">
        <f>J40+7</f>
        <v>45519</v>
      </c>
      <c r="K41" s="772"/>
      <c r="L41" s="761" t="e">
        <f t="shared" ref="L41:N42" si="203">B41+13</f>
        <v>#VALUE!</v>
      </c>
      <c r="M41" s="761">
        <f t="shared" ref="M41:M42" si="204">D41+20</f>
        <v>45558</v>
      </c>
      <c r="N41" s="761">
        <f t="shared" si="203"/>
        <v>45551</v>
      </c>
      <c r="O41" s="1004">
        <f t="shared" ref="O41:O42" si="205">G41+14</f>
        <v>45567</v>
      </c>
      <c r="P41" s="1005">
        <f t="shared" ref="P41:P42" si="206">SUM(D41+13)</f>
        <v>45551</v>
      </c>
      <c r="Q41" s="1005">
        <f t="shared" ref="Q41:Q42" si="207">D41+21</f>
        <v>45559</v>
      </c>
      <c r="R41" s="1005">
        <f t="shared" ref="R41:R42" si="208">D41+15</f>
        <v>45553</v>
      </c>
      <c r="S41" s="1005">
        <f t="shared" ref="S41:S42" si="209">D41+15</f>
        <v>45553</v>
      </c>
      <c r="T41" s="1005">
        <f t="shared" ref="T41:T42" si="210">G41+13</f>
        <v>45566</v>
      </c>
    </row>
    <row r="42" spans="2:20" ht="17.25" hidden="1" customHeight="1" x14ac:dyDescent="0.2">
      <c r="B42" s="982" t="s">
        <v>4549</v>
      </c>
      <c r="C42" s="961" t="s">
        <v>4566</v>
      </c>
      <c r="D42" s="961">
        <v>45542</v>
      </c>
      <c r="E42" s="761">
        <f t="shared" si="199"/>
        <v>45547</v>
      </c>
      <c r="F42" s="761">
        <f t="shared" si="200"/>
        <v>45553</v>
      </c>
      <c r="G42" s="761">
        <f t="shared" si="201"/>
        <v>45557</v>
      </c>
      <c r="H42" s="761">
        <f t="shared" si="202"/>
        <v>45560</v>
      </c>
      <c r="I42" s="755"/>
      <c r="J42" s="761">
        <f t="shared" ref="J42:J47" si="211">J41+7</f>
        <v>45526</v>
      </c>
      <c r="K42" s="772"/>
      <c r="L42" s="761" t="e">
        <f t="shared" si="203"/>
        <v>#VALUE!</v>
      </c>
      <c r="M42" s="761">
        <f t="shared" si="204"/>
        <v>45562</v>
      </c>
      <c r="N42" s="761">
        <f t="shared" si="203"/>
        <v>45555</v>
      </c>
      <c r="O42" s="1004">
        <f t="shared" si="205"/>
        <v>45571</v>
      </c>
      <c r="P42" s="1005">
        <f t="shared" si="206"/>
        <v>45555</v>
      </c>
      <c r="Q42" s="1005">
        <f t="shared" si="207"/>
        <v>45563</v>
      </c>
      <c r="R42" s="1005">
        <f t="shared" si="208"/>
        <v>45557</v>
      </c>
      <c r="S42" s="1005">
        <f t="shared" si="209"/>
        <v>45557</v>
      </c>
      <c r="T42" s="1005">
        <f t="shared" si="210"/>
        <v>45570</v>
      </c>
    </row>
    <row r="43" spans="2:20" ht="17.25" hidden="1" customHeight="1" x14ac:dyDescent="0.2">
      <c r="B43" s="982" t="s">
        <v>3354</v>
      </c>
      <c r="C43" s="961" t="s">
        <v>4567</v>
      </c>
      <c r="D43" s="961">
        <v>45549</v>
      </c>
      <c r="E43" s="761">
        <f t="shared" ref="E43:E47" si="212">D43+5</f>
        <v>45554</v>
      </c>
      <c r="F43" s="761">
        <f t="shared" ref="F43:F46" si="213">D43+11</f>
        <v>45560</v>
      </c>
      <c r="G43" s="761">
        <f t="shared" ref="G43:G46" si="214">D43+15</f>
        <v>45564</v>
      </c>
      <c r="H43" s="761">
        <f t="shared" ref="H43:H46" si="215">D43+18</f>
        <v>45567</v>
      </c>
      <c r="I43" s="755"/>
      <c r="J43" s="761">
        <f t="shared" si="211"/>
        <v>45533</v>
      </c>
      <c r="K43" s="772"/>
      <c r="L43" s="761" t="e">
        <f t="shared" ref="L43:N46" si="216">B43+13</f>
        <v>#VALUE!</v>
      </c>
      <c r="M43" s="761">
        <f t="shared" ref="M43:M46" si="217">D43+20</f>
        <v>45569</v>
      </c>
      <c r="N43" s="761">
        <f t="shared" si="216"/>
        <v>45562</v>
      </c>
      <c r="O43" s="1004">
        <f t="shared" ref="O43:O46" si="218">G43+14</f>
        <v>45578</v>
      </c>
      <c r="P43" s="1005">
        <f t="shared" ref="P43:P46" si="219">SUM(D43+13)</f>
        <v>45562</v>
      </c>
      <c r="Q43" s="1005">
        <f t="shared" ref="Q43:Q46" si="220">D43+21</f>
        <v>45570</v>
      </c>
      <c r="R43" s="1005">
        <f t="shared" ref="R43:R46" si="221">D43+15</f>
        <v>45564</v>
      </c>
      <c r="S43" s="1005">
        <f t="shared" ref="S43:S46" si="222">D43+15</f>
        <v>45564</v>
      </c>
      <c r="T43" s="1005">
        <f t="shared" ref="T43:T46" si="223">G43+13</f>
        <v>45577</v>
      </c>
    </row>
    <row r="44" spans="2:20" ht="17.25" hidden="1" customHeight="1" x14ac:dyDescent="0.2">
      <c r="B44" s="982" t="s">
        <v>3320</v>
      </c>
      <c r="C44" s="961" t="s">
        <v>4568</v>
      </c>
      <c r="D44" s="961">
        <v>45552</v>
      </c>
      <c r="E44" s="761">
        <f t="shared" si="212"/>
        <v>45557</v>
      </c>
      <c r="F44" s="761">
        <f t="shared" si="213"/>
        <v>45563</v>
      </c>
      <c r="G44" s="761">
        <f t="shared" si="214"/>
        <v>45567</v>
      </c>
      <c r="H44" s="761">
        <f t="shared" si="215"/>
        <v>45570</v>
      </c>
      <c r="I44" s="755"/>
      <c r="J44" s="761">
        <f t="shared" si="211"/>
        <v>45540</v>
      </c>
      <c r="K44" s="772"/>
      <c r="L44" s="761" t="e">
        <f t="shared" si="216"/>
        <v>#VALUE!</v>
      </c>
      <c r="M44" s="761">
        <f t="shared" si="217"/>
        <v>45572</v>
      </c>
      <c r="N44" s="761">
        <f t="shared" si="216"/>
        <v>45565</v>
      </c>
      <c r="O44" s="1004">
        <f t="shared" si="218"/>
        <v>45581</v>
      </c>
      <c r="P44" s="1005">
        <f t="shared" si="219"/>
        <v>45565</v>
      </c>
      <c r="Q44" s="1005">
        <f t="shared" si="220"/>
        <v>45573</v>
      </c>
      <c r="R44" s="1005">
        <f t="shared" si="221"/>
        <v>45567</v>
      </c>
      <c r="S44" s="1005">
        <f t="shared" si="222"/>
        <v>45567</v>
      </c>
      <c r="T44" s="1005">
        <f t="shared" si="223"/>
        <v>45580</v>
      </c>
    </row>
    <row r="45" spans="2:20" ht="17.25" hidden="1" customHeight="1" x14ac:dyDescent="0.2">
      <c r="B45" s="982" t="s">
        <v>3388</v>
      </c>
      <c r="C45" s="961" t="s">
        <v>4569</v>
      </c>
      <c r="D45" s="961">
        <v>45562</v>
      </c>
      <c r="E45" s="761">
        <f t="shared" si="212"/>
        <v>45567</v>
      </c>
      <c r="F45" s="761">
        <f t="shared" si="213"/>
        <v>45573</v>
      </c>
      <c r="G45" s="761">
        <f t="shared" si="214"/>
        <v>45577</v>
      </c>
      <c r="H45" s="761">
        <f t="shared" si="215"/>
        <v>45580</v>
      </c>
      <c r="I45" s="755"/>
      <c r="J45" s="761">
        <f t="shared" si="211"/>
        <v>45547</v>
      </c>
      <c r="K45" s="772"/>
      <c r="L45" s="761" t="e">
        <f>B45+13</f>
        <v>#VALUE!</v>
      </c>
      <c r="M45" s="761">
        <f t="shared" si="217"/>
        <v>45582</v>
      </c>
      <c r="N45" s="761">
        <f>D45+13</f>
        <v>45575</v>
      </c>
      <c r="O45" s="1004">
        <f t="shared" si="218"/>
        <v>45591</v>
      </c>
      <c r="P45" s="1005">
        <f t="shared" si="219"/>
        <v>45575</v>
      </c>
      <c r="Q45" s="1005">
        <f t="shared" si="220"/>
        <v>45583</v>
      </c>
      <c r="R45" s="1005">
        <f t="shared" si="221"/>
        <v>45577</v>
      </c>
      <c r="S45" s="1005">
        <f t="shared" si="222"/>
        <v>45577</v>
      </c>
      <c r="T45" s="1005">
        <f t="shared" si="223"/>
        <v>45590</v>
      </c>
    </row>
    <row r="46" spans="2:20" ht="17.25" hidden="1" customHeight="1" x14ac:dyDescent="0.2">
      <c r="B46" s="982" t="s">
        <v>4215</v>
      </c>
      <c r="C46" s="961" t="s">
        <v>4570</v>
      </c>
      <c r="D46" s="961">
        <v>45572</v>
      </c>
      <c r="E46" s="761">
        <f t="shared" si="212"/>
        <v>45577</v>
      </c>
      <c r="F46" s="761">
        <f t="shared" si="213"/>
        <v>45583</v>
      </c>
      <c r="G46" s="761">
        <f t="shared" si="214"/>
        <v>45587</v>
      </c>
      <c r="H46" s="761">
        <f t="shared" si="215"/>
        <v>45590</v>
      </c>
      <c r="I46" s="755"/>
      <c r="J46" s="761">
        <f t="shared" si="211"/>
        <v>45554</v>
      </c>
      <c r="K46" s="772"/>
      <c r="L46" s="761" t="e">
        <f t="shared" si="216"/>
        <v>#VALUE!</v>
      </c>
      <c r="M46" s="761">
        <f t="shared" si="217"/>
        <v>45592</v>
      </c>
      <c r="N46" s="761">
        <f t="shared" si="216"/>
        <v>45585</v>
      </c>
      <c r="O46" s="1004">
        <f t="shared" si="218"/>
        <v>45601</v>
      </c>
      <c r="P46" s="1005">
        <f t="shared" si="219"/>
        <v>45585</v>
      </c>
      <c r="Q46" s="1005">
        <f t="shared" si="220"/>
        <v>45593</v>
      </c>
      <c r="R46" s="1005">
        <f t="shared" si="221"/>
        <v>45587</v>
      </c>
      <c r="S46" s="1005">
        <f t="shared" si="222"/>
        <v>45587</v>
      </c>
      <c r="T46" s="1005">
        <f t="shared" si="223"/>
        <v>45600</v>
      </c>
    </row>
    <row r="47" spans="2:20" ht="17.25" hidden="1" customHeight="1" x14ac:dyDescent="0.2">
      <c r="B47" s="1079" t="s">
        <v>409</v>
      </c>
      <c r="C47" s="961" t="s">
        <v>4571</v>
      </c>
      <c r="D47" s="803" t="e">
        <f t="shared" ref="D47:F49" si="224">B47+11</f>
        <v>#VALUE!</v>
      </c>
      <c r="E47" s="803" t="e">
        <f t="shared" si="212"/>
        <v>#VALUE!</v>
      </c>
      <c r="F47" s="803" t="e">
        <f t="shared" si="224"/>
        <v>#VALUE!</v>
      </c>
      <c r="G47" s="803" t="e">
        <f t="shared" ref="G47:G49" si="225">D47+15</f>
        <v>#VALUE!</v>
      </c>
      <c r="H47" s="803" t="e">
        <f t="shared" ref="H47:H49" si="226">D47+18</f>
        <v>#VALUE!</v>
      </c>
      <c r="I47" s="755"/>
      <c r="J47" s="803">
        <f t="shared" si="211"/>
        <v>45561</v>
      </c>
      <c r="K47" s="772"/>
      <c r="L47" s="803" t="e">
        <f t="shared" ref="L47:N50" si="227">B47+13</f>
        <v>#VALUE!</v>
      </c>
      <c r="M47" s="803" t="e">
        <f t="shared" ref="M47:M50" si="228">D47+20</f>
        <v>#VALUE!</v>
      </c>
      <c r="N47" s="803" t="e">
        <f t="shared" si="227"/>
        <v>#VALUE!</v>
      </c>
      <c r="O47" s="1084" t="e">
        <f t="shared" ref="O47:O50" si="229">G47+14</f>
        <v>#VALUE!</v>
      </c>
      <c r="P47" s="1085" t="e">
        <f t="shared" ref="P47:P50" si="230">SUM(D47+13)</f>
        <v>#VALUE!</v>
      </c>
      <c r="Q47" s="1085" t="e">
        <f t="shared" ref="Q47:Q50" si="231">D47+21</f>
        <v>#VALUE!</v>
      </c>
      <c r="R47" s="1085" t="e">
        <f t="shared" ref="R47:R50" si="232">D47+15</f>
        <v>#VALUE!</v>
      </c>
      <c r="S47" s="1085" t="e">
        <f t="shared" ref="S47:S50" si="233">D47+15</f>
        <v>#VALUE!</v>
      </c>
      <c r="T47" s="1085" t="e">
        <f t="shared" ref="T47:T50" si="234">G47+13</f>
        <v>#VALUE!</v>
      </c>
    </row>
    <row r="48" spans="2:20" ht="17.25" hidden="1" customHeight="1" x14ac:dyDescent="0.2">
      <c r="B48" s="982" t="s">
        <v>4159</v>
      </c>
      <c r="C48" s="961" t="s">
        <v>4572</v>
      </c>
      <c r="D48" s="961">
        <v>45584</v>
      </c>
      <c r="E48" s="761">
        <f t="shared" ref="E48:E50" si="235">D48+5</f>
        <v>45589</v>
      </c>
      <c r="F48" s="761">
        <f t="shared" si="224"/>
        <v>45595</v>
      </c>
      <c r="G48" s="761">
        <f t="shared" si="225"/>
        <v>45599</v>
      </c>
      <c r="H48" s="761">
        <f t="shared" si="226"/>
        <v>45602</v>
      </c>
      <c r="I48" s="755"/>
      <c r="J48" s="761">
        <f t="shared" ref="J48:J78" si="236">J47+7</f>
        <v>45568</v>
      </c>
      <c r="K48" s="772"/>
      <c r="L48" s="761" t="e">
        <f t="shared" si="227"/>
        <v>#VALUE!</v>
      </c>
      <c r="M48" s="761">
        <f t="shared" si="228"/>
        <v>45604</v>
      </c>
      <c r="N48" s="761">
        <f t="shared" si="227"/>
        <v>45597</v>
      </c>
      <c r="O48" s="1004">
        <f t="shared" si="229"/>
        <v>45613</v>
      </c>
      <c r="P48" s="1005">
        <f t="shared" si="230"/>
        <v>45597</v>
      </c>
      <c r="Q48" s="1005">
        <f t="shared" si="231"/>
        <v>45605</v>
      </c>
      <c r="R48" s="1005">
        <f t="shared" si="232"/>
        <v>45599</v>
      </c>
      <c r="S48" s="1005">
        <f t="shared" si="233"/>
        <v>45599</v>
      </c>
      <c r="T48" s="1005">
        <f t="shared" si="234"/>
        <v>45612</v>
      </c>
    </row>
    <row r="49" spans="2:20" ht="17.25" hidden="1" customHeight="1" x14ac:dyDescent="0.2">
      <c r="B49" s="982" t="s">
        <v>3339</v>
      </c>
      <c r="C49" s="961" t="s">
        <v>4573</v>
      </c>
      <c r="D49" s="961">
        <v>45588</v>
      </c>
      <c r="E49" s="761">
        <f t="shared" si="235"/>
        <v>45593</v>
      </c>
      <c r="F49" s="761">
        <f t="shared" si="224"/>
        <v>45599</v>
      </c>
      <c r="G49" s="761">
        <f t="shared" si="225"/>
        <v>45603</v>
      </c>
      <c r="H49" s="761">
        <f t="shared" si="226"/>
        <v>45606</v>
      </c>
      <c r="I49" s="755"/>
      <c r="J49" s="761">
        <f t="shared" si="236"/>
        <v>45575</v>
      </c>
      <c r="K49" s="772"/>
      <c r="L49" s="761" t="e">
        <f t="shared" si="227"/>
        <v>#VALUE!</v>
      </c>
      <c r="M49" s="761">
        <f t="shared" si="228"/>
        <v>45608</v>
      </c>
      <c r="N49" s="761">
        <f t="shared" si="227"/>
        <v>45601</v>
      </c>
      <c r="O49" s="1004">
        <f t="shared" si="229"/>
        <v>45617</v>
      </c>
      <c r="P49" s="1005">
        <f t="shared" si="230"/>
        <v>45601</v>
      </c>
      <c r="Q49" s="1005">
        <f t="shared" si="231"/>
        <v>45609</v>
      </c>
      <c r="R49" s="1005">
        <f t="shared" si="232"/>
        <v>45603</v>
      </c>
      <c r="S49" s="1005">
        <f t="shared" si="233"/>
        <v>45603</v>
      </c>
      <c r="T49" s="1005">
        <f t="shared" si="234"/>
        <v>45616</v>
      </c>
    </row>
    <row r="50" spans="2:20" ht="17.25" hidden="1" customHeight="1" x14ac:dyDescent="0.2">
      <c r="B50" s="982" t="s">
        <v>4169</v>
      </c>
      <c r="C50" s="961" t="s">
        <v>4574</v>
      </c>
      <c r="D50" s="961">
        <v>45605</v>
      </c>
      <c r="E50" s="761">
        <f t="shared" si="235"/>
        <v>45610</v>
      </c>
      <c r="F50" s="884" t="s">
        <v>385</v>
      </c>
      <c r="G50" s="761">
        <v>45614</v>
      </c>
      <c r="H50" s="761">
        <v>45616</v>
      </c>
      <c r="I50" s="755"/>
      <c r="J50" s="761">
        <f t="shared" si="236"/>
        <v>45582</v>
      </c>
      <c r="K50" s="772"/>
      <c r="L50" s="761" t="e">
        <f t="shared" si="227"/>
        <v>#VALUE!</v>
      </c>
      <c r="M50" s="761">
        <f t="shared" si="228"/>
        <v>45625</v>
      </c>
      <c r="N50" s="761">
        <f t="shared" si="227"/>
        <v>45618</v>
      </c>
      <c r="O50" s="1004">
        <f t="shared" si="229"/>
        <v>45628</v>
      </c>
      <c r="P50" s="1005">
        <f t="shared" si="230"/>
        <v>45618</v>
      </c>
      <c r="Q50" s="1005">
        <f t="shared" si="231"/>
        <v>45626</v>
      </c>
      <c r="R50" s="1005">
        <f t="shared" si="232"/>
        <v>45620</v>
      </c>
      <c r="S50" s="1005">
        <f t="shared" si="233"/>
        <v>45620</v>
      </c>
      <c r="T50" s="1005">
        <f t="shared" si="234"/>
        <v>45627</v>
      </c>
    </row>
    <row r="51" spans="2:20" ht="17.25" hidden="1" customHeight="1" x14ac:dyDescent="0.2">
      <c r="B51" s="982" t="s">
        <v>4470</v>
      </c>
      <c r="C51" s="961" t="s">
        <v>4575</v>
      </c>
      <c r="D51" s="961">
        <v>45611</v>
      </c>
      <c r="E51" s="884" t="s">
        <v>385</v>
      </c>
      <c r="F51" s="761">
        <f t="shared" ref="F51:F53" si="237">D51+11</f>
        <v>45622</v>
      </c>
      <c r="G51" s="761">
        <f t="shared" ref="G51:G52" si="238">D51+15</f>
        <v>45626</v>
      </c>
      <c r="H51" s="761">
        <f t="shared" ref="H51:H52" si="239">D51+18</f>
        <v>45629</v>
      </c>
      <c r="I51" s="755"/>
      <c r="J51" s="761">
        <f t="shared" si="236"/>
        <v>45589</v>
      </c>
      <c r="K51" s="772"/>
      <c r="L51" s="761" t="e">
        <f t="shared" ref="L51:N53" si="240">B51+13</f>
        <v>#VALUE!</v>
      </c>
      <c r="M51" s="761">
        <f t="shared" ref="M51:M53" si="241">D51+20</f>
        <v>45631</v>
      </c>
      <c r="N51" s="761">
        <f t="shared" si="240"/>
        <v>45624</v>
      </c>
      <c r="O51" s="1004">
        <f t="shared" ref="O51:O53" si="242">G51+14</f>
        <v>45640</v>
      </c>
      <c r="P51" s="1005">
        <f t="shared" ref="P51:P53" si="243">SUM(D51+13)</f>
        <v>45624</v>
      </c>
      <c r="Q51" s="1005">
        <f t="shared" ref="Q51:Q53" si="244">D51+21</f>
        <v>45632</v>
      </c>
      <c r="R51" s="1005">
        <f t="shared" ref="R51:R53" si="245">D51+15</f>
        <v>45626</v>
      </c>
      <c r="S51" s="1005">
        <f t="shared" ref="S51:S53" si="246">D51+15</f>
        <v>45626</v>
      </c>
      <c r="T51" s="1005">
        <f t="shared" ref="T51:T53" si="247">G51+13</f>
        <v>45639</v>
      </c>
    </row>
    <row r="52" spans="2:20" ht="17.25" hidden="1" customHeight="1" x14ac:dyDescent="0.2">
      <c r="B52" s="982" t="s">
        <v>3341</v>
      </c>
      <c r="C52" s="961" t="s">
        <v>4576</v>
      </c>
      <c r="D52" s="961">
        <v>45614</v>
      </c>
      <c r="E52" s="761">
        <f t="shared" ref="E52:E53" si="248">D52+5</f>
        <v>45619</v>
      </c>
      <c r="F52" s="761">
        <f t="shared" si="237"/>
        <v>45625</v>
      </c>
      <c r="G52" s="761">
        <f t="shared" si="238"/>
        <v>45629</v>
      </c>
      <c r="H52" s="761">
        <f t="shared" si="239"/>
        <v>45632</v>
      </c>
      <c r="I52" s="755"/>
      <c r="J52" s="761">
        <f t="shared" si="236"/>
        <v>45596</v>
      </c>
      <c r="K52" s="772"/>
      <c r="L52" s="761" t="e">
        <f t="shared" si="240"/>
        <v>#VALUE!</v>
      </c>
      <c r="M52" s="761">
        <f t="shared" si="241"/>
        <v>45634</v>
      </c>
      <c r="N52" s="761">
        <f t="shared" si="240"/>
        <v>45627</v>
      </c>
      <c r="O52" s="1004">
        <f t="shared" si="242"/>
        <v>45643</v>
      </c>
      <c r="P52" s="1005">
        <f t="shared" si="243"/>
        <v>45627</v>
      </c>
      <c r="Q52" s="1005">
        <f t="shared" si="244"/>
        <v>45635</v>
      </c>
      <c r="R52" s="1005">
        <f t="shared" si="245"/>
        <v>45629</v>
      </c>
      <c r="S52" s="1005">
        <f t="shared" si="246"/>
        <v>45629</v>
      </c>
      <c r="T52" s="1005">
        <f t="shared" si="247"/>
        <v>45642</v>
      </c>
    </row>
    <row r="53" spans="2:20" ht="17.25" hidden="1" customHeight="1" x14ac:dyDescent="0.2">
      <c r="B53" s="982" t="s">
        <v>4165</v>
      </c>
      <c r="C53" s="961" t="s">
        <v>4577</v>
      </c>
      <c r="D53" s="961">
        <v>45631</v>
      </c>
      <c r="E53" s="761">
        <f t="shared" si="248"/>
        <v>45636</v>
      </c>
      <c r="F53" s="761">
        <f t="shared" si="237"/>
        <v>45642</v>
      </c>
      <c r="G53" s="884" t="s">
        <v>385</v>
      </c>
      <c r="H53" s="884" t="s">
        <v>385</v>
      </c>
      <c r="I53" s="755"/>
      <c r="J53" s="761">
        <f t="shared" si="236"/>
        <v>45603</v>
      </c>
      <c r="K53" s="772"/>
      <c r="L53" s="761" t="e">
        <f t="shared" si="240"/>
        <v>#VALUE!</v>
      </c>
      <c r="M53" s="761">
        <f t="shared" si="241"/>
        <v>45651</v>
      </c>
      <c r="N53" s="761">
        <f t="shared" si="240"/>
        <v>45644</v>
      </c>
      <c r="O53" s="1004" t="e">
        <f t="shared" si="242"/>
        <v>#VALUE!</v>
      </c>
      <c r="P53" s="1005">
        <f t="shared" si="243"/>
        <v>45644</v>
      </c>
      <c r="Q53" s="1005">
        <f t="shared" si="244"/>
        <v>45652</v>
      </c>
      <c r="R53" s="1005">
        <f t="shared" si="245"/>
        <v>45646</v>
      </c>
      <c r="S53" s="1005">
        <f t="shared" si="246"/>
        <v>45646</v>
      </c>
      <c r="T53" s="1005" t="e">
        <f t="shared" si="247"/>
        <v>#VALUE!</v>
      </c>
    </row>
    <row r="54" spans="2:20" ht="17.25" hidden="1" customHeight="1" x14ac:dyDescent="0.2">
      <c r="B54" s="982" t="s">
        <v>4212</v>
      </c>
      <c r="C54" s="961" t="s">
        <v>4578</v>
      </c>
      <c r="D54" s="961">
        <v>45622</v>
      </c>
      <c r="E54" s="761">
        <f t="shared" ref="E54:E55" si="249">D54+5</f>
        <v>45627</v>
      </c>
      <c r="F54" s="761">
        <f t="shared" ref="F54" si="250">D54+11</f>
        <v>45633</v>
      </c>
      <c r="G54" s="761">
        <f t="shared" ref="G54" si="251">D54+15</f>
        <v>45637</v>
      </c>
      <c r="H54" s="761">
        <f t="shared" ref="H54" si="252">D54+18</f>
        <v>45640</v>
      </c>
      <c r="I54" s="755"/>
      <c r="J54" s="761">
        <f t="shared" si="236"/>
        <v>45610</v>
      </c>
      <c r="K54" s="772"/>
      <c r="L54" s="761" t="e">
        <f t="shared" ref="L54:N55" si="253">B54+13</f>
        <v>#VALUE!</v>
      </c>
      <c r="M54" s="761">
        <f t="shared" ref="M54:M55" si="254">D54+20</f>
        <v>45642</v>
      </c>
      <c r="N54" s="761">
        <f t="shared" si="253"/>
        <v>45635</v>
      </c>
      <c r="O54" s="1004">
        <f t="shared" ref="O54:O55" si="255">G54+14</f>
        <v>45651</v>
      </c>
      <c r="P54" s="1005">
        <f t="shared" ref="P54:P55" si="256">SUM(D54+13)</f>
        <v>45635</v>
      </c>
      <c r="Q54" s="1005">
        <f t="shared" ref="Q54:Q55" si="257">D54+21</f>
        <v>45643</v>
      </c>
      <c r="R54" s="1005">
        <f t="shared" ref="R54:R55" si="258">D54+15</f>
        <v>45637</v>
      </c>
      <c r="S54" s="1005">
        <f t="shared" ref="S54:S55" si="259">D54+15</f>
        <v>45637</v>
      </c>
      <c r="T54" s="1005">
        <f t="shared" ref="T54:T55" si="260">G54+13</f>
        <v>45650</v>
      </c>
    </row>
    <row r="55" spans="2:20" ht="17.25" hidden="1" customHeight="1" x14ac:dyDescent="0.2">
      <c r="B55" s="982" t="s">
        <v>3363</v>
      </c>
      <c r="C55" s="961" t="s">
        <v>4579</v>
      </c>
      <c r="D55" s="961">
        <v>45641</v>
      </c>
      <c r="E55" s="761">
        <f t="shared" si="249"/>
        <v>45646</v>
      </c>
      <c r="F55" s="884" t="s">
        <v>385</v>
      </c>
      <c r="G55" s="761">
        <v>45649</v>
      </c>
      <c r="H55" s="761">
        <v>45652</v>
      </c>
      <c r="I55" s="755"/>
      <c r="J55" s="761">
        <f t="shared" si="236"/>
        <v>45617</v>
      </c>
      <c r="K55" s="772"/>
      <c r="L55" s="761" t="e">
        <f t="shared" si="253"/>
        <v>#VALUE!</v>
      </c>
      <c r="M55" s="761">
        <f t="shared" si="254"/>
        <v>45661</v>
      </c>
      <c r="N55" s="761">
        <f t="shared" si="253"/>
        <v>45654</v>
      </c>
      <c r="O55" s="1004">
        <f t="shared" si="255"/>
        <v>45663</v>
      </c>
      <c r="P55" s="1005">
        <f t="shared" si="256"/>
        <v>45654</v>
      </c>
      <c r="Q55" s="1005">
        <f t="shared" si="257"/>
        <v>45662</v>
      </c>
      <c r="R55" s="1005">
        <f t="shared" si="258"/>
        <v>45656</v>
      </c>
      <c r="S55" s="1005">
        <f t="shared" si="259"/>
        <v>45656</v>
      </c>
      <c r="T55" s="1005">
        <f t="shared" si="260"/>
        <v>45662</v>
      </c>
    </row>
    <row r="56" spans="2:20" ht="17.25" hidden="1" customHeight="1" x14ac:dyDescent="0.2">
      <c r="B56" s="982" t="s">
        <v>4172</v>
      </c>
      <c r="C56" s="961" t="s">
        <v>4580</v>
      </c>
      <c r="D56" s="961">
        <v>45648</v>
      </c>
      <c r="E56" s="761">
        <f t="shared" ref="E56:E57" si="261">D56+5</f>
        <v>45653</v>
      </c>
      <c r="F56" s="761">
        <f t="shared" ref="F56:F57" si="262">D56+11</f>
        <v>45659</v>
      </c>
      <c r="G56" s="884" t="s">
        <v>385</v>
      </c>
      <c r="H56" s="761">
        <v>45293</v>
      </c>
      <c r="I56" s="755"/>
      <c r="J56" s="761">
        <f t="shared" si="236"/>
        <v>45624</v>
      </c>
      <c r="K56" s="772"/>
      <c r="L56" s="761" t="e">
        <f t="shared" ref="L56:N57" si="263">B56+13</f>
        <v>#VALUE!</v>
      </c>
      <c r="M56" s="761">
        <f t="shared" ref="M56:M57" si="264">D56+20</f>
        <v>45668</v>
      </c>
      <c r="N56" s="761">
        <f t="shared" si="263"/>
        <v>45661</v>
      </c>
      <c r="O56" s="1004" t="e">
        <f t="shared" ref="O56:O57" si="265">G56+14</f>
        <v>#VALUE!</v>
      </c>
      <c r="P56" s="1005">
        <f t="shared" ref="P56:P57" si="266">SUM(D56+13)</f>
        <v>45661</v>
      </c>
      <c r="Q56" s="1005">
        <f t="shared" ref="Q56:Q57" si="267">D56+21</f>
        <v>45669</v>
      </c>
      <c r="R56" s="1005">
        <f t="shared" ref="R56:R57" si="268">D56+15</f>
        <v>45663</v>
      </c>
      <c r="S56" s="1005">
        <f t="shared" ref="S56:S57" si="269">D56+15</f>
        <v>45663</v>
      </c>
      <c r="T56" s="1005" t="e">
        <f t="shared" ref="T56:T57" si="270">G56+13</f>
        <v>#VALUE!</v>
      </c>
    </row>
    <row r="57" spans="2:20" ht="17.25" hidden="1" customHeight="1" x14ac:dyDescent="0.2">
      <c r="B57" s="982" t="s">
        <v>4185</v>
      </c>
      <c r="C57" s="961" t="s">
        <v>4581</v>
      </c>
      <c r="D57" s="961">
        <v>45651</v>
      </c>
      <c r="E57" s="761">
        <f t="shared" si="261"/>
        <v>45656</v>
      </c>
      <c r="F57" s="761">
        <f t="shared" si="262"/>
        <v>45662</v>
      </c>
      <c r="G57" s="761">
        <f t="shared" ref="G57" si="271">D57+15</f>
        <v>45666</v>
      </c>
      <c r="H57" s="761">
        <f t="shared" ref="H57" si="272">D57+18</f>
        <v>45669</v>
      </c>
      <c r="I57" s="755"/>
      <c r="J57" s="761">
        <f t="shared" si="236"/>
        <v>45631</v>
      </c>
      <c r="K57" s="772"/>
      <c r="L57" s="761" t="e">
        <f t="shared" si="263"/>
        <v>#VALUE!</v>
      </c>
      <c r="M57" s="761">
        <f t="shared" si="264"/>
        <v>45671</v>
      </c>
      <c r="N57" s="761">
        <f t="shared" si="263"/>
        <v>45664</v>
      </c>
      <c r="O57" s="1004">
        <f t="shared" si="265"/>
        <v>45680</v>
      </c>
      <c r="P57" s="1005">
        <f t="shared" si="266"/>
        <v>45664</v>
      </c>
      <c r="Q57" s="1005">
        <f t="shared" si="267"/>
        <v>45672</v>
      </c>
      <c r="R57" s="1005">
        <f t="shared" si="268"/>
        <v>45666</v>
      </c>
      <c r="S57" s="1005">
        <f t="shared" si="269"/>
        <v>45666</v>
      </c>
      <c r="T57" s="1005">
        <f t="shared" si="270"/>
        <v>45679</v>
      </c>
    </row>
    <row r="58" spans="2:20" ht="17.25" hidden="1" customHeight="1" x14ac:dyDescent="0.2">
      <c r="B58" s="982" t="s">
        <v>4549</v>
      </c>
      <c r="C58" s="961" t="s">
        <v>4582</v>
      </c>
      <c r="D58" s="961">
        <v>45656</v>
      </c>
      <c r="E58" s="761">
        <f t="shared" ref="E58:E63" si="273">D58+5</f>
        <v>45661</v>
      </c>
      <c r="F58" s="761">
        <f t="shared" ref="F58:F63" si="274">D58+11</f>
        <v>45667</v>
      </c>
      <c r="G58" s="761">
        <f t="shared" ref="G58:G63" si="275">D58+15</f>
        <v>45671</v>
      </c>
      <c r="H58" s="761">
        <f t="shared" ref="H58:H63" si="276">D58+18</f>
        <v>45674</v>
      </c>
      <c r="I58" s="755"/>
      <c r="J58" s="761">
        <f t="shared" si="236"/>
        <v>45638</v>
      </c>
      <c r="K58" s="772"/>
      <c r="L58" s="761" t="e">
        <f t="shared" ref="L58:N63" si="277">B58+13</f>
        <v>#VALUE!</v>
      </c>
      <c r="M58" s="761">
        <f t="shared" ref="M58:M63" si="278">D58+20</f>
        <v>45676</v>
      </c>
      <c r="N58" s="761">
        <f t="shared" si="277"/>
        <v>45669</v>
      </c>
      <c r="O58" s="1004">
        <f t="shared" ref="O58:O63" si="279">G58+14</f>
        <v>45685</v>
      </c>
      <c r="P58" s="1005">
        <f t="shared" ref="P58:P63" si="280">SUM(D58+13)</f>
        <v>45669</v>
      </c>
      <c r="Q58" s="1005">
        <f t="shared" ref="Q58:Q63" si="281">D58+21</f>
        <v>45677</v>
      </c>
      <c r="R58" s="1005">
        <f t="shared" ref="R58:R63" si="282">D58+15</f>
        <v>45671</v>
      </c>
      <c r="S58" s="1005">
        <f t="shared" ref="S58:S63" si="283">D58+15</f>
        <v>45671</v>
      </c>
      <c r="T58" s="1005">
        <f t="shared" ref="T58:T63" si="284">G58+13</f>
        <v>45684</v>
      </c>
    </row>
    <row r="59" spans="2:20" ht="17.25" hidden="1" customHeight="1" x14ac:dyDescent="0.2">
      <c r="B59" s="982" t="s">
        <v>3354</v>
      </c>
      <c r="C59" s="961" t="s">
        <v>4583</v>
      </c>
      <c r="D59" s="961">
        <v>45297</v>
      </c>
      <c r="E59" s="761">
        <f t="shared" si="273"/>
        <v>45302</v>
      </c>
      <c r="F59" s="761">
        <f t="shared" si="274"/>
        <v>45308</v>
      </c>
      <c r="G59" s="761">
        <f t="shared" si="275"/>
        <v>45312</v>
      </c>
      <c r="H59" s="761">
        <f t="shared" si="276"/>
        <v>45315</v>
      </c>
      <c r="I59" s="755"/>
      <c r="J59" s="761">
        <f t="shared" si="236"/>
        <v>45645</v>
      </c>
      <c r="K59" s="772"/>
      <c r="L59" s="761" t="e">
        <f t="shared" si="277"/>
        <v>#VALUE!</v>
      </c>
      <c r="M59" s="761">
        <f t="shared" si="278"/>
        <v>45317</v>
      </c>
      <c r="N59" s="761">
        <f t="shared" si="277"/>
        <v>45310</v>
      </c>
      <c r="O59" s="1004">
        <f t="shared" si="279"/>
        <v>45326</v>
      </c>
      <c r="P59" s="1005">
        <f t="shared" si="280"/>
        <v>45310</v>
      </c>
      <c r="Q59" s="1005">
        <f t="shared" si="281"/>
        <v>45318</v>
      </c>
      <c r="R59" s="1005">
        <f t="shared" si="282"/>
        <v>45312</v>
      </c>
      <c r="S59" s="1005">
        <f t="shared" si="283"/>
        <v>45312</v>
      </c>
      <c r="T59" s="1005">
        <f t="shared" si="284"/>
        <v>45325</v>
      </c>
    </row>
    <row r="60" spans="2:20" ht="17.25" hidden="1" customHeight="1" x14ac:dyDescent="0.2">
      <c r="B60" s="1079" t="s">
        <v>409</v>
      </c>
      <c r="C60" s="961" t="s">
        <v>4584</v>
      </c>
      <c r="D60" s="803"/>
      <c r="E60" s="803"/>
      <c r="F60" s="803"/>
      <c r="G60" s="803"/>
      <c r="H60" s="803"/>
      <c r="I60" s="755"/>
      <c r="J60" s="761">
        <f t="shared" si="236"/>
        <v>45652</v>
      </c>
      <c r="K60" s="772"/>
      <c r="L60" s="761" t="e">
        <f t="shared" si="277"/>
        <v>#VALUE!</v>
      </c>
      <c r="M60" s="761">
        <f t="shared" si="278"/>
        <v>20</v>
      </c>
      <c r="N60" s="761">
        <f t="shared" si="277"/>
        <v>13</v>
      </c>
      <c r="O60" s="1004">
        <f t="shared" si="279"/>
        <v>14</v>
      </c>
      <c r="P60" s="1005">
        <f t="shared" si="280"/>
        <v>13</v>
      </c>
      <c r="Q60" s="1005">
        <f t="shared" si="281"/>
        <v>21</v>
      </c>
      <c r="R60" s="1005">
        <f t="shared" si="282"/>
        <v>15</v>
      </c>
      <c r="S60" s="1005">
        <f t="shared" si="283"/>
        <v>15</v>
      </c>
      <c r="T60" s="1005">
        <f t="shared" si="284"/>
        <v>13</v>
      </c>
    </row>
    <row r="61" spans="2:20" ht="17.25" hidden="1" customHeight="1" x14ac:dyDescent="0.2">
      <c r="B61" s="982" t="s">
        <v>3320</v>
      </c>
      <c r="C61" s="961" t="s">
        <v>4585</v>
      </c>
      <c r="D61" s="961">
        <v>45667</v>
      </c>
      <c r="E61" s="761">
        <f t="shared" si="273"/>
        <v>45672</v>
      </c>
      <c r="F61" s="761">
        <f t="shared" si="274"/>
        <v>45678</v>
      </c>
      <c r="G61" s="761">
        <f t="shared" si="275"/>
        <v>45682</v>
      </c>
      <c r="H61" s="761">
        <f t="shared" si="276"/>
        <v>45685</v>
      </c>
      <c r="I61" s="755"/>
      <c r="J61" s="761">
        <f t="shared" si="236"/>
        <v>45659</v>
      </c>
      <c r="K61" s="772"/>
      <c r="L61" s="761" t="e">
        <f t="shared" si="277"/>
        <v>#VALUE!</v>
      </c>
      <c r="M61" s="761">
        <f t="shared" si="278"/>
        <v>45687</v>
      </c>
      <c r="N61" s="761">
        <f t="shared" si="277"/>
        <v>45680</v>
      </c>
      <c r="O61" s="1004">
        <f t="shared" si="279"/>
        <v>45696</v>
      </c>
      <c r="P61" s="1005">
        <f t="shared" si="280"/>
        <v>45680</v>
      </c>
      <c r="Q61" s="1005">
        <f t="shared" si="281"/>
        <v>45688</v>
      </c>
      <c r="R61" s="1005">
        <f t="shared" si="282"/>
        <v>45682</v>
      </c>
      <c r="S61" s="1005">
        <f t="shared" si="283"/>
        <v>45682</v>
      </c>
      <c r="T61" s="1005">
        <f t="shared" si="284"/>
        <v>45695</v>
      </c>
    </row>
    <row r="62" spans="2:20" ht="17.25" hidden="1" customHeight="1" x14ac:dyDescent="0.2">
      <c r="B62" s="1079" t="s">
        <v>409</v>
      </c>
      <c r="C62" s="961" t="s">
        <v>4586</v>
      </c>
      <c r="D62" s="803"/>
      <c r="E62" s="803"/>
      <c r="F62" s="803"/>
      <c r="G62" s="803"/>
      <c r="H62" s="803"/>
      <c r="I62" s="755"/>
      <c r="J62" s="761">
        <f t="shared" si="236"/>
        <v>45666</v>
      </c>
      <c r="K62" s="772"/>
      <c r="L62" s="761" t="e">
        <f t="shared" si="277"/>
        <v>#VALUE!</v>
      </c>
      <c r="M62" s="761">
        <f t="shared" si="278"/>
        <v>20</v>
      </c>
      <c r="N62" s="761">
        <f t="shared" si="277"/>
        <v>13</v>
      </c>
      <c r="O62" s="1004">
        <f t="shared" si="279"/>
        <v>14</v>
      </c>
      <c r="P62" s="1005">
        <f t="shared" si="280"/>
        <v>13</v>
      </c>
      <c r="Q62" s="1005">
        <f t="shared" si="281"/>
        <v>21</v>
      </c>
      <c r="R62" s="1005">
        <f t="shared" si="282"/>
        <v>15</v>
      </c>
      <c r="S62" s="1005">
        <f t="shared" si="283"/>
        <v>15</v>
      </c>
      <c r="T62" s="1005">
        <f t="shared" si="284"/>
        <v>13</v>
      </c>
    </row>
    <row r="63" spans="2:20" ht="17.25" hidden="1" customHeight="1" x14ac:dyDescent="0.2">
      <c r="B63" s="982" t="s">
        <v>3388</v>
      </c>
      <c r="C63" s="961" t="s">
        <v>4587</v>
      </c>
      <c r="D63" s="961">
        <v>45678</v>
      </c>
      <c r="E63" s="761">
        <f t="shared" si="273"/>
        <v>45683</v>
      </c>
      <c r="F63" s="761">
        <f t="shared" si="274"/>
        <v>45689</v>
      </c>
      <c r="G63" s="761">
        <f t="shared" si="275"/>
        <v>45693</v>
      </c>
      <c r="H63" s="761">
        <f t="shared" si="276"/>
        <v>45696</v>
      </c>
      <c r="I63" s="755"/>
      <c r="J63" s="761">
        <f t="shared" si="236"/>
        <v>45673</v>
      </c>
      <c r="K63" s="772"/>
      <c r="L63" s="761" t="e">
        <f t="shared" si="277"/>
        <v>#VALUE!</v>
      </c>
      <c r="M63" s="761">
        <f t="shared" si="278"/>
        <v>45698</v>
      </c>
      <c r="N63" s="761">
        <f t="shared" si="277"/>
        <v>45691</v>
      </c>
      <c r="O63" s="1004">
        <f t="shared" si="279"/>
        <v>45707</v>
      </c>
      <c r="P63" s="1005">
        <f t="shared" si="280"/>
        <v>45691</v>
      </c>
      <c r="Q63" s="1005">
        <f t="shared" si="281"/>
        <v>45699</v>
      </c>
      <c r="R63" s="1005">
        <f t="shared" si="282"/>
        <v>45693</v>
      </c>
      <c r="S63" s="1005">
        <f t="shared" si="283"/>
        <v>45693</v>
      </c>
      <c r="T63" s="1005">
        <f t="shared" si="284"/>
        <v>45706</v>
      </c>
    </row>
    <row r="64" spans="2:20" ht="17.25" hidden="1" customHeight="1" x14ac:dyDescent="0.2">
      <c r="B64" s="982" t="s">
        <v>4215</v>
      </c>
      <c r="C64" s="961" t="s">
        <v>4588</v>
      </c>
      <c r="D64" s="961">
        <v>45683</v>
      </c>
      <c r="E64" s="761">
        <f t="shared" ref="E64" si="285">D64+5</f>
        <v>45688</v>
      </c>
      <c r="F64" s="761">
        <f t="shared" ref="F64" si="286">D64+11</f>
        <v>45694</v>
      </c>
      <c r="G64" s="761">
        <f t="shared" ref="G64" si="287">D64+15</f>
        <v>45698</v>
      </c>
      <c r="H64" s="761">
        <f t="shared" ref="H64" si="288">D64+18</f>
        <v>45701</v>
      </c>
      <c r="I64" s="755"/>
      <c r="J64" s="761">
        <f t="shared" si="236"/>
        <v>45680</v>
      </c>
      <c r="K64" s="772"/>
      <c r="L64" s="761" t="e">
        <f t="shared" ref="L64:N64" si="289">B64+13</f>
        <v>#VALUE!</v>
      </c>
      <c r="M64" s="761">
        <f t="shared" ref="M64" si="290">D64+20</f>
        <v>45703</v>
      </c>
      <c r="N64" s="761">
        <f t="shared" si="289"/>
        <v>45696</v>
      </c>
      <c r="O64" s="1004">
        <f t="shared" ref="O64" si="291">G64+14</f>
        <v>45712</v>
      </c>
      <c r="P64" s="1005">
        <f t="shared" ref="P64" si="292">SUM(D64+13)</f>
        <v>45696</v>
      </c>
      <c r="Q64" s="1005">
        <f t="shared" ref="Q64" si="293">D64+21</f>
        <v>45704</v>
      </c>
      <c r="R64" s="1005">
        <f t="shared" ref="R64" si="294">D64+15</f>
        <v>45698</v>
      </c>
      <c r="S64" s="1005">
        <f t="shared" ref="S64" si="295">D64+15</f>
        <v>45698</v>
      </c>
      <c r="T64" s="1005">
        <f t="shared" ref="T64" si="296">G64+13</f>
        <v>45711</v>
      </c>
    </row>
    <row r="65" spans="1:20" ht="17.25" hidden="1" customHeight="1" x14ac:dyDescent="0.2">
      <c r="B65" s="982" t="s">
        <v>4159</v>
      </c>
      <c r="C65" s="961" t="s">
        <v>4589</v>
      </c>
      <c r="D65" s="961">
        <v>45696</v>
      </c>
      <c r="E65" s="761">
        <f t="shared" ref="E65:E67" si="297">D65+5</f>
        <v>45701</v>
      </c>
      <c r="F65" s="761">
        <f t="shared" ref="F65:F67" si="298">D65+11</f>
        <v>45707</v>
      </c>
      <c r="G65" s="761">
        <f t="shared" ref="G65:G67" si="299">D65+15</f>
        <v>45711</v>
      </c>
      <c r="H65" s="761">
        <f t="shared" ref="H65:H67" si="300">D65+18</f>
        <v>45714</v>
      </c>
      <c r="I65" s="755"/>
      <c r="J65" s="761">
        <f t="shared" si="236"/>
        <v>45687</v>
      </c>
      <c r="K65" s="772"/>
      <c r="L65" s="761" t="e">
        <f t="shared" ref="L65:N67" si="301">B65+13</f>
        <v>#VALUE!</v>
      </c>
      <c r="M65" s="761">
        <f t="shared" ref="M65:M67" si="302">D65+20</f>
        <v>45716</v>
      </c>
      <c r="N65" s="761">
        <f t="shared" si="301"/>
        <v>45709</v>
      </c>
      <c r="O65" s="1004">
        <f t="shared" ref="O65:O67" si="303">G65+14</f>
        <v>45725</v>
      </c>
      <c r="P65" s="1005">
        <f t="shared" ref="P65:P67" si="304">SUM(D65+13)</f>
        <v>45709</v>
      </c>
      <c r="Q65" s="1005">
        <f t="shared" ref="Q65:Q67" si="305">D65+21</f>
        <v>45717</v>
      </c>
      <c r="R65" s="1005">
        <f t="shared" ref="R65:R67" si="306">D65+15</f>
        <v>45711</v>
      </c>
      <c r="S65" s="1005">
        <f t="shared" ref="S65:S67" si="307">D65+15</f>
        <v>45711</v>
      </c>
      <c r="T65" s="1005">
        <f t="shared" ref="T65:T67" si="308">G65+13</f>
        <v>45724</v>
      </c>
    </row>
    <row r="66" spans="1:20" ht="17.25" hidden="1" customHeight="1" x14ac:dyDescent="0.2">
      <c r="B66" s="982" t="s">
        <v>3339</v>
      </c>
      <c r="C66" s="961" t="s">
        <v>4590</v>
      </c>
      <c r="D66" s="961">
        <v>45699</v>
      </c>
      <c r="E66" s="761">
        <f t="shared" si="297"/>
        <v>45704</v>
      </c>
      <c r="F66" s="761">
        <f t="shared" si="298"/>
        <v>45710</v>
      </c>
      <c r="G66" s="761">
        <f t="shared" si="299"/>
        <v>45714</v>
      </c>
      <c r="H66" s="761">
        <f t="shared" si="300"/>
        <v>45717</v>
      </c>
      <c r="I66" s="755"/>
      <c r="J66" s="761">
        <f t="shared" si="236"/>
        <v>45694</v>
      </c>
      <c r="K66" s="772"/>
      <c r="L66" s="761" t="e">
        <f t="shared" si="301"/>
        <v>#VALUE!</v>
      </c>
      <c r="M66" s="761">
        <f t="shared" si="302"/>
        <v>45719</v>
      </c>
      <c r="N66" s="761">
        <f t="shared" si="301"/>
        <v>45712</v>
      </c>
      <c r="O66" s="1004">
        <f t="shared" si="303"/>
        <v>45728</v>
      </c>
      <c r="P66" s="1005">
        <f t="shared" si="304"/>
        <v>45712</v>
      </c>
      <c r="Q66" s="1005">
        <f t="shared" si="305"/>
        <v>45720</v>
      </c>
      <c r="R66" s="1005">
        <f t="shared" si="306"/>
        <v>45714</v>
      </c>
      <c r="S66" s="1005">
        <f t="shared" si="307"/>
        <v>45714</v>
      </c>
      <c r="T66" s="1005">
        <f t="shared" si="308"/>
        <v>45727</v>
      </c>
    </row>
    <row r="67" spans="1:20" ht="17.25" hidden="1" customHeight="1" x14ac:dyDescent="0.2">
      <c r="B67" s="982" t="s">
        <v>4169</v>
      </c>
      <c r="C67" s="961" t="s">
        <v>4591</v>
      </c>
      <c r="D67" s="961">
        <v>45718</v>
      </c>
      <c r="E67" s="761">
        <f t="shared" si="297"/>
        <v>45723</v>
      </c>
      <c r="F67" s="761">
        <f t="shared" si="298"/>
        <v>45729</v>
      </c>
      <c r="G67" s="761">
        <f t="shared" si="299"/>
        <v>45733</v>
      </c>
      <c r="H67" s="761">
        <f t="shared" si="300"/>
        <v>45736</v>
      </c>
      <c r="I67" s="755"/>
      <c r="J67" s="761">
        <f t="shared" si="236"/>
        <v>45701</v>
      </c>
      <c r="K67" s="772"/>
      <c r="L67" s="761" t="e">
        <f t="shared" si="301"/>
        <v>#VALUE!</v>
      </c>
      <c r="M67" s="761">
        <f t="shared" si="302"/>
        <v>45738</v>
      </c>
      <c r="N67" s="761">
        <f t="shared" si="301"/>
        <v>45731</v>
      </c>
      <c r="O67" s="1004">
        <f t="shared" si="303"/>
        <v>45747</v>
      </c>
      <c r="P67" s="1005">
        <f t="shared" si="304"/>
        <v>45731</v>
      </c>
      <c r="Q67" s="1005">
        <f t="shared" si="305"/>
        <v>45739</v>
      </c>
      <c r="R67" s="1005">
        <f t="shared" si="306"/>
        <v>45733</v>
      </c>
      <c r="S67" s="1005">
        <f t="shared" si="307"/>
        <v>45733</v>
      </c>
      <c r="T67" s="1005">
        <f t="shared" si="308"/>
        <v>45746</v>
      </c>
    </row>
    <row r="68" spans="1:20" ht="17.25" hidden="1" customHeight="1" x14ac:dyDescent="0.2">
      <c r="B68" s="982" t="s">
        <v>4470</v>
      </c>
      <c r="C68" s="961" t="s">
        <v>4592</v>
      </c>
      <c r="D68" s="961">
        <v>45724</v>
      </c>
      <c r="E68" s="761">
        <f t="shared" ref="E68" si="309">D68+5</f>
        <v>45729</v>
      </c>
      <c r="F68" s="761">
        <f t="shared" ref="F68" si="310">D68+11</f>
        <v>45735</v>
      </c>
      <c r="G68" s="761">
        <f t="shared" ref="G68" si="311">D68+15</f>
        <v>45739</v>
      </c>
      <c r="H68" s="761">
        <f t="shared" ref="H68" si="312">D68+18</f>
        <v>45742</v>
      </c>
      <c r="I68" s="755"/>
      <c r="J68" s="761">
        <f t="shared" si="236"/>
        <v>45708</v>
      </c>
      <c r="K68" s="772"/>
      <c r="L68" s="761" t="e">
        <f t="shared" ref="L68:N68" si="313">B68+13</f>
        <v>#VALUE!</v>
      </c>
      <c r="M68" s="761">
        <f t="shared" ref="M68" si="314">D68+20</f>
        <v>45744</v>
      </c>
      <c r="N68" s="761">
        <f t="shared" si="313"/>
        <v>45737</v>
      </c>
      <c r="O68" s="1004">
        <f t="shared" ref="O68" si="315">G68+14</f>
        <v>45753</v>
      </c>
      <c r="P68" s="1005">
        <f t="shared" ref="P68" si="316">SUM(D68+13)</f>
        <v>45737</v>
      </c>
      <c r="Q68" s="1005">
        <f t="shared" ref="Q68" si="317">D68+21</f>
        <v>45745</v>
      </c>
      <c r="R68" s="1005">
        <f t="shared" ref="R68" si="318">D68+15</f>
        <v>45739</v>
      </c>
      <c r="S68" s="1005">
        <f t="shared" ref="S68" si="319">D68+15</f>
        <v>45739</v>
      </c>
      <c r="T68" s="1005">
        <f t="shared" ref="T68" si="320">G68+13</f>
        <v>45752</v>
      </c>
    </row>
    <row r="69" spans="1:20" ht="17.25" hidden="1" customHeight="1" x14ac:dyDescent="0.2">
      <c r="B69" s="982" t="s">
        <v>3341</v>
      </c>
      <c r="C69" s="961" t="s">
        <v>4593</v>
      </c>
      <c r="D69" s="961">
        <v>45732</v>
      </c>
      <c r="E69" s="761">
        <f t="shared" ref="E69:E72" si="321">D69+5</f>
        <v>45737</v>
      </c>
      <c r="F69" s="761">
        <f t="shared" ref="F69:F72" si="322">D69+11</f>
        <v>45743</v>
      </c>
      <c r="G69" s="761">
        <f t="shared" ref="G69:G72" si="323">D69+15</f>
        <v>45747</v>
      </c>
      <c r="H69" s="761">
        <f t="shared" ref="H69:H72" si="324">D69+18</f>
        <v>45750</v>
      </c>
      <c r="I69" s="755"/>
      <c r="J69" s="761">
        <f t="shared" si="236"/>
        <v>45715</v>
      </c>
      <c r="K69" s="772"/>
      <c r="L69" s="761" t="e">
        <f t="shared" ref="L69:N72" si="325">B69+13</f>
        <v>#VALUE!</v>
      </c>
      <c r="M69" s="761">
        <f t="shared" ref="M69:M72" si="326">D69+20</f>
        <v>45752</v>
      </c>
      <c r="N69" s="761">
        <f t="shared" si="325"/>
        <v>45745</v>
      </c>
      <c r="O69" s="1004">
        <f t="shared" ref="O69:O72" si="327">G69+14</f>
        <v>45761</v>
      </c>
      <c r="P69" s="1005">
        <f t="shared" ref="P69:P72" si="328">SUM(D69+13)</f>
        <v>45745</v>
      </c>
      <c r="Q69" s="1005">
        <f t="shared" ref="Q69:Q72" si="329">D69+21</f>
        <v>45753</v>
      </c>
      <c r="R69" s="1005">
        <f t="shared" ref="R69:R72" si="330">D69+15</f>
        <v>45747</v>
      </c>
      <c r="S69" s="1005">
        <f t="shared" ref="S69:S72" si="331">D69+15</f>
        <v>45747</v>
      </c>
      <c r="T69" s="1005">
        <f t="shared" ref="T69:T72" si="332">G69+13</f>
        <v>45760</v>
      </c>
    </row>
    <row r="70" spans="1:20" ht="17.25" hidden="1" customHeight="1" x14ac:dyDescent="0.2">
      <c r="B70" s="982" t="s">
        <v>4212</v>
      </c>
      <c r="C70" s="961" t="s">
        <v>4594</v>
      </c>
      <c r="D70" s="961">
        <v>45735</v>
      </c>
      <c r="E70" s="761">
        <f t="shared" si="321"/>
        <v>45740</v>
      </c>
      <c r="F70" s="761">
        <f t="shared" si="322"/>
        <v>45746</v>
      </c>
      <c r="G70" s="761">
        <f t="shared" si="323"/>
        <v>45750</v>
      </c>
      <c r="H70" s="761">
        <f t="shared" si="324"/>
        <v>45753</v>
      </c>
      <c r="I70" s="755"/>
      <c r="J70" s="761">
        <f t="shared" si="236"/>
        <v>45722</v>
      </c>
      <c r="K70" s="772"/>
      <c r="L70" s="761">
        <f>E70+1</f>
        <v>45741</v>
      </c>
      <c r="M70" s="761">
        <f t="shared" si="326"/>
        <v>45755</v>
      </c>
      <c r="N70" s="761">
        <f t="shared" si="325"/>
        <v>45748</v>
      </c>
      <c r="O70" s="1004">
        <f t="shared" si="327"/>
        <v>45764</v>
      </c>
      <c r="P70" s="1005">
        <f t="shared" si="328"/>
        <v>45748</v>
      </c>
      <c r="Q70" s="1005">
        <f t="shared" si="329"/>
        <v>45756</v>
      </c>
      <c r="R70" s="1005">
        <f t="shared" si="330"/>
        <v>45750</v>
      </c>
      <c r="S70" s="1005">
        <f t="shared" si="331"/>
        <v>45750</v>
      </c>
      <c r="T70" s="1005">
        <f t="shared" si="332"/>
        <v>45763</v>
      </c>
    </row>
    <row r="71" spans="1:20" ht="17.25" hidden="1" customHeight="1" x14ac:dyDescent="0.2">
      <c r="B71" s="982" t="s">
        <v>3401</v>
      </c>
      <c r="C71" s="961" t="s">
        <v>4595</v>
      </c>
      <c r="D71" s="961">
        <v>45738</v>
      </c>
      <c r="E71" s="761">
        <f t="shared" si="321"/>
        <v>45743</v>
      </c>
      <c r="F71" s="761">
        <f t="shared" si="322"/>
        <v>45749</v>
      </c>
      <c r="G71" s="761">
        <f t="shared" si="323"/>
        <v>45753</v>
      </c>
      <c r="H71" s="761">
        <f t="shared" si="324"/>
        <v>45756</v>
      </c>
      <c r="I71" s="755"/>
      <c r="J71" s="761">
        <f t="shared" si="236"/>
        <v>45729</v>
      </c>
      <c r="K71" s="772"/>
      <c r="L71" s="761">
        <f t="shared" ref="L71:L78" si="333">E71+1</f>
        <v>45744</v>
      </c>
      <c r="M71" s="761">
        <f t="shared" si="326"/>
        <v>45758</v>
      </c>
      <c r="N71" s="761">
        <f t="shared" si="325"/>
        <v>45751</v>
      </c>
      <c r="O71" s="1004">
        <f t="shared" si="327"/>
        <v>45767</v>
      </c>
      <c r="P71" s="1005">
        <f t="shared" si="328"/>
        <v>45751</v>
      </c>
      <c r="Q71" s="1005">
        <f t="shared" si="329"/>
        <v>45759</v>
      </c>
      <c r="R71" s="1005">
        <f t="shared" si="330"/>
        <v>45753</v>
      </c>
      <c r="S71" s="1005">
        <f t="shared" si="331"/>
        <v>45753</v>
      </c>
      <c r="T71" s="1005">
        <f t="shared" si="332"/>
        <v>45766</v>
      </c>
    </row>
    <row r="72" spans="1:20" ht="17.25" customHeight="1" x14ac:dyDescent="0.2">
      <c r="B72" s="982" t="s">
        <v>3363</v>
      </c>
      <c r="C72" s="961" t="s">
        <v>4596</v>
      </c>
      <c r="D72" s="961">
        <v>45747</v>
      </c>
      <c r="E72" s="761">
        <f t="shared" si="321"/>
        <v>45752</v>
      </c>
      <c r="F72" s="761">
        <f t="shared" si="322"/>
        <v>45758</v>
      </c>
      <c r="G72" s="761">
        <f t="shared" si="323"/>
        <v>45762</v>
      </c>
      <c r="H72" s="761">
        <f t="shared" si="324"/>
        <v>45765</v>
      </c>
      <c r="I72" s="755"/>
      <c r="J72" s="761">
        <f t="shared" si="236"/>
        <v>45736</v>
      </c>
      <c r="K72" s="772"/>
      <c r="L72" s="761">
        <f t="shared" si="333"/>
        <v>45753</v>
      </c>
      <c r="M72" s="761">
        <f t="shared" si="326"/>
        <v>45767</v>
      </c>
      <c r="N72" s="761">
        <f t="shared" si="325"/>
        <v>45760</v>
      </c>
      <c r="O72" s="1004">
        <f t="shared" si="327"/>
        <v>45776</v>
      </c>
      <c r="P72" s="1005">
        <f t="shared" si="328"/>
        <v>45760</v>
      </c>
      <c r="Q72" s="1005">
        <f t="shared" si="329"/>
        <v>45768</v>
      </c>
      <c r="R72" s="1005">
        <f t="shared" si="330"/>
        <v>45762</v>
      </c>
      <c r="S72" s="1005">
        <f t="shared" si="331"/>
        <v>45762</v>
      </c>
      <c r="T72" s="1005">
        <f t="shared" si="332"/>
        <v>45775</v>
      </c>
    </row>
    <row r="73" spans="1:20" ht="17.25" customHeight="1" x14ac:dyDescent="0.2">
      <c r="B73" s="982" t="s">
        <v>4172</v>
      </c>
      <c r="C73" s="961" t="s">
        <v>4597</v>
      </c>
      <c r="D73" s="961">
        <v>45756</v>
      </c>
      <c r="E73" s="761">
        <f t="shared" ref="E73:E76" si="334">D73+5</f>
        <v>45761</v>
      </c>
      <c r="F73" s="761">
        <f t="shared" ref="F73:F76" si="335">D73+11</f>
        <v>45767</v>
      </c>
      <c r="G73" s="761">
        <f t="shared" ref="G73:G76" si="336">D73+15</f>
        <v>45771</v>
      </c>
      <c r="H73" s="761">
        <f t="shared" ref="H73:H76" si="337">D73+18</f>
        <v>45774</v>
      </c>
      <c r="I73" s="755"/>
      <c r="J73" s="761">
        <f t="shared" si="236"/>
        <v>45743</v>
      </c>
      <c r="K73" s="772"/>
      <c r="L73" s="761">
        <f t="shared" si="333"/>
        <v>45762</v>
      </c>
      <c r="M73" s="761">
        <f t="shared" ref="M73:M76" si="338">D73+20</f>
        <v>45776</v>
      </c>
      <c r="N73" s="761">
        <f t="shared" ref="N73:N76" si="339">D73+13</f>
        <v>45769</v>
      </c>
      <c r="O73" s="1004">
        <f t="shared" ref="O73:O76" si="340">G73+14</f>
        <v>45785</v>
      </c>
      <c r="P73" s="1005">
        <f t="shared" ref="P73:P76" si="341">SUM(D73+13)</f>
        <v>45769</v>
      </c>
      <c r="Q73" s="1005">
        <f t="shared" ref="Q73:Q76" si="342">D73+21</f>
        <v>45777</v>
      </c>
      <c r="R73" s="1005">
        <f t="shared" ref="R73:R76" si="343">D73+15</f>
        <v>45771</v>
      </c>
      <c r="S73" s="1005">
        <f t="shared" ref="S73:S76" si="344">D73+15</f>
        <v>45771</v>
      </c>
      <c r="T73" s="1005">
        <f t="shared" ref="T73:T76" si="345">G73+13</f>
        <v>45784</v>
      </c>
    </row>
    <row r="74" spans="1:20" ht="17.25" customHeight="1" x14ac:dyDescent="0.2">
      <c r="B74" s="982" t="s">
        <v>4185</v>
      </c>
      <c r="C74" s="961" t="s">
        <v>4598</v>
      </c>
      <c r="D74" s="961">
        <v>45763</v>
      </c>
      <c r="E74" s="761">
        <f t="shared" si="334"/>
        <v>45768</v>
      </c>
      <c r="F74" s="761">
        <f t="shared" si="335"/>
        <v>45774</v>
      </c>
      <c r="G74" s="761">
        <f t="shared" si="336"/>
        <v>45778</v>
      </c>
      <c r="H74" s="761">
        <f t="shared" si="337"/>
        <v>45781</v>
      </c>
      <c r="I74" s="755"/>
      <c r="J74" s="761">
        <f t="shared" si="236"/>
        <v>45750</v>
      </c>
      <c r="K74" s="772"/>
      <c r="L74" s="761">
        <f t="shared" si="333"/>
        <v>45769</v>
      </c>
      <c r="M74" s="761">
        <f t="shared" si="338"/>
        <v>45783</v>
      </c>
      <c r="N74" s="761">
        <f t="shared" si="339"/>
        <v>45776</v>
      </c>
      <c r="O74" s="1004">
        <f t="shared" si="340"/>
        <v>45792</v>
      </c>
      <c r="P74" s="1005">
        <f t="shared" si="341"/>
        <v>45776</v>
      </c>
      <c r="Q74" s="1005">
        <f t="shared" si="342"/>
        <v>45784</v>
      </c>
      <c r="R74" s="1005">
        <f t="shared" si="343"/>
        <v>45778</v>
      </c>
      <c r="S74" s="1005">
        <f t="shared" si="344"/>
        <v>45778</v>
      </c>
      <c r="T74" s="1005">
        <f t="shared" si="345"/>
        <v>45791</v>
      </c>
    </row>
    <row r="75" spans="1:20" ht="17.25" customHeight="1" x14ac:dyDescent="0.2">
      <c r="B75" s="1079" t="s">
        <v>409</v>
      </c>
      <c r="C75" s="961" t="s">
        <v>4599</v>
      </c>
      <c r="D75" s="803"/>
      <c r="E75" s="803"/>
      <c r="F75" s="803"/>
      <c r="G75" s="803"/>
      <c r="H75" s="803"/>
      <c r="I75" s="755"/>
      <c r="J75" s="761">
        <f t="shared" si="236"/>
        <v>45757</v>
      </c>
      <c r="K75" s="772"/>
      <c r="L75" s="761">
        <f t="shared" si="333"/>
        <v>1</v>
      </c>
      <c r="M75" s="761">
        <f t="shared" si="338"/>
        <v>20</v>
      </c>
      <c r="N75" s="761">
        <f t="shared" si="339"/>
        <v>13</v>
      </c>
      <c r="O75" s="1004">
        <f t="shared" si="340"/>
        <v>14</v>
      </c>
      <c r="P75" s="1005">
        <f t="shared" si="341"/>
        <v>13</v>
      </c>
      <c r="Q75" s="1005">
        <f t="shared" si="342"/>
        <v>21</v>
      </c>
      <c r="R75" s="1005">
        <f t="shared" si="343"/>
        <v>15</v>
      </c>
      <c r="S75" s="1005">
        <f t="shared" si="344"/>
        <v>15</v>
      </c>
      <c r="T75" s="1005">
        <f t="shared" si="345"/>
        <v>13</v>
      </c>
    </row>
    <row r="76" spans="1:20" ht="17.25" customHeight="1" x14ac:dyDescent="0.2">
      <c r="B76" s="982" t="s">
        <v>3354</v>
      </c>
      <c r="C76" s="961" t="s">
        <v>4600</v>
      </c>
      <c r="D76" s="961">
        <v>45764</v>
      </c>
      <c r="E76" s="761">
        <f t="shared" si="334"/>
        <v>45769</v>
      </c>
      <c r="F76" s="761">
        <f t="shared" si="335"/>
        <v>45775</v>
      </c>
      <c r="G76" s="761">
        <f t="shared" si="336"/>
        <v>45779</v>
      </c>
      <c r="H76" s="761">
        <f t="shared" si="337"/>
        <v>45782</v>
      </c>
      <c r="I76" s="755"/>
      <c r="J76" s="761">
        <f t="shared" si="236"/>
        <v>45764</v>
      </c>
      <c r="K76" s="772"/>
      <c r="L76" s="761">
        <f t="shared" si="333"/>
        <v>45770</v>
      </c>
      <c r="M76" s="761">
        <f t="shared" si="338"/>
        <v>45784</v>
      </c>
      <c r="N76" s="761">
        <f t="shared" si="339"/>
        <v>45777</v>
      </c>
      <c r="O76" s="1004">
        <f t="shared" si="340"/>
        <v>45793</v>
      </c>
      <c r="P76" s="1005">
        <f t="shared" si="341"/>
        <v>45777</v>
      </c>
      <c r="Q76" s="1005">
        <f t="shared" si="342"/>
        <v>45785</v>
      </c>
      <c r="R76" s="1005">
        <f t="shared" si="343"/>
        <v>45779</v>
      </c>
      <c r="S76" s="1005">
        <f t="shared" si="344"/>
        <v>45779</v>
      </c>
      <c r="T76" s="1005">
        <f t="shared" si="345"/>
        <v>45792</v>
      </c>
    </row>
    <row r="77" spans="1:20" ht="17.25" customHeight="1" x14ac:dyDescent="0.2">
      <c r="B77" s="982" t="s">
        <v>3320</v>
      </c>
      <c r="C77" s="961" t="s">
        <v>4601</v>
      </c>
      <c r="D77" s="961">
        <v>45771</v>
      </c>
      <c r="E77" s="761">
        <f t="shared" ref="E77" si="346">D77+5</f>
        <v>45776</v>
      </c>
      <c r="F77" s="761">
        <f t="shared" ref="F77" si="347">D77+11</f>
        <v>45782</v>
      </c>
      <c r="G77" s="761">
        <f t="shared" ref="G77" si="348">D77+15</f>
        <v>45786</v>
      </c>
      <c r="H77" s="761">
        <f t="shared" ref="H77" si="349">D77+18</f>
        <v>45789</v>
      </c>
      <c r="I77" s="755"/>
      <c r="J77" s="761">
        <f t="shared" si="236"/>
        <v>45771</v>
      </c>
      <c r="K77" s="772"/>
      <c r="L77" s="761">
        <f t="shared" si="333"/>
        <v>45777</v>
      </c>
      <c r="M77" s="761">
        <f t="shared" ref="M77" si="350">D77+20</f>
        <v>45791</v>
      </c>
      <c r="N77" s="761">
        <f t="shared" ref="N77" si="351">D77+13</f>
        <v>45784</v>
      </c>
      <c r="O77" s="1004">
        <f t="shared" ref="O77" si="352">G77+14</f>
        <v>45800</v>
      </c>
      <c r="P77" s="1005">
        <f t="shared" ref="P77" si="353">SUM(D77+13)</f>
        <v>45784</v>
      </c>
      <c r="Q77" s="1005">
        <f t="shared" ref="Q77" si="354">D77+21</f>
        <v>45792</v>
      </c>
      <c r="R77" s="1005">
        <f t="shared" ref="R77" si="355">D77+15</f>
        <v>45786</v>
      </c>
      <c r="S77" s="1005">
        <f t="shared" ref="S77" si="356">D77+15</f>
        <v>45786</v>
      </c>
      <c r="T77" s="1005">
        <f t="shared" ref="T77" si="357">G77+13</f>
        <v>45799</v>
      </c>
    </row>
    <row r="78" spans="1:20" ht="17.25" customHeight="1" x14ac:dyDescent="0.2">
      <c r="B78" s="1079" t="s">
        <v>409</v>
      </c>
      <c r="C78" s="961" t="s">
        <v>4601</v>
      </c>
      <c r="D78" s="803"/>
      <c r="E78" s="803"/>
      <c r="F78" s="803"/>
      <c r="G78" s="803"/>
      <c r="H78" s="803"/>
      <c r="I78" s="755"/>
      <c r="J78" s="761">
        <f t="shared" si="236"/>
        <v>45778</v>
      </c>
      <c r="K78" s="772"/>
      <c r="L78" s="761">
        <f t="shared" si="333"/>
        <v>1</v>
      </c>
      <c r="M78" s="761">
        <f t="shared" ref="M78" si="358">D78+20</f>
        <v>20</v>
      </c>
      <c r="N78" s="761">
        <f t="shared" ref="N78" si="359">D78+13</f>
        <v>13</v>
      </c>
      <c r="O78" s="1004">
        <f t="shared" ref="O78" si="360">G78+14</f>
        <v>14</v>
      </c>
      <c r="P78" s="1005">
        <f t="shared" ref="P78" si="361">SUM(D78+13)</f>
        <v>13</v>
      </c>
      <c r="Q78" s="1005">
        <f t="shared" ref="Q78" si="362">D78+21</f>
        <v>21</v>
      </c>
      <c r="R78" s="1005">
        <f t="shared" ref="R78" si="363">D78+15</f>
        <v>15</v>
      </c>
      <c r="S78" s="1005">
        <f t="shared" ref="S78" si="364">D78+15</f>
        <v>15</v>
      </c>
      <c r="T78" s="1005">
        <f t="shared" ref="T78" si="365">G78+13</f>
        <v>13</v>
      </c>
    </row>
    <row r="79" spans="1:20" ht="17.25" customHeight="1" x14ac:dyDescent="0.2">
      <c r="B79" s="147" t="s">
        <v>504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  <c r="M79" s="155"/>
      <c r="N79" s="155"/>
      <c r="O79" s="431"/>
      <c r="P79" s="180"/>
      <c r="Q79" s="147"/>
      <c r="R79" s="147"/>
      <c r="S79" s="147"/>
    </row>
    <row r="80" spans="1:20" ht="17.25" customHeight="1" x14ac:dyDescent="0.2">
      <c r="A80" s="310"/>
      <c r="C80" s="155"/>
      <c r="D80" s="155"/>
      <c r="E80" s="155"/>
      <c r="F80" s="147"/>
      <c r="G80" s="147"/>
      <c r="H80" s="147"/>
      <c r="I80" s="147"/>
      <c r="J80" s="147"/>
      <c r="K80" s="147"/>
      <c r="L80" s="147"/>
      <c r="M80" s="180"/>
      <c r="O80" s="180"/>
      <c r="P80" s="147"/>
      <c r="Q80" s="147"/>
      <c r="R80" s="147"/>
      <c r="S80" s="147"/>
    </row>
    <row r="81" spans="1:15" ht="17.25" customHeight="1" thickBot="1" x14ac:dyDescent="0.25">
      <c r="A81" s="310"/>
      <c r="B81" s="157"/>
      <c r="M81" s="180"/>
    </row>
    <row r="82" spans="1:15" s="147" customFormat="1" ht="18.75" customHeight="1" x14ac:dyDescent="0.2">
      <c r="B82" s="900"/>
      <c r="C82" s="901"/>
      <c r="D82" s="902"/>
      <c r="E82" s="903"/>
      <c r="F82" s="904"/>
      <c r="G82" s="905"/>
      <c r="H82" s="906"/>
    </row>
    <row r="83" spans="1:15" s="147" customFormat="1" ht="18.75" customHeight="1" x14ac:dyDescent="0.2">
      <c r="B83" s="781" t="s">
        <v>505</v>
      </c>
      <c r="C83" s="145"/>
      <c r="D83" s="147" t="s">
        <v>506</v>
      </c>
      <c r="G83" s="147" t="s">
        <v>507</v>
      </c>
      <c r="H83" s="782"/>
    </row>
    <row r="84" spans="1:15" s="147" customFormat="1" ht="18.75" customHeight="1" x14ac:dyDescent="0.2">
      <c r="B84" s="783" t="s">
        <v>508</v>
      </c>
      <c r="C84" s="1115" t="s">
        <v>509</v>
      </c>
      <c r="D84" s="133" t="s">
        <v>510</v>
      </c>
      <c r="F84" s="1115" t="s">
        <v>511</v>
      </c>
      <c r="G84" s="145" t="s">
        <v>512</v>
      </c>
      <c r="H84" s="1116" t="s">
        <v>513</v>
      </c>
    </row>
    <row r="85" spans="1:15" s="147" customFormat="1" ht="18.75" customHeight="1" x14ac:dyDescent="0.2">
      <c r="B85" s="783" t="s">
        <v>514</v>
      </c>
      <c r="C85" s="1115" t="s">
        <v>515</v>
      </c>
      <c r="D85" s="133" t="s">
        <v>516</v>
      </c>
      <c r="E85" s="148" t="s">
        <v>517</v>
      </c>
      <c r="F85" s="1117" t="s">
        <v>518</v>
      </c>
      <c r="G85" s="145" t="s">
        <v>519</v>
      </c>
      <c r="H85" s="1116" t="s">
        <v>520</v>
      </c>
    </row>
    <row r="86" spans="1:15" s="147" customFormat="1" ht="18.75" customHeight="1" x14ac:dyDescent="0.2">
      <c r="B86" s="786" t="s">
        <v>521</v>
      </c>
      <c r="C86" s="1118" t="s">
        <v>522</v>
      </c>
      <c r="D86" s="133" t="s">
        <v>523</v>
      </c>
      <c r="E86" s="148" t="s">
        <v>524</v>
      </c>
      <c r="F86" s="1117" t="s">
        <v>525</v>
      </c>
      <c r="G86" s="591" t="s">
        <v>526</v>
      </c>
      <c r="H86" s="1119" t="s">
        <v>527</v>
      </c>
    </row>
    <row r="87" spans="1:15" s="147" customFormat="1" ht="18.75" customHeight="1" x14ac:dyDescent="0.2">
      <c r="B87" s="786" t="s">
        <v>528</v>
      </c>
      <c r="C87" s="1118" t="s">
        <v>529</v>
      </c>
      <c r="D87" s="133" t="s">
        <v>530</v>
      </c>
      <c r="E87" s="148" t="s">
        <v>531</v>
      </c>
      <c r="F87" s="1117" t="s">
        <v>532</v>
      </c>
      <c r="G87" s="591" t="s">
        <v>533</v>
      </c>
      <c r="H87" s="1119" t="s">
        <v>534</v>
      </c>
      <c r="N87" s="149"/>
      <c r="O87" s="149"/>
    </row>
    <row r="88" spans="1:15" s="147" customFormat="1" ht="18.75" customHeight="1" x14ac:dyDescent="0.2">
      <c r="B88" s="786" t="s">
        <v>535</v>
      </c>
      <c r="C88" s="1118" t="s">
        <v>536</v>
      </c>
      <c r="D88" s="133" t="s">
        <v>537</v>
      </c>
      <c r="E88" s="148" t="s">
        <v>538</v>
      </c>
      <c r="F88" s="1117" t="s">
        <v>539</v>
      </c>
      <c r="G88" s="591" t="s">
        <v>540</v>
      </c>
      <c r="H88" s="1119" t="s">
        <v>541</v>
      </c>
      <c r="N88" s="149"/>
      <c r="O88" s="149"/>
    </row>
    <row r="89" spans="1:15" s="147" customFormat="1" ht="18.75" customHeight="1" x14ac:dyDescent="0.2">
      <c r="B89" s="786" t="s">
        <v>542</v>
      </c>
      <c r="C89" s="1118" t="s">
        <v>543</v>
      </c>
      <c r="D89" s="133" t="s">
        <v>544</v>
      </c>
      <c r="E89" s="148" t="s">
        <v>545</v>
      </c>
      <c r="F89" s="1117" t="s">
        <v>546</v>
      </c>
      <c r="G89" s="591" t="s">
        <v>547</v>
      </c>
      <c r="H89" s="1119" t="s">
        <v>548</v>
      </c>
      <c r="N89" s="149"/>
      <c r="O89" s="149"/>
    </row>
    <row r="90" spans="1:15" s="147" customFormat="1" ht="18.75" customHeight="1" x14ac:dyDescent="0.2">
      <c r="B90" s="786" t="s">
        <v>549</v>
      </c>
      <c r="C90" s="1118" t="s">
        <v>550</v>
      </c>
      <c r="D90" s="133" t="s">
        <v>551</v>
      </c>
      <c r="E90" s="148" t="s">
        <v>552</v>
      </c>
      <c r="F90" s="1115" t="s">
        <v>553</v>
      </c>
      <c r="G90" s="591" t="s">
        <v>554</v>
      </c>
      <c r="H90" s="790" t="s">
        <v>555</v>
      </c>
      <c r="N90" s="149"/>
      <c r="O90" s="149"/>
    </row>
    <row r="91" spans="1:15" s="149" customFormat="1" ht="18.75" customHeight="1" x14ac:dyDescent="0.2">
      <c r="A91" s="1045"/>
      <c r="B91" s="786" t="s">
        <v>556</v>
      </c>
      <c r="C91" s="1118" t="s">
        <v>557</v>
      </c>
      <c r="D91" s="133"/>
      <c r="E91" s="145"/>
      <c r="F91" s="591"/>
      <c r="G91" s="147"/>
      <c r="H91" s="791"/>
      <c r="I91" s="145"/>
      <c r="J91" s="145"/>
      <c r="K91" s="145"/>
    </row>
    <row r="92" spans="1:15" s="149" customFormat="1" ht="17.25" customHeight="1" thickBot="1" x14ac:dyDescent="0.25">
      <c r="A92" s="1045"/>
      <c r="B92" s="1120"/>
      <c r="C92" s="794"/>
      <c r="D92" s="794"/>
      <c r="E92" s="794"/>
      <c r="F92" s="794"/>
      <c r="G92" s="794"/>
      <c r="H92" s="1121"/>
      <c r="I92" s="145"/>
      <c r="J92" s="145"/>
      <c r="K92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B24:B26"/>
    <mergeCell ref="D7:D8"/>
    <mergeCell ref="B7:C7"/>
  </mergeCells>
  <hyperlinks>
    <hyperlink ref="J2" location="HOME!Print_Area" display="HOME" xr:uid="{634AD75F-CD2A-41AE-96DE-EDB558C8D1A5}"/>
    <hyperlink ref="H84" r:id="rId14" xr:uid="{1B8DEAD1-7EDB-4911-801C-EEFB1897AF06}"/>
    <hyperlink ref="C84" r:id="rId15" xr:uid="{406D3E17-0CC4-4C8B-A56F-C7237A6C9827}"/>
    <hyperlink ref="H89" r:id="rId16" xr:uid="{6DB46177-AAA1-42F9-8CC1-DD9C8E167BB7}"/>
    <hyperlink ref="H88" r:id="rId17" xr:uid="{089DF3AB-8FFF-4D8A-A59E-22AF2949EFFF}"/>
    <hyperlink ref="C87" r:id="rId18" xr:uid="{F6647D57-1C3C-4E49-BBFB-E6D49C9015E0}"/>
    <hyperlink ref="C85" r:id="rId19" xr:uid="{7F5670BE-E62E-4610-A1A6-BC2BEBFC2384}"/>
    <hyperlink ref="C91" r:id="rId20" xr:uid="{EBC87B9C-4F4D-4275-A8E7-7FD54A1BEC76}"/>
    <hyperlink ref="H87" r:id="rId21" xr:uid="{32B04AF4-4447-4C23-A578-485FD321AD9C}"/>
    <hyperlink ref="H90" r:id="rId22" xr:uid="{EC5E2DBC-03D4-41DF-B80B-AA2E2085805F}"/>
    <hyperlink ref="F84" r:id="rId23" xr:uid="{E6E72A97-B07C-4F0F-852C-90DF7A53576A}"/>
    <hyperlink ref="F89" r:id="rId24" xr:uid="{DEFD5F24-9B57-4110-8AC7-A7D46BE93ABA}"/>
    <hyperlink ref="F85" r:id="rId25" xr:uid="{940E7C0E-66A8-421D-BD4C-E866FE1DDE94}"/>
    <hyperlink ref="F86" r:id="rId26" xr:uid="{17071E8D-8D6B-476B-8970-DA817BAA105B}"/>
    <hyperlink ref="F87" r:id="rId27" xr:uid="{2A12EAE5-34B1-4458-831C-A3AF73335918}"/>
    <hyperlink ref="F88" r:id="rId28" xr:uid="{E56385E9-C1AD-4502-8B56-2C397447B7FA}"/>
    <hyperlink ref="H85" r:id="rId29" xr:uid="{4A4B3850-15CA-4F9E-8D61-8111A7AE537B}"/>
    <hyperlink ref="H86" r:id="rId30" xr:uid="{E433B05B-5DE2-4D05-B139-1D2A225E4EA4}"/>
    <hyperlink ref="F90" r:id="rId31" xr:uid="{5745500D-3688-4266-B92A-270895902945}"/>
    <hyperlink ref="C86" r:id="rId32" xr:uid="{C221D940-746A-4E6D-B59D-0FAAD2AFAF06}"/>
    <hyperlink ref="C88" r:id="rId33" xr:uid="{17171318-2F93-42A6-8C4B-986B0CC15A7F}"/>
    <hyperlink ref="C89" r:id="rId34" xr:uid="{E9A75D1B-4068-4B10-ADEF-CE73CD60E7B7}"/>
    <hyperlink ref="C90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8" t="s">
        <v>116</v>
      </c>
      <c r="C2" s="1148"/>
      <c r="D2" s="1148"/>
      <c r="E2" s="1148"/>
      <c r="F2" s="1148"/>
      <c r="G2" s="1148"/>
      <c r="H2" s="1148"/>
      <c r="I2" s="998"/>
      <c r="J2" s="962" t="s">
        <v>346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2" t="s">
        <v>4515</v>
      </c>
      <c r="C4" s="1133"/>
      <c r="D4" s="1133"/>
      <c r="E4" s="1133"/>
      <c r="F4" s="1133"/>
      <c r="G4" s="1133"/>
      <c r="H4" s="1134"/>
      <c r="I4" s="147"/>
      <c r="K4" s="996"/>
      <c r="L4" s="996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7"/>
      <c r="C7" s="1138"/>
      <c r="D7" s="1174" t="s">
        <v>349</v>
      </c>
      <c r="E7" s="950" t="s">
        <v>4602</v>
      </c>
    </row>
    <row r="8" spans="1:12" ht="20.100000000000001" customHeight="1" x14ac:dyDescent="0.2">
      <c r="A8" s="310"/>
      <c r="B8" s="950" t="s">
        <v>351</v>
      </c>
      <c r="C8" s="950" t="s">
        <v>352</v>
      </c>
      <c r="D8" s="1175"/>
      <c r="E8" s="946" t="s">
        <v>144</v>
      </c>
    </row>
    <row r="9" spans="1:12" ht="17.25" hidden="1" customHeight="1" x14ac:dyDescent="0.2">
      <c r="B9" s="722" t="s">
        <v>4185</v>
      </c>
      <c r="C9" s="761" t="s">
        <v>4530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3354</v>
      </c>
      <c r="C10" s="761" t="s">
        <v>4531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4532</v>
      </c>
      <c r="B11" s="722" t="s">
        <v>4159</v>
      </c>
      <c r="C11" s="761" t="s">
        <v>4533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4215</v>
      </c>
      <c r="C12" s="761" t="s">
        <v>4534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3339</v>
      </c>
      <c r="C13" s="761" t="s">
        <v>4535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4169</v>
      </c>
      <c r="C14" s="761" t="s">
        <v>4536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7" t="s">
        <v>4470</v>
      </c>
      <c r="C15" s="1000" t="s">
        <v>4537</v>
      </c>
      <c r="D15" s="1001">
        <v>45374</v>
      </c>
      <c r="E15" s="1001">
        <f t="shared" si="0"/>
        <v>45379</v>
      </c>
    </row>
    <row r="16" spans="1:12" ht="17.25" hidden="1" customHeight="1" x14ac:dyDescent="0.2">
      <c r="B16" s="722" t="s">
        <v>4181</v>
      </c>
      <c r="C16" s="761" t="s">
        <v>4538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6" t="s">
        <v>4165</v>
      </c>
      <c r="C17" s="961" t="s">
        <v>4539</v>
      </c>
      <c r="D17" s="961">
        <v>45390</v>
      </c>
      <c r="E17" s="761">
        <f t="shared" si="0"/>
        <v>45395</v>
      </c>
    </row>
    <row r="18" spans="1:5" ht="17.25" hidden="1" customHeight="1" x14ac:dyDescent="0.2">
      <c r="B18" s="1006" t="s">
        <v>4212</v>
      </c>
      <c r="C18" s="961" t="s">
        <v>4540</v>
      </c>
      <c r="D18" s="961">
        <v>45402</v>
      </c>
      <c r="E18" s="761">
        <f t="shared" si="0"/>
        <v>45407</v>
      </c>
    </row>
    <row r="19" spans="1:5" ht="17.25" hidden="1" customHeight="1" x14ac:dyDescent="0.2">
      <c r="B19" s="1006" t="s">
        <v>4188</v>
      </c>
      <c r="C19" s="961" t="s">
        <v>4541</v>
      </c>
      <c r="D19" s="961">
        <v>45411</v>
      </c>
      <c r="E19" s="761">
        <f t="shared" si="0"/>
        <v>45416</v>
      </c>
    </row>
    <row r="20" spans="1:5" ht="17.25" hidden="1" customHeight="1" x14ac:dyDescent="0.2">
      <c r="B20" s="982" t="s">
        <v>4172</v>
      </c>
      <c r="C20" s="961" t="s">
        <v>4542</v>
      </c>
      <c r="D20" s="961">
        <v>45421</v>
      </c>
      <c r="E20" s="761">
        <f t="shared" si="0"/>
        <v>45426</v>
      </c>
    </row>
    <row r="21" spans="1:5" ht="17.25" hidden="1" customHeight="1" x14ac:dyDescent="0.2">
      <c r="B21" s="982" t="s">
        <v>4185</v>
      </c>
      <c r="C21" s="961" t="s">
        <v>4543</v>
      </c>
      <c r="D21" s="961">
        <v>45424</v>
      </c>
      <c r="E21" s="761">
        <f t="shared" si="0"/>
        <v>45429</v>
      </c>
    </row>
    <row r="22" spans="1:5" ht="17.25" hidden="1" customHeight="1" x14ac:dyDescent="0.2">
      <c r="B22" s="942" t="s">
        <v>385</v>
      </c>
      <c r="C22" s="961" t="s">
        <v>4544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82" t="s">
        <v>3320</v>
      </c>
      <c r="C23" s="961" t="s">
        <v>4545</v>
      </c>
      <c r="D23" s="961">
        <v>45434</v>
      </c>
      <c r="E23" s="761">
        <f t="shared" si="0"/>
        <v>45439</v>
      </c>
    </row>
    <row r="24" spans="1:5" ht="17.25" hidden="1" customHeight="1" x14ac:dyDescent="0.2">
      <c r="B24" s="1206" t="s">
        <v>409</v>
      </c>
      <c r="C24" s="961" t="s">
        <v>4546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7"/>
      <c r="C25" s="961" t="s">
        <v>4547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8"/>
      <c r="C26" s="961" t="s">
        <v>4548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4549</v>
      </c>
      <c r="B27" s="942" t="s">
        <v>385</v>
      </c>
      <c r="C27" s="961" t="s">
        <v>4550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42" t="s">
        <v>385</v>
      </c>
      <c r="C28" s="961" t="s">
        <v>4551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42" t="s">
        <v>409</v>
      </c>
      <c r="C29" s="961" t="s">
        <v>4552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82" t="s">
        <v>3388</v>
      </c>
      <c r="C30" s="961" t="s">
        <v>4553</v>
      </c>
      <c r="D30" s="961">
        <v>45449</v>
      </c>
      <c r="E30" s="761">
        <f t="shared" si="0"/>
        <v>45454</v>
      </c>
    </row>
    <row r="31" spans="1:5" ht="17.25" hidden="1" customHeight="1" x14ac:dyDescent="0.2">
      <c r="B31" s="982" t="s">
        <v>4159</v>
      </c>
      <c r="C31" s="961" t="s">
        <v>4554</v>
      </c>
      <c r="D31" s="961">
        <v>45464</v>
      </c>
      <c r="E31" s="761">
        <f t="shared" si="0"/>
        <v>45469</v>
      </c>
    </row>
    <row r="32" spans="1:5" ht="17.25" hidden="1" customHeight="1" x14ac:dyDescent="0.2">
      <c r="B32" s="982" t="s">
        <v>4215</v>
      </c>
      <c r="C32" s="961" t="s">
        <v>4555</v>
      </c>
      <c r="D32" s="961">
        <v>45497</v>
      </c>
      <c r="E32" s="761">
        <f t="shared" si="0"/>
        <v>45502</v>
      </c>
    </row>
    <row r="33" spans="2:5" ht="17.25" hidden="1" customHeight="1" x14ac:dyDescent="0.2">
      <c r="B33" s="982" t="s">
        <v>4556</v>
      </c>
      <c r="C33" s="961" t="s">
        <v>4557</v>
      </c>
      <c r="D33" s="961">
        <v>45477</v>
      </c>
      <c r="E33" s="761">
        <f t="shared" si="0"/>
        <v>45482</v>
      </c>
    </row>
    <row r="34" spans="2:5" ht="17.25" hidden="1" customHeight="1" x14ac:dyDescent="0.2">
      <c r="B34" s="982" t="s">
        <v>4169</v>
      </c>
      <c r="C34" s="961" t="s">
        <v>4558</v>
      </c>
      <c r="D34" s="961">
        <v>45486</v>
      </c>
      <c r="E34" s="761">
        <f t="shared" si="0"/>
        <v>45491</v>
      </c>
    </row>
    <row r="35" spans="2:5" ht="17.25" hidden="1" customHeight="1" x14ac:dyDescent="0.2">
      <c r="B35" s="982" t="s">
        <v>4470</v>
      </c>
      <c r="C35" s="961" t="s">
        <v>4559</v>
      </c>
      <c r="D35" s="961">
        <v>45490</v>
      </c>
      <c r="E35" s="761">
        <f t="shared" si="0"/>
        <v>45495</v>
      </c>
    </row>
    <row r="36" spans="2:5" ht="17.25" hidden="1" customHeight="1" x14ac:dyDescent="0.2">
      <c r="B36" s="982" t="s">
        <v>3341</v>
      </c>
      <c r="C36" s="961" t="s">
        <v>4560</v>
      </c>
      <c r="D36" s="961">
        <v>45494</v>
      </c>
      <c r="E36" s="761">
        <f t="shared" si="0"/>
        <v>45499</v>
      </c>
    </row>
    <row r="37" spans="2:5" ht="17.25" hidden="1" customHeight="1" x14ac:dyDescent="0.2">
      <c r="B37" s="982" t="s">
        <v>4165</v>
      </c>
      <c r="C37" s="961" t="s">
        <v>4561</v>
      </c>
      <c r="D37" s="961">
        <v>45511</v>
      </c>
      <c r="E37" s="761">
        <f t="shared" si="0"/>
        <v>45516</v>
      </c>
    </row>
    <row r="38" spans="2:5" ht="17.25" hidden="1" customHeight="1" x14ac:dyDescent="0.2">
      <c r="B38" s="982" t="s">
        <v>4212</v>
      </c>
      <c r="C38" s="961" t="s">
        <v>4562</v>
      </c>
      <c r="D38" s="961">
        <v>45517</v>
      </c>
      <c r="E38" s="761">
        <f t="shared" si="0"/>
        <v>45522</v>
      </c>
    </row>
    <row r="39" spans="2:5" ht="17.25" hidden="1" customHeight="1" x14ac:dyDescent="0.2">
      <c r="B39" s="982" t="s">
        <v>3363</v>
      </c>
      <c r="C39" s="961" t="s">
        <v>4563</v>
      </c>
      <c r="D39" s="961">
        <v>45518</v>
      </c>
      <c r="E39" s="761">
        <f t="shared" si="0"/>
        <v>45523</v>
      </c>
    </row>
    <row r="40" spans="2:5" ht="17.25" hidden="1" customHeight="1" x14ac:dyDescent="0.2">
      <c r="B40" s="982" t="s">
        <v>4172</v>
      </c>
      <c r="C40" s="961" t="s">
        <v>4564</v>
      </c>
      <c r="D40" s="961">
        <v>45533</v>
      </c>
      <c r="E40" s="761">
        <f t="shared" si="0"/>
        <v>45538</v>
      </c>
    </row>
    <row r="41" spans="2:5" ht="17.25" hidden="1" customHeight="1" x14ac:dyDescent="0.2">
      <c r="B41" s="982" t="s">
        <v>4185</v>
      </c>
      <c r="C41" s="961" t="s">
        <v>4565</v>
      </c>
      <c r="D41" s="961">
        <v>45538</v>
      </c>
      <c r="E41" s="761">
        <f t="shared" si="0"/>
        <v>45543</v>
      </c>
    </row>
    <row r="42" spans="2:5" ht="17.25" hidden="1" customHeight="1" x14ac:dyDescent="0.2">
      <c r="B42" s="982" t="s">
        <v>4549</v>
      </c>
      <c r="C42" s="961" t="s">
        <v>4566</v>
      </c>
      <c r="D42" s="961">
        <v>45542</v>
      </c>
      <c r="E42" s="761">
        <f t="shared" si="0"/>
        <v>45547</v>
      </c>
    </row>
    <row r="43" spans="2:5" ht="17.25" hidden="1" customHeight="1" x14ac:dyDescent="0.2">
      <c r="B43" s="982" t="s">
        <v>3354</v>
      </c>
      <c r="C43" s="961" t="s">
        <v>4567</v>
      </c>
      <c r="D43" s="961">
        <v>45549</v>
      </c>
      <c r="E43" s="761">
        <f t="shared" si="0"/>
        <v>45554</v>
      </c>
    </row>
    <row r="44" spans="2:5" ht="17.25" hidden="1" customHeight="1" x14ac:dyDescent="0.2">
      <c r="B44" s="982" t="s">
        <v>3320</v>
      </c>
      <c r="C44" s="961" t="s">
        <v>4568</v>
      </c>
      <c r="D44" s="961">
        <v>45552</v>
      </c>
      <c r="E44" s="761">
        <f t="shared" si="0"/>
        <v>45557</v>
      </c>
    </row>
    <row r="45" spans="2:5" ht="17.25" hidden="1" customHeight="1" x14ac:dyDescent="0.2">
      <c r="B45" s="982" t="s">
        <v>3388</v>
      </c>
      <c r="C45" s="961" t="s">
        <v>4569</v>
      </c>
      <c r="D45" s="961">
        <v>45562</v>
      </c>
      <c r="E45" s="761">
        <f t="shared" si="0"/>
        <v>45567</v>
      </c>
    </row>
    <row r="46" spans="2:5" ht="17.25" hidden="1" customHeight="1" x14ac:dyDescent="0.2">
      <c r="B46" s="982" t="s">
        <v>4215</v>
      </c>
      <c r="C46" s="961" t="s">
        <v>4570</v>
      </c>
      <c r="D46" s="961">
        <v>45572</v>
      </c>
      <c r="E46" s="761">
        <f t="shared" si="0"/>
        <v>45577</v>
      </c>
    </row>
    <row r="47" spans="2:5" ht="17.25" hidden="1" customHeight="1" x14ac:dyDescent="0.2">
      <c r="B47" s="1079" t="s">
        <v>409</v>
      </c>
      <c r="C47" s="961" t="s">
        <v>4571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82" t="s">
        <v>4159</v>
      </c>
      <c r="C48" s="961" t="s">
        <v>4572</v>
      </c>
      <c r="D48" s="961">
        <v>45583</v>
      </c>
      <c r="E48" s="761">
        <f t="shared" si="0"/>
        <v>45588</v>
      </c>
    </row>
    <row r="49" spans="1:19" ht="17.25" hidden="1" customHeight="1" x14ac:dyDescent="0.2">
      <c r="B49" s="982" t="s">
        <v>3339</v>
      </c>
      <c r="C49" s="961" t="s">
        <v>4573</v>
      </c>
      <c r="D49" s="961">
        <v>45588</v>
      </c>
      <c r="E49" s="761">
        <f t="shared" si="0"/>
        <v>45593</v>
      </c>
    </row>
    <row r="50" spans="1:19" ht="17.25" hidden="1" customHeight="1" x14ac:dyDescent="0.2">
      <c r="B50" s="982" t="s">
        <v>4603</v>
      </c>
      <c r="C50" s="961" t="s">
        <v>4604</v>
      </c>
      <c r="D50" s="961">
        <v>45580</v>
      </c>
      <c r="E50" s="761">
        <f>D50+4</f>
        <v>45584</v>
      </c>
    </row>
    <row r="51" spans="1:19" ht="17.25" customHeight="1" x14ac:dyDescent="0.2">
      <c r="B51" s="982" t="s">
        <v>4603</v>
      </c>
      <c r="C51" s="961" t="s">
        <v>4605</v>
      </c>
      <c r="D51" s="961">
        <v>45587</v>
      </c>
      <c r="E51" s="761">
        <f t="shared" ref="E51:E56" si="3">D51+4</f>
        <v>45591</v>
      </c>
    </row>
    <row r="52" spans="1:19" ht="17.25" customHeight="1" x14ac:dyDescent="0.2">
      <c r="B52" s="982" t="s">
        <v>4603</v>
      </c>
      <c r="C52" s="961" t="s">
        <v>4606</v>
      </c>
      <c r="D52" s="961">
        <v>45594</v>
      </c>
      <c r="E52" s="761">
        <f t="shared" si="3"/>
        <v>45598</v>
      </c>
    </row>
    <row r="53" spans="1:19" ht="17.25" customHeight="1" x14ac:dyDescent="0.2">
      <c r="B53" s="982" t="s">
        <v>4603</v>
      </c>
      <c r="C53" s="961" t="s">
        <v>4607</v>
      </c>
      <c r="D53" s="961">
        <v>45601</v>
      </c>
      <c r="E53" s="761">
        <f t="shared" si="3"/>
        <v>45605</v>
      </c>
    </row>
    <row r="54" spans="1:19" ht="17.25" customHeight="1" x14ac:dyDescent="0.2">
      <c r="B54" s="982" t="s">
        <v>4603</v>
      </c>
      <c r="C54" s="961" t="s">
        <v>4608</v>
      </c>
      <c r="D54" s="961">
        <v>45608</v>
      </c>
      <c r="E54" s="761">
        <f t="shared" si="3"/>
        <v>45612</v>
      </c>
    </row>
    <row r="55" spans="1:19" ht="17.25" customHeight="1" x14ac:dyDescent="0.2">
      <c r="B55" s="982" t="s">
        <v>4603</v>
      </c>
      <c r="C55" s="961" t="s">
        <v>4609</v>
      </c>
      <c r="D55" s="961">
        <v>45615</v>
      </c>
      <c r="E55" s="761">
        <f t="shared" si="3"/>
        <v>45619</v>
      </c>
    </row>
    <row r="56" spans="1:19" ht="17.25" customHeight="1" x14ac:dyDescent="0.2">
      <c r="B56" s="982" t="s">
        <v>4603</v>
      </c>
      <c r="C56" s="961" t="s">
        <v>4610</v>
      </c>
      <c r="D56" s="961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504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7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7"/>
      <c r="B62" s="781" t="s">
        <v>505</v>
      </c>
      <c r="C62" s="145"/>
      <c r="D62" s="147" t="s">
        <v>506</v>
      </c>
      <c r="G62" s="147" t="s">
        <v>507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7"/>
      <c r="B63" s="783" t="s">
        <v>508</v>
      </c>
      <c r="C63" s="784" t="s">
        <v>509</v>
      </c>
      <c r="D63" s="133" t="s">
        <v>510</v>
      </c>
      <c r="F63" s="784" t="s">
        <v>511</v>
      </c>
      <c r="G63" s="145" t="s">
        <v>512</v>
      </c>
      <c r="H63" s="785" t="s">
        <v>513</v>
      </c>
      <c r="J63" s="145"/>
      <c r="K63" s="145"/>
      <c r="L63" s="145"/>
      <c r="M63" s="145"/>
    </row>
    <row r="64" spans="1:19" s="147" customFormat="1" ht="18.75" customHeight="1" x14ac:dyDescent="0.2">
      <c r="A64" s="867"/>
      <c r="B64" s="783" t="s">
        <v>514</v>
      </c>
      <c r="C64" s="784" t="s">
        <v>515</v>
      </c>
      <c r="D64" s="133" t="s">
        <v>516</v>
      </c>
      <c r="E64" s="148" t="s">
        <v>517</v>
      </c>
      <c r="F64" s="788" t="s">
        <v>518</v>
      </c>
      <c r="G64" s="145" t="s">
        <v>519</v>
      </c>
      <c r="H64" s="785" t="s">
        <v>520</v>
      </c>
      <c r="J64" s="145"/>
      <c r="K64" s="145"/>
      <c r="L64" s="145"/>
      <c r="M64" s="145"/>
    </row>
    <row r="65" spans="1:13" s="147" customFormat="1" ht="18.75" customHeight="1" x14ac:dyDescent="0.2">
      <c r="A65" s="867"/>
      <c r="B65" s="786" t="s">
        <v>528</v>
      </c>
      <c r="C65" s="787" t="s">
        <v>529</v>
      </c>
      <c r="D65" s="133" t="s">
        <v>523</v>
      </c>
      <c r="E65" s="148" t="s">
        <v>524</v>
      </c>
      <c r="F65" s="788" t="s">
        <v>525</v>
      </c>
      <c r="G65" s="591" t="s">
        <v>526</v>
      </c>
      <c r="H65" s="789" t="s">
        <v>527</v>
      </c>
      <c r="J65" s="145"/>
      <c r="K65" s="145"/>
      <c r="L65" s="145"/>
      <c r="M65" s="145"/>
    </row>
    <row r="66" spans="1:13" s="147" customFormat="1" ht="18.75" customHeight="1" x14ac:dyDescent="0.2">
      <c r="A66" s="867"/>
      <c r="B66" s="786" t="s">
        <v>1581</v>
      </c>
      <c r="C66" s="787" t="s">
        <v>1582</v>
      </c>
      <c r="D66" s="133" t="s">
        <v>530</v>
      </c>
      <c r="E66" s="148" t="s">
        <v>531</v>
      </c>
      <c r="F66" s="788" t="s">
        <v>532</v>
      </c>
      <c r="G66" s="591" t="s">
        <v>533</v>
      </c>
      <c r="H66" s="789" t="s">
        <v>534</v>
      </c>
      <c r="J66" s="145"/>
      <c r="K66" s="145"/>
      <c r="L66" s="145"/>
      <c r="M66" s="145"/>
    </row>
    <row r="67" spans="1:13" s="147" customFormat="1" ht="18.75" customHeight="1" x14ac:dyDescent="0.2">
      <c r="A67" s="867"/>
      <c r="B67" s="786" t="s">
        <v>521</v>
      </c>
      <c r="C67" s="787" t="s">
        <v>522</v>
      </c>
      <c r="D67" s="133" t="s">
        <v>537</v>
      </c>
      <c r="E67" s="148" t="s">
        <v>538</v>
      </c>
      <c r="F67" s="788" t="s">
        <v>539</v>
      </c>
      <c r="G67" s="591" t="s">
        <v>540</v>
      </c>
      <c r="H67" s="789" t="s">
        <v>541</v>
      </c>
      <c r="J67" s="145"/>
      <c r="K67" s="145"/>
      <c r="L67" s="145"/>
      <c r="M67" s="145"/>
    </row>
    <row r="68" spans="1:13" s="147" customFormat="1" ht="18.75" customHeight="1" x14ac:dyDescent="0.2">
      <c r="A68" s="867"/>
      <c r="B68" s="786" t="s">
        <v>535</v>
      </c>
      <c r="C68" s="787" t="s">
        <v>536</v>
      </c>
      <c r="D68" s="133" t="s">
        <v>544</v>
      </c>
      <c r="E68" s="148" t="s">
        <v>545</v>
      </c>
      <c r="F68" s="788" t="s">
        <v>546</v>
      </c>
      <c r="G68" s="591" t="s">
        <v>547</v>
      </c>
      <c r="H68" s="789" t="s">
        <v>548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1583</v>
      </c>
      <c r="C69" s="787" t="s">
        <v>1584</v>
      </c>
      <c r="D69" s="133" t="s">
        <v>551</v>
      </c>
      <c r="E69" s="148" t="s">
        <v>552</v>
      </c>
      <c r="F69" s="742" t="s">
        <v>553</v>
      </c>
      <c r="G69" s="591" t="s">
        <v>554</v>
      </c>
      <c r="H69" s="790" t="s">
        <v>555</v>
      </c>
    </row>
    <row r="70" spans="1:13" s="147" customFormat="1" ht="18.75" customHeight="1" x14ac:dyDescent="0.2">
      <c r="B70" s="786" t="s">
        <v>542</v>
      </c>
      <c r="C70" s="787" t="s">
        <v>543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932</v>
      </c>
      <c r="B1" s="219" t="s">
        <v>933</v>
      </c>
      <c r="C1" s="219" t="s">
        <v>934</v>
      </c>
      <c r="D1" s="220" t="s">
        <v>935</v>
      </c>
      <c r="E1" s="221" t="s">
        <v>936</v>
      </c>
      <c r="F1" s="219" t="s">
        <v>937</v>
      </c>
      <c r="G1" s="219" t="s">
        <v>135</v>
      </c>
      <c r="H1" s="219" t="s">
        <v>938</v>
      </c>
      <c r="I1" s="222" t="s">
        <v>939</v>
      </c>
    </row>
    <row r="2" spans="1:10" hidden="1" x14ac:dyDescent="0.2">
      <c r="A2" s="224" t="s">
        <v>940</v>
      </c>
      <c r="B2" s="224" t="s">
        <v>941</v>
      </c>
      <c r="C2" s="224" t="s">
        <v>941</v>
      </c>
      <c r="D2" s="224" t="s">
        <v>942</v>
      </c>
      <c r="E2" s="224" t="s">
        <v>943</v>
      </c>
      <c r="F2" s="224" t="s">
        <v>290</v>
      </c>
      <c r="G2" s="225" t="s">
        <v>944</v>
      </c>
      <c r="H2" s="225" t="s">
        <v>945</v>
      </c>
      <c r="I2" s="222" t="s">
        <v>946</v>
      </c>
    </row>
    <row r="3" spans="1:10" ht="31.15" hidden="1" customHeight="1" x14ac:dyDescent="0.2">
      <c r="A3" s="226" t="s">
        <v>947</v>
      </c>
      <c r="B3" s="226" t="s">
        <v>948</v>
      </c>
      <c r="C3" s="225"/>
      <c r="D3" s="225"/>
      <c r="E3" s="226" t="s">
        <v>948</v>
      </c>
      <c r="F3" s="227" t="s">
        <v>949</v>
      </c>
      <c r="G3" s="225"/>
      <c r="H3" s="227" t="s">
        <v>950</v>
      </c>
      <c r="I3" s="228" t="s">
        <v>951</v>
      </c>
    </row>
    <row r="4" spans="1:10" ht="51" hidden="1" x14ac:dyDescent="0.2">
      <c r="A4" s="229" t="s">
        <v>952</v>
      </c>
      <c r="B4" s="229" t="s">
        <v>953</v>
      </c>
      <c r="C4" s="229" t="s">
        <v>953</v>
      </c>
      <c r="D4" s="230"/>
      <c r="E4" s="229" t="s">
        <v>954</v>
      </c>
      <c r="F4" s="227" t="s">
        <v>215</v>
      </c>
      <c r="G4" s="225" t="s">
        <v>955</v>
      </c>
      <c r="H4" s="227" t="s">
        <v>950</v>
      </c>
      <c r="I4" s="228" t="s">
        <v>956</v>
      </c>
    </row>
    <row r="5" spans="1:10" ht="51" hidden="1" x14ac:dyDescent="0.2">
      <c r="A5" s="229" t="s">
        <v>952</v>
      </c>
      <c r="B5" s="229" t="s">
        <v>957</v>
      </c>
      <c r="C5" s="229" t="s">
        <v>957</v>
      </c>
      <c r="D5" s="230"/>
      <c r="E5" s="229" t="s">
        <v>958</v>
      </c>
      <c r="F5" s="227" t="s">
        <v>215</v>
      </c>
      <c r="G5" s="225" t="s">
        <v>959</v>
      </c>
      <c r="H5" s="227" t="s">
        <v>950</v>
      </c>
      <c r="I5" s="228" t="s">
        <v>956</v>
      </c>
    </row>
    <row r="6" spans="1:10" ht="27.6" hidden="1" customHeight="1" x14ac:dyDescent="0.2">
      <c r="A6" s="229" t="s">
        <v>960</v>
      </c>
      <c r="B6" s="229" t="s">
        <v>961</v>
      </c>
      <c r="C6" s="229" t="s">
        <v>961</v>
      </c>
      <c r="D6" s="227"/>
      <c r="E6" s="229" t="s">
        <v>961</v>
      </c>
      <c r="F6" s="227" t="s">
        <v>215</v>
      </c>
      <c r="G6" s="225" t="s">
        <v>962</v>
      </c>
      <c r="H6" s="227" t="s">
        <v>950</v>
      </c>
      <c r="I6" s="228" t="s">
        <v>956</v>
      </c>
    </row>
    <row r="7" spans="1:10" hidden="1" x14ac:dyDescent="0.2">
      <c r="A7" s="224" t="s">
        <v>963</v>
      </c>
      <c r="B7" s="224" t="s">
        <v>964</v>
      </c>
      <c r="C7" s="224" t="s">
        <v>965</v>
      </c>
      <c r="D7" s="224" t="s">
        <v>966</v>
      </c>
      <c r="E7" s="224" t="s">
        <v>967</v>
      </c>
      <c r="F7" s="224" t="s">
        <v>290</v>
      </c>
      <c r="G7" s="225" t="s">
        <v>968</v>
      </c>
      <c r="H7" s="225" t="s">
        <v>945</v>
      </c>
      <c r="I7" s="222"/>
    </row>
    <row r="8" spans="1:10" hidden="1" x14ac:dyDescent="0.2">
      <c r="A8" s="224" t="s">
        <v>963</v>
      </c>
      <c r="B8" s="224" t="s">
        <v>964</v>
      </c>
      <c r="C8" s="224" t="s">
        <v>969</v>
      </c>
      <c r="D8" s="224" t="s">
        <v>970</v>
      </c>
      <c r="E8" s="224" t="s">
        <v>971</v>
      </c>
      <c r="F8" s="224" t="s">
        <v>290</v>
      </c>
      <c r="G8" s="225"/>
      <c r="H8" s="225" t="s">
        <v>945</v>
      </c>
      <c r="I8" s="222" t="s">
        <v>972</v>
      </c>
    </row>
    <row r="9" spans="1:10" hidden="1" x14ac:dyDescent="0.2">
      <c r="A9" s="224" t="s">
        <v>940</v>
      </c>
      <c r="B9" s="224" t="s">
        <v>973</v>
      </c>
      <c r="C9" s="224" t="s">
        <v>973</v>
      </c>
      <c r="D9" s="224" t="s">
        <v>974</v>
      </c>
      <c r="E9" s="224" t="s">
        <v>975</v>
      </c>
      <c r="F9" s="224" t="s">
        <v>290</v>
      </c>
      <c r="G9" s="225" t="s">
        <v>976</v>
      </c>
      <c r="H9" s="225" t="s">
        <v>945</v>
      </c>
      <c r="I9" s="222" t="s">
        <v>946</v>
      </c>
    </row>
    <row r="10" spans="1:10" hidden="1" x14ac:dyDescent="0.2">
      <c r="A10" s="333" t="s">
        <v>963</v>
      </c>
      <c r="B10" s="333" t="s">
        <v>977</v>
      </c>
      <c r="C10" s="333" t="s">
        <v>978</v>
      </c>
      <c r="D10" s="333" t="s">
        <v>979</v>
      </c>
      <c r="E10" s="333" t="s">
        <v>980</v>
      </c>
      <c r="F10" s="333" t="s">
        <v>290</v>
      </c>
      <c r="G10" s="334" t="s">
        <v>981</v>
      </c>
      <c r="H10" s="334" t="s">
        <v>945</v>
      </c>
      <c r="I10" s="335" t="s">
        <v>946</v>
      </c>
      <c r="J10" s="223" t="s">
        <v>982</v>
      </c>
    </row>
    <row r="11" spans="1:10" hidden="1" x14ac:dyDescent="0.2">
      <c r="A11" s="333" t="s">
        <v>963</v>
      </c>
      <c r="B11" s="333" t="s">
        <v>977</v>
      </c>
      <c r="C11" s="333" t="s">
        <v>983</v>
      </c>
      <c r="D11" s="333" t="s">
        <v>984</v>
      </c>
      <c r="E11" s="333" t="s">
        <v>985</v>
      </c>
      <c r="F11" s="333" t="s">
        <v>290</v>
      </c>
      <c r="G11" s="334" t="s">
        <v>986</v>
      </c>
      <c r="H11" s="334" t="s">
        <v>945</v>
      </c>
      <c r="I11" s="335" t="s">
        <v>946</v>
      </c>
      <c r="J11" s="223" t="s">
        <v>982</v>
      </c>
    </row>
    <row r="12" spans="1:10" hidden="1" x14ac:dyDescent="0.2">
      <c r="A12" s="224" t="s">
        <v>963</v>
      </c>
      <c r="B12" s="224" t="s">
        <v>977</v>
      </c>
      <c r="C12" s="224" t="s">
        <v>987</v>
      </c>
      <c r="D12" s="224"/>
      <c r="E12" s="224" t="s">
        <v>988</v>
      </c>
      <c r="F12" s="224" t="s">
        <v>290</v>
      </c>
      <c r="G12" s="225"/>
      <c r="H12" s="225" t="s">
        <v>945</v>
      </c>
      <c r="I12" s="222" t="s">
        <v>989</v>
      </c>
    </row>
    <row r="13" spans="1:10" hidden="1" x14ac:dyDescent="0.2">
      <c r="A13" s="224" t="s">
        <v>990</v>
      </c>
      <c r="B13" s="224" t="s">
        <v>991</v>
      </c>
      <c r="C13" s="224" t="s">
        <v>991</v>
      </c>
      <c r="D13" s="224" t="s">
        <v>992</v>
      </c>
      <c r="E13" s="224" t="s">
        <v>993</v>
      </c>
      <c r="F13" s="224" t="s">
        <v>290</v>
      </c>
      <c r="G13" s="225"/>
      <c r="H13" s="225" t="s">
        <v>945</v>
      </c>
      <c r="I13" s="222"/>
    </row>
    <row r="14" spans="1:10" hidden="1" x14ac:dyDescent="0.2">
      <c r="A14" s="224" t="s">
        <v>963</v>
      </c>
      <c r="B14" s="224" t="s">
        <v>994</v>
      </c>
      <c r="C14" s="224" t="s">
        <v>994</v>
      </c>
      <c r="D14" s="224" t="s">
        <v>995</v>
      </c>
      <c r="E14" s="224" t="s">
        <v>996</v>
      </c>
      <c r="F14" s="224" t="s">
        <v>290</v>
      </c>
      <c r="G14" s="225" t="s">
        <v>997</v>
      </c>
      <c r="H14" s="225" t="s">
        <v>945</v>
      </c>
      <c r="I14" s="222"/>
    </row>
    <row r="15" spans="1:10" ht="38.25" hidden="1" x14ac:dyDescent="0.2">
      <c r="A15" s="231" t="s">
        <v>998</v>
      </c>
      <c r="B15" s="231" t="s">
        <v>999</v>
      </c>
      <c r="C15" s="225"/>
      <c r="D15" s="225"/>
      <c r="E15" s="231" t="s">
        <v>999</v>
      </c>
      <c r="F15" s="227" t="s">
        <v>271</v>
      </c>
      <c r="G15" s="225"/>
      <c r="H15" s="227" t="s">
        <v>950</v>
      </c>
      <c r="I15" s="222" t="s">
        <v>1000</v>
      </c>
    </row>
    <row r="16" spans="1:10" hidden="1" x14ac:dyDescent="0.2">
      <c r="A16" s="224" t="s">
        <v>963</v>
      </c>
      <c r="B16" s="224" t="s">
        <v>1001</v>
      </c>
      <c r="C16" s="224" t="s">
        <v>1002</v>
      </c>
      <c r="D16" s="224"/>
      <c r="E16" s="224" t="s">
        <v>1003</v>
      </c>
      <c r="F16" s="224" t="s">
        <v>290</v>
      </c>
      <c r="G16" s="225" t="s">
        <v>1004</v>
      </c>
      <c r="H16" s="225" t="s">
        <v>945</v>
      </c>
      <c r="I16" s="222" t="s">
        <v>1005</v>
      </c>
    </row>
    <row r="17" spans="1:10" hidden="1" x14ac:dyDescent="0.2">
      <c r="A17" s="224" t="s">
        <v>963</v>
      </c>
      <c r="B17" s="224" t="s">
        <v>1001</v>
      </c>
      <c r="C17" s="224" t="s">
        <v>1006</v>
      </c>
      <c r="D17" s="224" t="s">
        <v>1007</v>
      </c>
      <c r="E17" s="224" t="s">
        <v>344</v>
      </c>
      <c r="F17" s="224" t="s">
        <v>290</v>
      </c>
      <c r="G17" s="225" t="s">
        <v>1008</v>
      </c>
      <c r="H17" s="225" t="s">
        <v>945</v>
      </c>
      <c r="I17" s="222"/>
    </row>
    <row r="18" spans="1:10" hidden="1" x14ac:dyDescent="0.2">
      <c r="A18" s="224" t="s">
        <v>963</v>
      </c>
      <c r="B18" s="224" t="s">
        <v>1001</v>
      </c>
      <c r="C18" s="224" t="s">
        <v>1009</v>
      </c>
      <c r="D18" s="224" t="s">
        <v>1010</v>
      </c>
      <c r="E18" s="224" t="s">
        <v>1011</v>
      </c>
      <c r="F18" s="224" t="s">
        <v>290</v>
      </c>
      <c r="G18" s="225" t="s">
        <v>1012</v>
      </c>
      <c r="H18" s="225" t="s">
        <v>945</v>
      </c>
      <c r="I18" s="222" t="s">
        <v>1013</v>
      </c>
    </row>
    <row r="19" spans="1:10" hidden="1" x14ac:dyDescent="0.2">
      <c r="A19" s="224" t="s">
        <v>1014</v>
      </c>
      <c r="B19" s="224" t="s">
        <v>1015</v>
      </c>
      <c r="C19" s="224" t="s">
        <v>1015</v>
      </c>
      <c r="D19" s="224" t="s">
        <v>1016</v>
      </c>
      <c r="E19" s="224" t="s">
        <v>1017</v>
      </c>
      <c r="F19" s="224" t="s">
        <v>290</v>
      </c>
      <c r="G19" s="225" t="s">
        <v>1018</v>
      </c>
      <c r="H19" s="225" t="s">
        <v>945</v>
      </c>
      <c r="I19" s="222"/>
    </row>
    <row r="20" spans="1:10" hidden="1" x14ac:dyDescent="0.2">
      <c r="A20" s="232" t="s">
        <v>1019</v>
      </c>
      <c r="B20" s="233" t="s">
        <v>1020</v>
      </c>
      <c r="C20" s="233" t="s">
        <v>1020</v>
      </c>
      <c r="D20" s="225"/>
      <c r="E20" s="233" t="s">
        <v>1021</v>
      </c>
      <c r="F20" s="227" t="s">
        <v>249</v>
      </c>
      <c r="G20" s="225" t="s">
        <v>1022</v>
      </c>
      <c r="H20" s="227" t="s">
        <v>950</v>
      </c>
      <c r="I20" s="222"/>
    </row>
    <row r="21" spans="1:10" ht="15" hidden="1" x14ac:dyDescent="0.2">
      <c r="A21" s="224" t="s">
        <v>963</v>
      </c>
      <c r="B21" s="224" t="s">
        <v>1023</v>
      </c>
      <c r="C21" s="224" t="s">
        <v>1023</v>
      </c>
      <c r="D21" s="224" t="s">
        <v>1024</v>
      </c>
      <c r="E21" s="224" t="s">
        <v>1025</v>
      </c>
      <c r="F21" s="224" t="s">
        <v>290</v>
      </c>
      <c r="G21" s="225" t="s">
        <v>1026</v>
      </c>
      <c r="H21" s="225" t="s">
        <v>945</v>
      </c>
      <c r="I21" s="222"/>
      <c r="J21" s="234"/>
    </row>
    <row r="22" spans="1:10" ht="51" hidden="1" x14ac:dyDescent="0.2">
      <c r="A22" s="235" t="s">
        <v>1027</v>
      </c>
      <c r="B22" s="235" t="s">
        <v>1028</v>
      </c>
      <c r="C22" s="225"/>
      <c r="D22" s="225"/>
      <c r="E22" s="235" t="s">
        <v>1028</v>
      </c>
      <c r="F22" s="227" t="s">
        <v>949</v>
      </c>
      <c r="G22" s="225" t="s">
        <v>1029</v>
      </c>
      <c r="H22" s="227" t="s">
        <v>950</v>
      </c>
      <c r="I22" s="228" t="s">
        <v>951</v>
      </c>
      <c r="J22" s="234"/>
    </row>
    <row r="23" spans="1:10" ht="15" hidden="1" x14ac:dyDescent="0.2">
      <c r="A23" s="224" t="s">
        <v>963</v>
      </c>
      <c r="B23" s="224" t="s">
        <v>1030</v>
      </c>
      <c r="C23" s="224" t="s">
        <v>1030</v>
      </c>
      <c r="D23" s="224" t="s">
        <v>1031</v>
      </c>
      <c r="E23" s="224" t="s">
        <v>1032</v>
      </c>
      <c r="F23" s="224" t="s">
        <v>290</v>
      </c>
      <c r="G23" s="225"/>
      <c r="H23" s="225" t="s">
        <v>945</v>
      </c>
      <c r="I23" s="222"/>
      <c r="J23" s="234"/>
    </row>
    <row r="24" spans="1:10" ht="15" hidden="1" x14ac:dyDescent="0.2">
      <c r="A24" s="224" t="s">
        <v>963</v>
      </c>
      <c r="B24" s="224" t="s">
        <v>1030</v>
      </c>
      <c r="C24" s="224" t="s">
        <v>1030</v>
      </c>
      <c r="D24" s="224" t="s">
        <v>1033</v>
      </c>
      <c r="E24" s="224" t="s">
        <v>1032</v>
      </c>
      <c r="F24" s="224" t="s">
        <v>290</v>
      </c>
      <c r="G24" s="225"/>
      <c r="H24" s="225" t="s">
        <v>945</v>
      </c>
      <c r="I24" s="222"/>
      <c r="J24" s="236"/>
    </row>
    <row r="25" spans="1:10" ht="15" hidden="1" x14ac:dyDescent="0.2">
      <c r="A25" s="224" t="s">
        <v>963</v>
      </c>
      <c r="B25" s="224" t="s">
        <v>1034</v>
      </c>
      <c r="C25" s="224" t="s">
        <v>1035</v>
      </c>
      <c r="D25" s="224" t="s">
        <v>1036</v>
      </c>
      <c r="E25" s="224" t="s">
        <v>1037</v>
      </c>
      <c r="F25" s="224" t="s">
        <v>290</v>
      </c>
      <c r="G25" s="225" t="s">
        <v>1038</v>
      </c>
      <c r="H25" s="225" t="s">
        <v>945</v>
      </c>
      <c r="I25" s="222" t="s">
        <v>1039</v>
      </c>
      <c r="J25" s="234"/>
    </row>
    <row r="26" spans="1:10" ht="15" hidden="1" x14ac:dyDescent="0.2">
      <c r="A26" s="224" t="s">
        <v>963</v>
      </c>
      <c r="B26" s="224" t="s">
        <v>1034</v>
      </c>
      <c r="C26" s="224" t="s">
        <v>1035</v>
      </c>
      <c r="D26" s="224" t="s">
        <v>1040</v>
      </c>
      <c r="E26" s="224" t="s">
        <v>1037</v>
      </c>
      <c r="F26" s="224" t="s">
        <v>290</v>
      </c>
      <c r="G26" s="225" t="s">
        <v>1038</v>
      </c>
      <c r="H26" s="225" t="s">
        <v>945</v>
      </c>
      <c r="I26" s="222" t="s">
        <v>1039</v>
      </c>
      <c r="J26" s="234"/>
    </row>
    <row r="27" spans="1:10" hidden="1" x14ac:dyDescent="0.2">
      <c r="A27" s="224" t="s">
        <v>963</v>
      </c>
      <c r="B27" s="224" t="s">
        <v>1034</v>
      </c>
      <c r="C27" s="224" t="s">
        <v>1035</v>
      </c>
      <c r="D27" s="224" t="s">
        <v>1041</v>
      </c>
      <c r="E27" s="224" t="s">
        <v>1037</v>
      </c>
      <c r="F27" s="224" t="s">
        <v>290</v>
      </c>
      <c r="G27" s="225" t="s">
        <v>1038</v>
      </c>
      <c r="H27" s="225" t="s">
        <v>945</v>
      </c>
      <c r="I27" s="222" t="s">
        <v>1039</v>
      </c>
      <c r="J27" s="237"/>
    </row>
    <row r="28" spans="1:10" hidden="1" x14ac:dyDescent="0.2">
      <c r="A28" s="224" t="s">
        <v>963</v>
      </c>
      <c r="B28" s="224" t="s">
        <v>1034</v>
      </c>
      <c r="C28" s="224" t="s">
        <v>1035</v>
      </c>
      <c r="D28" s="230" t="s">
        <v>1042</v>
      </c>
      <c r="E28" s="224" t="s">
        <v>1037</v>
      </c>
      <c r="F28" s="224" t="s">
        <v>290</v>
      </c>
      <c r="G28" s="225" t="s">
        <v>1038</v>
      </c>
      <c r="H28" s="225" t="s">
        <v>945</v>
      </c>
      <c r="I28" s="222" t="s">
        <v>1039</v>
      </c>
      <c r="J28" s="237"/>
    </row>
    <row r="29" spans="1:10" hidden="1" x14ac:dyDescent="0.2">
      <c r="A29" s="224" t="s">
        <v>963</v>
      </c>
      <c r="B29" s="224" t="s">
        <v>1034</v>
      </c>
      <c r="C29" s="224" t="s">
        <v>1035</v>
      </c>
      <c r="D29" s="230" t="s">
        <v>1043</v>
      </c>
      <c r="E29" s="224" t="s">
        <v>1037</v>
      </c>
      <c r="F29" s="224" t="s">
        <v>290</v>
      </c>
      <c r="G29" s="225" t="s">
        <v>1038</v>
      </c>
      <c r="H29" s="225" t="s">
        <v>945</v>
      </c>
      <c r="I29" s="222" t="s">
        <v>1039</v>
      </c>
    </row>
    <row r="30" spans="1:10" hidden="1" x14ac:dyDescent="0.2">
      <c r="A30" s="224" t="s">
        <v>963</v>
      </c>
      <c r="B30" s="224" t="s">
        <v>1034</v>
      </c>
      <c r="C30" s="224" t="s">
        <v>1035</v>
      </c>
      <c r="D30" s="224" t="s">
        <v>1044</v>
      </c>
      <c r="E30" s="224" t="s">
        <v>1037</v>
      </c>
      <c r="F30" s="224" t="s">
        <v>290</v>
      </c>
      <c r="G30" s="225" t="s">
        <v>1038</v>
      </c>
      <c r="H30" s="225" t="s">
        <v>945</v>
      </c>
      <c r="I30" s="222" t="s">
        <v>1039</v>
      </c>
    </row>
    <row r="31" spans="1:10" hidden="1" x14ac:dyDescent="0.2">
      <c r="A31" s="224" t="s">
        <v>963</v>
      </c>
      <c r="B31" s="224" t="s">
        <v>1034</v>
      </c>
      <c r="C31" s="224" t="s">
        <v>1034</v>
      </c>
      <c r="D31" s="224" t="s">
        <v>1034</v>
      </c>
      <c r="E31" s="224" t="s">
        <v>338</v>
      </c>
      <c r="F31" s="224" t="s">
        <v>290</v>
      </c>
      <c r="G31" s="225" t="s">
        <v>1045</v>
      </c>
      <c r="H31" s="225" t="s">
        <v>945</v>
      </c>
      <c r="I31" s="222" t="s">
        <v>1039</v>
      </c>
    </row>
    <row r="32" spans="1:10" hidden="1" x14ac:dyDescent="0.2">
      <c r="A32" s="224" t="s">
        <v>963</v>
      </c>
      <c r="B32" s="224" t="s">
        <v>1034</v>
      </c>
      <c r="C32" s="224" t="s">
        <v>978</v>
      </c>
      <c r="D32" s="224" t="s">
        <v>1046</v>
      </c>
      <c r="E32" s="224" t="s">
        <v>1047</v>
      </c>
      <c r="F32" s="224" t="s">
        <v>290</v>
      </c>
      <c r="G32" s="225" t="s">
        <v>1048</v>
      </c>
      <c r="H32" s="225" t="s">
        <v>945</v>
      </c>
      <c r="I32" s="222" t="s">
        <v>1039</v>
      </c>
    </row>
    <row r="33" spans="1:10" hidden="1" x14ac:dyDescent="0.2">
      <c r="A33" s="224" t="s">
        <v>963</v>
      </c>
      <c r="B33" s="224" t="s">
        <v>1034</v>
      </c>
      <c r="C33" s="224" t="s">
        <v>978</v>
      </c>
      <c r="D33" s="224" t="s">
        <v>1049</v>
      </c>
      <c r="E33" s="224" t="s">
        <v>1047</v>
      </c>
      <c r="F33" s="224" t="s">
        <v>290</v>
      </c>
      <c r="G33" s="225" t="s">
        <v>1048</v>
      </c>
      <c r="H33" s="225" t="s">
        <v>945</v>
      </c>
      <c r="I33" s="222" t="s">
        <v>1039</v>
      </c>
    </row>
    <row r="34" spans="1:10" hidden="1" x14ac:dyDescent="0.2">
      <c r="A34" s="224" t="s">
        <v>963</v>
      </c>
      <c r="B34" s="224" t="s">
        <v>1034</v>
      </c>
      <c r="C34" s="224" t="s">
        <v>978</v>
      </c>
      <c r="D34" s="224" t="s">
        <v>1050</v>
      </c>
      <c r="E34" s="224" t="s">
        <v>1047</v>
      </c>
      <c r="F34" s="224" t="s">
        <v>290</v>
      </c>
      <c r="G34" s="225" t="s">
        <v>1048</v>
      </c>
      <c r="H34" s="225" t="s">
        <v>945</v>
      </c>
      <c r="I34" s="222" t="s">
        <v>1039</v>
      </c>
    </row>
    <row r="35" spans="1:10" hidden="1" x14ac:dyDescent="0.2">
      <c r="A35" s="224" t="s">
        <v>963</v>
      </c>
      <c r="B35" s="224" t="s">
        <v>1034</v>
      </c>
      <c r="C35" s="224" t="s">
        <v>978</v>
      </c>
      <c r="D35" s="224" t="s">
        <v>1051</v>
      </c>
      <c r="E35" s="224" t="s">
        <v>1047</v>
      </c>
      <c r="F35" s="224" t="s">
        <v>290</v>
      </c>
      <c r="G35" s="225" t="s">
        <v>1048</v>
      </c>
      <c r="H35" s="225" t="s">
        <v>945</v>
      </c>
      <c r="I35" s="222" t="s">
        <v>1039</v>
      </c>
    </row>
    <row r="36" spans="1:10" hidden="1" x14ac:dyDescent="0.2">
      <c r="A36" s="224" t="s">
        <v>963</v>
      </c>
      <c r="B36" s="224" t="s">
        <v>1034</v>
      </c>
      <c r="C36" s="224" t="s">
        <v>978</v>
      </c>
      <c r="D36" s="224" t="s">
        <v>1052</v>
      </c>
      <c r="E36" s="224" t="s">
        <v>1047</v>
      </c>
      <c r="F36" s="224" t="s">
        <v>290</v>
      </c>
      <c r="G36" s="225" t="s">
        <v>1048</v>
      </c>
      <c r="H36" s="225" t="s">
        <v>945</v>
      </c>
      <c r="I36" s="222" t="s">
        <v>1039</v>
      </c>
    </row>
    <row r="37" spans="1:10" hidden="1" x14ac:dyDescent="0.2">
      <c r="A37" s="224" t="s">
        <v>963</v>
      </c>
      <c r="B37" s="224" t="s">
        <v>1034</v>
      </c>
      <c r="C37" s="224" t="s">
        <v>978</v>
      </c>
      <c r="D37" s="224" t="s">
        <v>1053</v>
      </c>
      <c r="E37" s="224" t="s">
        <v>1047</v>
      </c>
      <c r="F37" s="224" t="s">
        <v>290</v>
      </c>
      <c r="G37" s="225" t="s">
        <v>1048</v>
      </c>
      <c r="H37" s="225" t="s">
        <v>945</v>
      </c>
      <c r="I37" s="222" t="s">
        <v>972</v>
      </c>
    </row>
    <row r="38" spans="1:10" hidden="1" x14ac:dyDescent="0.2">
      <c r="A38" s="224" t="s">
        <v>963</v>
      </c>
      <c r="B38" s="224" t="s">
        <v>1034</v>
      </c>
      <c r="C38" s="224" t="s">
        <v>978</v>
      </c>
      <c r="D38" s="230" t="s">
        <v>1054</v>
      </c>
      <c r="E38" s="224" t="s">
        <v>1047</v>
      </c>
      <c r="F38" s="224" t="s">
        <v>290</v>
      </c>
      <c r="G38" s="225" t="s">
        <v>1048</v>
      </c>
      <c r="H38" s="225" t="s">
        <v>945</v>
      </c>
      <c r="I38" s="222" t="s">
        <v>1039</v>
      </c>
    </row>
    <row r="39" spans="1:10" hidden="1" x14ac:dyDescent="0.2">
      <c r="A39" s="224" t="s">
        <v>963</v>
      </c>
      <c r="B39" s="224" t="s">
        <v>1034</v>
      </c>
      <c r="C39" s="224" t="s">
        <v>978</v>
      </c>
      <c r="D39" s="230" t="s">
        <v>1055</v>
      </c>
      <c r="E39" s="224" t="s">
        <v>1047</v>
      </c>
      <c r="F39" s="224" t="s">
        <v>290</v>
      </c>
      <c r="G39" s="225" t="s">
        <v>1048</v>
      </c>
      <c r="H39" s="225" t="s">
        <v>945</v>
      </c>
      <c r="I39" s="222" t="s">
        <v>1039</v>
      </c>
    </row>
    <row r="40" spans="1:10" ht="22.9" hidden="1" customHeight="1" x14ac:dyDescent="0.2">
      <c r="A40" s="224" t="s">
        <v>963</v>
      </c>
      <c r="B40" s="224" t="s">
        <v>1034</v>
      </c>
      <c r="C40" s="224" t="s">
        <v>978</v>
      </c>
      <c r="D40" s="224" t="s">
        <v>1056</v>
      </c>
      <c r="E40" s="224" t="s">
        <v>1047</v>
      </c>
      <c r="F40" s="224" t="s">
        <v>290</v>
      </c>
      <c r="G40" s="225" t="s">
        <v>1048</v>
      </c>
      <c r="H40" s="225" t="s">
        <v>945</v>
      </c>
      <c r="I40" s="222" t="s">
        <v>1057</v>
      </c>
    </row>
    <row r="41" spans="1:10" ht="51" hidden="1" x14ac:dyDescent="0.2">
      <c r="A41" s="238" t="s">
        <v>1058</v>
      </c>
      <c r="B41" s="238" t="s">
        <v>1059</v>
      </c>
      <c r="C41" s="238" t="s">
        <v>1059</v>
      </c>
      <c r="D41" s="225"/>
      <c r="E41" s="238" t="s">
        <v>1059</v>
      </c>
      <c r="F41" s="227" t="s">
        <v>215</v>
      </c>
      <c r="G41" s="225"/>
      <c r="H41" s="227" t="s">
        <v>950</v>
      </c>
      <c r="I41" s="228" t="s">
        <v>956</v>
      </c>
    </row>
    <row r="42" spans="1:10" hidden="1" x14ac:dyDescent="0.2">
      <c r="A42" s="224" t="s">
        <v>963</v>
      </c>
      <c r="B42" s="224" t="s">
        <v>1060</v>
      </c>
      <c r="C42" s="224" t="s">
        <v>1060</v>
      </c>
      <c r="D42" s="224" t="s">
        <v>1061</v>
      </c>
      <c r="E42" s="224" t="s">
        <v>1062</v>
      </c>
      <c r="F42" s="224" t="s">
        <v>290</v>
      </c>
      <c r="G42" s="225" t="s">
        <v>1063</v>
      </c>
      <c r="H42" s="225" t="s">
        <v>945</v>
      </c>
      <c r="I42" s="222"/>
    </row>
    <row r="43" spans="1:10" hidden="1" x14ac:dyDescent="0.2">
      <c r="A43" s="224" t="s">
        <v>963</v>
      </c>
      <c r="B43" s="224" t="s">
        <v>1060</v>
      </c>
      <c r="C43" s="224" t="s">
        <v>1060</v>
      </c>
      <c r="D43" s="224" t="s">
        <v>1064</v>
      </c>
      <c r="E43" s="224" t="s">
        <v>1062</v>
      </c>
      <c r="F43" s="224" t="s">
        <v>290</v>
      </c>
      <c r="G43" s="225" t="s">
        <v>1063</v>
      </c>
      <c r="H43" s="225" t="s">
        <v>945</v>
      </c>
      <c r="I43" s="222"/>
    </row>
    <row r="44" spans="1:10" ht="38.25" hidden="1" x14ac:dyDescent="0.2">
      <c r="A44" s="224" t="s">
        <v>963</v>
      </c>
      <c r="B44" s="224" t="s">
        <v>1065</v>
      </c>
      <c r="C44" s="224" t="s">
        <v>1065</v>
      </c>
      <c r="D44" s="224" t="s">
        <v>1066</v>
      </c>
      <c r="E44" s="224" t="s">
        <v>1067</v>
      </c>
      <c r="F44" s="224" t="s">
        <v>290</v>
      </c>
      <c r="G44" s="225" t="s">
        <v>1068</v>
      </c>
      <c r="H44" s="225" t="s">
        <v>945</v>
      </c>
      <c r="I44" s="222" t="s">
        <v>1069</v>
      </c>
      <c r="J44" s="239"/>
    </row>
    <row r="45" spans="1:10" ht="38.25" hidden="1" x14ac:dyDescent="0.2">
      <c r="A45" s="224" t="s">
        <v>963</v>
      </c>
      <c r="B45" s="224" t="s">
        <v>1065</v>
      </c>
      <c r="C45" s="224" t="s">
        <v>1065</v>
      </c>
      <c r="D45" s="224" t="s">
        <v>1070</v>
      </c>
      <c r="E45" s="224" t="s">
        <v>1067</v>
      </c>
      <c r="F45" s="224" t="s">
        <v>290</v>
      </c>
      <c r="G45" s="225" t="s">
        <v>1068</v>
      </c>
      <c r="H45" s="225" t="s">
        <v>945</v>
      </c>
      <c r="I45" s="222" t="s">
        <v>1069</v>
      </c>
      <c r="J45" s="239"/>
    </row>
    <row r="46" spans="1:10" ht="51" hidden="1" x14ac:dyDescent="0.2">
      <c r="A46" s="229" t="s">
        <v>952</v>
      </c>
      <c r="B46" s="229" t="s">
        <v>1071</v>
      </c>
      <c r="C46" s="229" t="s">
        <v>1071</v>
      </c>
      <c r="D46" s="230"/>
      <c r="E46" s="229" t="s">
        <v>1071</v>
      </c>
      <c r="F46" s="227" t="s">
        <v>215</v>
      </c>
      <c r="G46" s="225" t="s">
        <v>1072</v>
      </c>
      <c r="H46" s="227" t="s">
        <v>950</v>
      </c>
      <c r="I46" s="228" t="s">
        <v>956</v>
      </c>
      <c r="J46" s="239"/>
    </row>
    <row r="47" spans="1:10" ht="38.25" hidden="1" x14ac:dyDescent="0.2">
      <c r="A47" s="231" t="s">
        <v>998</v>
      </c>
      <c r="B47" s="231" t="s">
        <v>1073</v>
      </c>
      <c r="C47" s="225"/>
      <c r="D47" s="225"/>
      <c r="E47" s="231" t="s">
        <v>1073</v>
      </c>
      <c r="F47" s="227" t="s">
        <v>271</v>
      </c>
      <c r="G47" s="225"/>
      <c r="H47" s="227" t="s">
        <v>950</v>
      </c>
      <c r="I47" s="222" t="s">
        <v>1000</v>
      </c>
      <c r="J47" s="239"/>
    </row>
    <row r="48" spans="1:10" ht="38.25" hidden="1" x14ac:dyDescent="0.2">
      <c r="A48" s="231" t="s">
        <v>998</v>
      </c>
      <c r="B48" s="231" t="s">
        <v>1074</v>
      </c>
      <c r="C48" s="225"/>
      <c r="D48" s="225"/>
      <c r="E48" s="231" t="s">
        <v>1074</v>
      </c>
      <c r="F48" s="227" t="s">
        <v>271</v>
      </c>
      <c r="G48" s="225"/>
      <c r="H48" s="227" t="s">
        <v>950</v>
      </c>
      <c r="I48" s="222" t="s">
        <v>1000</v>
      </c>
      <c r="J48" s="239"/>
    </row>
    <row r="49" spans="1:10" ht="51" hidden="1" x14ac:dyDescent="0.2">
      <c r="A49" s="233" t="s">
        <v>1075</v>
      </c>
      <c r="B49" s="233" t="s">
        <v>1076</v>
      </c>
      <c r="C49" s="225"/>
      <c r="D49" s="225"/>
      <c r="E49" s="233" t="s">
        <v>1076</v>
      </c>
      <c r="F49" s="227" t="s">
        <v>949</v>
      </c>
      <c r="G49" s="225"/>
      <c r="H49" s="227" t="s">
        <v>950</v>
      </c>
      <c r="I49" s="228" t="s">
        <v>951</v>
      </c>
      <c r="J49" s="239"/>
    </row>
    <row r="50" spans="1:10" ht="14.25" customHeight="1" x14ac:dyDescent="0.2">
      <c r="A50" s="238" t="s">
        <v>1077</v>
      </c>
      <c r="B50" s="238" t="s">
        <v>1078</v>
      </c>
      <c r="C50" s="238" t="s">
        <v>1078</v>
      </c>
      <c r="D50" s="225"/>
      <c r="E50" s="238" t="s">
        <v>1078</v>
      </c>
      <c r="F50" s="227" t="s">
        <v>215</v>
      </c>
      <c r="G50" s="225" t="s">
        <v>1079</v>
      </c>
      <c r="H50" s="227" t="s">
        <v>950</v>
      </c>
      <c r="I50" s="228" t="s">
        <v>956</v>
      </c>
      <c r="J50" s="240"/>
    </row>
    <row r="51" spans="1:10" hidden="1" x14ac:dyDescent="0.2">
      <c r="A51" s="224" t="s">
        <v>963</v>
      </c>
      <c r="B51" s="224" t="s">
        <v>1080</v>
      </c>
      <c r="C51" s="224" t="s">
        <v>1081</v>
      </c>
      <c r="D51" s="224" t="s">
        <v>1082</v>
      </c>
      <c r="E51" s="224" t="s">
        <v>1083</v>
      </c>
      <c r="F51" s="224" t="s">
        <v>290</v>
      </c>
      <c r="G51" s="225" t="s">
        <v>1084</v>
      </c>
      <c r="H51" s="225" t="s">
        <v>945</v>
      </c>
      <c r="I51" s="222"/>
      <c r="J51" s="239"/>
    </row>
    <row r="52" spans="1:10" ht="51" hidden="1" x14ac:dyDescent="0.2">
      <c r="A52" s="229" t="s">
        <v>952</v>
      </c>
      <c r="B52" s="229" t="s">
        <v>1085</v>
      </c>
      <c r="C52" s="229" t="s">
        <v>1085</v>
      </c>
      <c r="D52" s="227"/>
      <c r="E52" s="229" t="s">
        <v>1085</v>
      </c>
      <c r="F52" s="227" t="s">
        <v>215</v>
      </c>
      <c r="G52" s="225" t="s">
        <v>1086</v>
      </c>
      <c r="H52" s="227" t="s">
        <v>950</v>
      </c>
      <c r="I52" s="228" t="s">
        <v>956</v>
      </c>
      <c r="J52" s="239"/>
    </row>
    <row r="53" spans="1:10" ht="38.25" hidden="1" x14ac:dyDescent="0.2">
      <c r="A53" s="241" t="s">
        <v>952</v>
      </c>
      <c r="B53" s="242" t="s">
        <v>1087</v>
      </c>
      <c r="C53" s="242" t="s">
        <v>1087</v>
      </c>
      <c r="D53" s="225"/>
      <c r="E53" s="242" t="s">
        <v>1088</v>
      </c>
      <c r="F53" s="227" t="s">
        <v>271</v>
      </c>
      <c r="G53" s="225" t="s">
        <v>1089</v>
      </c>
      <c r="H53" s="227" t="s">
        <v>950</v>
      </c>
      <c r="I53" s="222" t="s">
        <v>1000</v>
      </c>
      <c r="J53" s="239"/>
    </row>
    <row r="54" spans="1:10" ht="38.25" hidden="1" x14ac:dyDescent="0.2">
      <c r="A54" s="231" t="s">
        <v>998</v>
      </c>
      <c r="B54" s="231" t="s">
        <v>1090</v>
      </c>
      <c r="C54" s="225"/>
      <c r="D54" s="225"/>
      <c r="E54" s="231" t="s">
        <v>1090</v>
      </c>
      <c r="F54" s="227" t="s">
        <v>271</v>
      </c>
      <c r="G54" s="225"/>
      <c r="H54" s="227" t="s">
        <v>950</v>
      </c>
      <c r="I54" s="222" t="s">
        <v>1000</v>
      </c>
      <c r="J54" s="239"/>
    </row>
    <row r="55" spans="1:10" hidden="1" x14ac:dyDescent="0.2">
      <c r="A55" s="224" t="s">
        <v>963</v>
      </c>
      <c r="B55" s="224" t="s">
        <v>1091</v>
      </c>
      <c r="C55" s="224" t="s">
        <v>1092</v>
      </c>
      <c r="D55" s="224"/>
      <c r="E55" s="224" t="s">
        <v>1093</v>
      </c>
      <c r="F55" s="224" t="s">
        <v>290</v>
      </c>
      <c r="G55" s="225"/>
      <c r="H55" s="225" t="s">
        <v>945</v>
      </c>
      <c r="I55" s="222"/>
      <c r="J55" s="239"/>
    </row>
    <row r="56" spans="1:10" x14ac:dyDescent="0.2">
      <c r="A56" s="224" t="s">
        <v>963</v>
      </c>
      <c r="B56" s="224" t="s">
        <v>1094</v>
      </c>
      <c r="C56" s="224" t="s">
        <v>1078</v>
      </c>
      <c r="D56" s="224" t="s">
        <v>1095</v>
      </c>
      <c r="E56" s="224" t="s">
        <v>1096</v>
      </c>
      <c r="F56" s="224" t="s">
        <v>290</v>
      </c>
      <c r="G56" s="225" t="s">
        <v>1079</v>
      </c>
      <c r="H56" s="225" t="s">
        <v>945</v>
      </c>
      <c r="I56" s="222"/>
      <c r="J56" s="239"/>
    </row>
    <row r="57" spans="1:10" hidden="1" x14ac:dyDescent="0.2">
      <c r="A57" s="224" t="s">
        <v>963</v>
      </c>
      <c r="B57" s="224" t="s">
        <v>1094</v>
      </c>
      <c r="C57" s="224" t="s">
        <v>1097</v>
      </c>
      <c r="D57" s="224" t="s">
        <v>1098</v>
      </c>
      <c r="E57" s="224" t="s">
        <v>1099</v>
      </c>
      <c r="F57" s="224" t="s">
        <v>290</v>
      </c>
      <c r="G57" s="225" t="s">
        <v>1100</v>
      </c>
      <c r="H57" s="225" t="s">
        <v>945</v>
      </c>
      <c r="I57" s="222"/>
      <c r="J57" s="239"/>
    </row>
    <row r="58" spans="1:10" hidden="1" x14ac:dyDescent="0.2">
      <c r="A58" s="224" t="s">
        <v>963</v>
      </c>
      <c r="B58" s="224" t="s">
        <v>1094</v>
      </c>
      <c r="C58" s="224" t="s">
        <v>1101</v>
      </c>
      <c r="D58" s="224" t="s">
        <v>1102</v>
      </c>
      <c r="E58" s="224" t="s">
        <v>1103</v>
      </c>
      <c r="F58" s="224" t="s">
        <v>290</v>
      </c>
      <c r="G58" s="225"/>
      <c r="H58" s="225" t="s">
        <v>945</v>
      </c>
      <c r="I58" s="222"/>
      <c r="J58" s="239"/>
    </row>
    <row r="59" spans="1:10" ht="51" hidden="1" x14ac:dyDescent="0.2">
      <c r="A59" s="230" t="s">
        <v>952</v>
      </c>
      <c r="B59" s="230" t="s">
        <v>1104</v>
      </c>
      <c r="C59" s="230" t="s">
        <v>1104</v>
      </c>
      <c r="D59" s="230"/>
      <c r="E59" s="230" t="s">
        <v>1104</v>
      </c>
      <c r="F59" s="227" t="s">
        <v>215</v>
      </c>
      <c r="G59" s="225" t="s">
        <v>1105</v>
      </c>
      <c r="H59" s="227" t="s">
        <v>950</v>
      </c>
      <c r="I59" s="228" t="s">
        <v>956</v>
      </c>
      <c r="J59" s="239"/>
    </row>
    <row r="60" spans="1:10" ht="27" hidden="1" customHeight="1" x14ac:dyDescent="0.2">
      <c r="A60" s="230" t="s">
        <v>952</v>
      </c>
      <c r="B60" s="230" t="s">
        <v>1106</v>
      </c>
      <c r="C60" s="230" t="s">
        <v>1106</v>
      </c>
      <c r="D60" s="227"/>
      <c r="E60" s="230" t="s">
        <v>1106</v>
      </c>
      <c r="F60" s="227" t="s">
        <v>215</v>
      </c>
      <c r="G60" s="225" t="s">
        <v>1107</v>
      </c>
      <c r="H60" s="227" t="s">
        <v>950</v>
      </c>
      <c r="I60" s="228" t="s">
        <v>956</v>
      </c>
    </row>
    <row r="61" spans="1:10" hidden="1" x14ac:dyDescent="0.2">
      <c r="A61" s="224" t="s">
        <v>963</v>
      </c>
      <c r="B61" s="224" t="s">
        <v>1108</v>
      </c>
      <c r="C61" s="224" t="s">
        <v>1109</v>
      </c>
      <c r="D61" s="224" t="s">
        <v>1110</v>
      </c>
      <c r="E61" s="224" t="s">
        <v>1111</v>
      </c>
      <c r="F61" s="224" t="s">
        <v>290</v>
      </c>
      <c r="G61" s="225" t="s">
        <v>1112</v>
      </c>
      <c r="H61" s="225" t="s">
        <v>945</v>
      </c>
      <c r="I61" s="222"/>
    </row>
    <row r="62" spans="1:10" hidden="1" x14ac:dyDescent="0.2">
      <c r="A62" s="224" t="s">
        <v>963</v>
      </c>
      <c r="B62" s="224" t="s">
        <v>1108</v>
      </c>
      <c r="C62" s="224" t="s">
        <v>1113</v>
      </c>
      <c r="D62" s="224" t="s">
        <v>1114</v>
      </c>
      <c r="E62" s="224" t="s">
        <v>341</v>
      </c>
      <c r="F62" s="224" t="s">
        <v>290</v>
      </c>
      <c r="G62" s="225" t="s">
        <v>342</v>
      </c>
      <c r="H62" s="225" t="s">
        <v>945</v>
      </c>
      <c r="I62" s="222" t="s">
        <v>1115</v>
      </c>
    </row>
    <row r="63" spans="1:10" hidden="1" x14ac:dyDescent="0.2">
      <c r="A63" s="224" t="s">
        <v>963</v>
      </c>
      <c r="B63" s="224" t="s">
        <v>1108</v>
      </c>
      <c r="C63" s="224" t="s">
        <v>1113</v>
      </c>
      <c r="D63" s="224" t="s">
        <v>1116</v>
      </c>
      <c r="E63" s="224" t="s">
        <v>341</v>
      </c>
      <c r="F63" s="224" t="s">
        <v>290</v>
      </c>
      <c r="G63" s="225" t="s">
        <v>342</v>
      </c>
      <c r="H63" s="225" t="s">
        <v>945</v>
      </c>
      <c r="I63" s="222" t="s">
        <v>1115</v>
      </c>
    </row>
    <row r="64" spans="1:10" ht="51" hidden="1" x14ac:dyDescent="0.2">
      <c r="A64" s="226" t="s">
        <v>1117</v>
      </c>
      <c r="B64" s="243" t="s">
        <v>1118</v>
      </c>
      <c r="C64" s="225"/>
      <c r="D64" s="225"/>
      <c r="E64" s="243" t="s">
        <v>1118</v>
      </c>
      <c r="F64" s="227" t="s">
        <v>949</v>
      </c>
      <c r="G64" s="225"/>
      <c r="H64" s="227" t="s">
        <v>950</v>
      </c>
      <c r="I64" s="228" t="s">
        <v>951</v>
      </c>
    </row>
    <row r="65" spans="1:10" ht="51" hidden="1" x14ac:dyDescent="0.2">
      <c r="A65" s="233" t="s">
        <v>1117</v>
      </c>
      <c r="B65" s="233" t="s">
        <v>1118</v>
      </c>
      <c r="C65" s="225"/>
      <c r="D65" s="225"/>
      <c r="E65" s="233" t="s">
        <v>1118</v>
      </c>
      <c r="F65" s="227" t="s">
        <v>949</v>
      </c>
      <c r="G65" s="225"/>
      <c r="H65" s="227" t="s">
        <v>950</v>
      </c>
      <c r="I65" s="228" t="s">
        <v>951</v>
      </c>
    </row>
    <row r="66" spans="1:10" hidden="1" x14ac:dyDescent="0.2">
      <c r="A66" s="224" t="s">
        <v>940</v>
      </c>
      <c r="B66" s="224" t="s">
        <v>1119</v>
      </c>
      <c r="C66" s="224" t="s">
        <v>1119</v>
      </c>
      <c r="D66" s="225"/>
      <c r="E66" s="224" t="s">
        <v>275</v>
      </c>
      <c r="F66" s="224" t="s">
        <v>290</v>
      </c>
      <c r="G66" s="225" t="s">
        <v>276</v>
      </c>
      <c r="H66" s="225" t="s">
        <v>945</v>
      </c>
      <c r="I66" s="244" t="s">
        <v>1120</v>
      </c>
    </row>
    <row r="67" spans="1:10" hidden="1" x14ac:dyDescent="0.2">
      <c r="A67" s="224" t="s">
        <v>990</v>
      </c>
      <c r="B67" s="224" t="s">
        <v>1121</v>
      </c>
      <c r="C67" s="224" t="s">
        <v>1121</v>
      </c>
      <c r="D67" s="224" t="s">
        <v>1122</v>
      </c>
      <c r="E67" s="224" t="s">
        <v>1123</v>
      </c>
      <c r="F67" s="224" t="s">
        <v>290</v>
      </c>
      <c r="G67" s="225"/>
      <c r="H67" s="225" t="s">
        <v>945</v>
      </c>
      <c r="I67" s="222" t="s">
        <v>1124</v>
      </c>
    </row>
    <row r="68" spans="1:10" hidden="1" x14ac:dyDescent="0.2">
      <c r="A68" s="224" t="s">
        <v>990</v>
      </c>
      <c r="B68" s="224" t="s">
        <v>1121</v>
      </c>
      <c r="C68" s="224" t="s">
        <v>1121</v>
      </c>
      <c r="D68" s="224" t="s">
        <v>1125</v>
      </c>
      <c r="E68" s="224" t="s">
        <v>1126</v>
      </c>
      <c r="F68" s="224" t="s">
        <v>290</v>
      </c>
      <c r="G68" s="225"/>
      <c r="H68" s="225" t="s">
        <v>945</v>
      </c>
      <c r="I68" s="222"/>
    </row>
    <row r="69" spans="1:10" ht="38.25" hidden="1" x14ac:dyDescent="0.2">
      <c r="A69" s="231" t="s">
        <v>998</v>
      </c>
      <c r="B69" s="231" t="s">
        <v>1127</v>
      </c>
      <c r="C69" s="225"/>
      <c r="D69" s="225"/>
      <c r="E69" s="231" t="s">
        <v>1127</v>
      </c>
      <c r="F69" s="227" t="s">
        <v>271</v>
      </c>
      <c r="G69" s="225"/>
      <c r="H69" s="227" t="s">
        <v>950</v>
      </c>
      <c r="I69" s="222" t="s">
        <v>1000</v>
      </c>
    </row>
    <row r="70" spans="1:10" ht="38.25" hidden="1" x14ac:dyDescent="0.2">
      <c r="A70" s="231" t="s">
        <v>998</v>
      </c>
      <c r="B70" s="231" t="s">
        <v>1127</v>
      </c>
      <c r="C70" s="225"/>
      <c r="D70" s="225"/>
      <c r="E70" s="231" t="s">
        <v>1127</v>
      </c>
      <c r="F70" s="227" t="s">
        <v>271</v>
      </c>
      <c r="G70" s="225"/>
      <c r="H70" s="227" t="s">
        <v>950</v>
      </c>
      <c r="I70" s="222" t="s">
        <v>1000</v>
      </c>
    </row>
    <row r="71" spans="1:10" hidden="1" x14ac:dyDescent="0.2">
      <c r="A71" s="224" t="s">
        <v>963</v>
      </c>
      <c r="B71" s="224" t="s">
        <v>1128</v>
      </c>
      <c r="C71" s="224" t="s">
        <v>1128</v>
      </c>
      <c r="D71" s="224" t="s">
        <v>1129</v>
      </c>
      <c r="E71" s="224" t="s">
        <v>1130</v>
      </c>
      <c r="F71" s="224" t="s">
        <v>290</v>
      </c>
      <c r="G71" s="225" t="s">
        <v>1131</v>
      </c>
      <c r="H71" s="225" t="s">
        <v>945</v>
      </c>
      <c r="I71" s="222" t="s">
        <v>1132</v>
      </c>
    </row>
    <row r="72" spans="1:10" hidden="1" x14ac:dyDescent="0.2">
      <c r="A72" s="224" t="s">
        <v>963</v>
      </c>
      <c r="B72" s="224" t="s">
        <v>1133</v>
      </c>
      <c r="C72" s="224" t="s">
        <v>1134</v>
      </c>
      <c r="D72" s="224" t="s">
        <v>1135</v>
      </c>
      <c r="E72" s="224" t="s">
        <v>290</v>
      </c>
      <c r="F72" s="224" t="s">
        <v>290</v>
      </c>
      <c r="G72" s="225" t="s">
        <v>291</v>
      </c>
      <c r="H72" s="225" t="s">
        <v>945</v>
      </c>
      <c r="I72" s="222"/>
    </row>
    <row r="73" spans="1:10" hidden="1" x14ac:dyDescent="0.2">
      <c r="A73" s="224" t="s">
        <v>963</v>
      </c>
      <c r="B73" s="224" t="s">
        <v>1133</v>
      </c>
      <c r="C73" s="224" t="s">
        <v>1136</v>
      </c>
      <c r="D73" s="224" t="s">
        <v>1137</v>
      </c>
      <c r="E73" s="224" t="s">
        <v>327</v>
      </c>
      <c r="F73" s="224" t="s">
        <v>290</v>
      </c>
      <c r="G73" s="225" t="s">
        <v>328</v>
      </c>
      <c r="H73" s="225" t="s">
        <v>945</v>
      </c>
      <c r="I73" s="222"/>
    </row>
    <row r="74" spans="1:10" hidden="1" x14ac:dyDescent="0.2">
      <c r="A74" s="224" t="s">
        <v>963</v>
      </c>
      <c r="B74" s="224" t="s">
        <v>1138</v>
      </c>
      <c r="C74" s="224" t="s">
        <v>1139</v>
      </c>
      <c r="D74" s="224" t="s">
        <v>1140</v>
      </c>
      <c r="E74" s="224" t="s">
        <v>1141</v>
      </c>
      <c r="F74" s="224" t="s">
        <v>290</v>
      </c>
      <c r="G74" s="225" t="s">
        <v>1142</v>
      </c>
      <c r="H74" s="225" t="s">
        <v>945</v>
      </c>
      <c r="I74" s="245"/>
    </row>
    <row r="75" spans="1:10" hidden="1" x14ac:dyDescent="0.2">
      <c r="A75" s="224" t="s">
        <v>963</v>
      </c>
      <c r="B75" s="224" t="s">
        <v>1138</v>
      </c>
      <c r="C75" s="224" t="s">
        <v>1143</v>
      </c>
      <c r="D75" s="224"/>
      <c r="E75" s="224" t="s">
        <v>1144</v>
      </c>
      <c r="F75" s="224" t="s">
        <v>290</v>
      </c>
      <c r="G75" s="225" t="s">
        <v>1145</v>
      </c>
      <c r="H75" s="225" t="s">
        <v>945</v>
      </c>
      <c r="I75" s="245"/>
    </row>
    <row r="76" spans="1:10" hidden="1" x14ac:dyDescent="0.2">
      <c r="A76" s="224" t="s">
        <v>963</v>
      </c>
      <c r="B76" s="224" t="s">
        <v>1138</v>
      </c>
      <c r="C76" s="224" t="s">
        <v>1146</v>
      </c>
      <c r="D76" s="224" t="s">
        <v>1147</v>
      </c>
      <c r="E76" s="224" t="s">
        <v>1148</v>
      </c>
      <c r="F76" s="224" t="s">
        <v>290</v>
      </c>
      <c r="G76" s="225" t="s">
        <v>1149</v>
      </c>
      <c r="H76" s="225" t="s">
        <v>945</v>
      </c>
      <c r="I76" s="245"/>
      <c r="J76" s="240"/>
    </row>
    <row r="77" spans="1:10" ht="51" hidden="1" x14ac:dyDescent="0.2">
      <c r="A77" s="229" t="s">
        <v>952</v>
      </c>
      <c r="B77" s="229" t="s">
        <v>1150</v>
      </c>
      <c r="C77" s="229" t="s">
        <v>1150</v>
      </c>
      <c r="D77" s="227"/>
      <c r="E77" s="229" t="s">
        <v>1150</v>
      </c>
      <c r="F77" s="227" t="s">
        <v>215</v>
      </c>
      <c r="G77" s="225" t="s">
        <v>1151</v>
      </c>
      <c r="H77" s="227" t="s">
        <v>950</v>
      </c>
      <c r="I77" s="228" t="s">
        <v>956</v>
      </c>
      <c r="J77" s="239"/>
    </row>
    <row r="78" spans="1:10" hidden="1" x14ac:dyDescent="0.2">
      <c r="A78" s="224" t="s">
        <v>963</v>
      </c>
      <c r="B78" s="224" t="s">
        <v>1152</v>
      </c>
      <c r="C78" s="224" t="s">
        <v>1153</v>
      </c>
      <c r="D78" s="224" t="s">
        <v>1154</v>
      </c>
      <c r="E78" s="224" t="s">
        <v>1155</v>
      </c>
      <c r="F78" s="224" t="s">
        <v>290</v>
      </c>
      <c r="G78" s="225"/>
      <c r="H78" s="225" t="s">
        <v>945</v>
      </c>
      <c r="I78" s="245"/>
      <c r="J78" s="239"/>
    </row>
    <row r="79" spans="1:10" ht="51" hidden="1" x14ac:dyDescent="0.2">
      <c r="A79" s="238" t="s">
        <v>952</v>
      </c>
      <c r="B79" s="238" t="s">
        <v>1156</v>
      </c>
      <c r="C79" s="238" t="s">
        <v>1156</v>
      </c>
      <c r="D79" s="227"/>
      <c r="E79" s="238" t="s">
        <v>1156</v>
      </c>
      <c r="F79" s="227" t="s">
        <v>215</v>
      </c>
      <c r="G79" s="225" t="s">
        <v>1157</v>
      </c>
      <c r="H79" s="227" t="s">
        <v>950</v>
      </c>
      <c r="I79" s="228" t="s">
        <v>956</v>
      </c>
      <c r="J79" s="239"/>
    </row>
    <row r="80" spans="1:10" ht="51" hidden="1" x14ac:dyDescent="0.2">
      <c r="A80" s="235" t="s">
        <v>1158</v>
      </c>
      <c r="B80" s="235" t="s">
        <v>1159</v>
      </c>
      <c r="C80" s="225"/>
      <c r="D80" s="225"/>
      <c r="E80" s="235" t="s">
        <v>1159</v>
      </c>
      <c r="F80" s="227" t="s">
        <v>949</v>
      </c>
      <c r="G80" s="225" t="s">
        <v>1160</v>
      </c>
      <c r="H80" s="227" t="s">
        <v>950</v>
      </c>
      <c r="I80" s="228" t="s">
        <v>951</v>
      </c>
      <c r="J80" s="239"/>
    </row>
    <row r="81" spans="1:10" ht="51" hidden="1" x14ac:dyDescent="0.2">
      <c r="A81" s="246" t="s">
        <v>1161</v>
      </c>
      <c r="B81" s="229" t="s">
        <v>1162</v>
      </c>
      <c r="C81" s="229" t="s">
        <v>1162</v>
      </c>
      <c r="D81" s="227"/>
      <c r="E81" s="229" t="s">
        <v>1163</v>
      </c>
      <c r="F81" s="227" t="s">
        <v>215</v>
      </c>
      <c r="G81" s="225" t="s">
        <v>1164</v>
      </c>
      <c r="H81" s="227" t="s">
        <v>950</v>
      </c>
      <c r="I81" s="228" t="s">
        <v>956</v>
      </c>
      <c r="J81" s="239"/>
    </row>
    <row r="82" spans="1:10" ht="51" hidden="1" x14ac:dyDescent="0.2">
      <c r="A82" s="226" t="s">
        <v>1165</v>
      </c>
      <c r="B82" s="226" t="s">
        <v>1166</v>
      </c>
      <c r="C82" s="225"/>
      <c r="D82" s="225"/>
      <c r="E82" s="226" t="s">
        <v>1166</v>
      </c>
      <c r="F82" s="227" t="s">
        <v>949</v>
      </c>
      <c r="G82" s="225" t="s">
        <v>1167</v>
      </c>
      <c r="H82" s="227" t="s">
        <v>950</v>
      </c>
      <c r="I82" s="222" t="s">
        <v>951</v>
      </c>
      <c r="J82" s="239"/>
    </row>
    <row r="83" spans="1:10" ht="51" hidden="1" x14ac:dyDescent="0.2">
      <c r="A83" s="238" t="s">
        <v>1168</v>
      </c>
      <c r="B83" s="238" t="s">
        <v>1169</v>
      </c>
      <c r="C83" s="238" t="s">
        <v>1169</v>
      </c>
      <c r="D83" s="225"/>
      <c r="E83" s="238" t="s">
        <v>1169</v>
      </c>
      <c r="F83" s="227" t="s">
        <v>215</v>
      </c>
      <c r="G83" s="225" t="s">
        <v>1170</v>
      </c>
      <c r="H83" s="227" t="s">
        <v>950</v>
      </c>
      <c r="I83" s="228" t="s">
        <v>956</v>
      </c>
      <c r="J83" s="239"/>
    </row>
    <row r="84" spans="1:10" ht="38.25" hidden="1" x14ac:dyDescent="0.2">
      <c r="A84" s="231" t="s">
        <v>998</v>
      </c>
      <c r="B84" s="231" t="s">
        <v>1171</v>
      </c>
      <c r="C84" s="225"/>
      <c r="D84" s="225"/>
      <c r="E84" s="231" t="s">
        <v>1171</v>
      </c>
      <c r="F84" s="227" t="s">
        <v>271</v>
      </c>
      <c r="G84" s="225"/>
      <c r="H84" s="227" t="s">
        <v>950</v>
      </c>
      <c r="I84" s="222" t="s">
        <v>1000</v>
      </c>
      <c r="J84" s="239"/>
    </row>
    <row r="85" spans="1:10" ht="25.5" hidden="1" x14ac:dyDescent="0.2">
      <c r="A85" s="231" t="s">
        <v>998</v>
      </c>
      <c r="B85" s="231" t="s">
        <v>1172</v>
      </c>
      <c r="C85" s="225"/>
      <c r="D85" s="225"/>
      <c r="E85" s="231" t="s">
        <v>1172</v>
      </c>
      <c r="F85" s="227" t="s">
        <v>271</v>
      </c>
      <c r="G85" s="225"/>
      <c r="H85" s="227" t="s">
        <v>950</v>
      </c>
      <c r="I85" s="222" t="s">
        <v>1173</v>
      </c>
      <c r="J85" s="239"/>
    </row>
    <row r="86" spans="1:10" hidden="1" x14ac:dyDescent="0.2">
      <c r="A86" s="247" t="s">
        <v>1019</v>
      </c>
      <c r="B86" s="247" t="s">
        <v>1174</v>
      </c>
      <c r="C86" s="247" t="s">
        <v>1174</v>
      </c>
      <c r="D86" s="225"/>
      <c r="E86" s="247" t="s">
        <v>1174</v>
      </c>
      <c r="F86" s="227" t="s">
        <v>249</v>
      </c>
      <c r="G86" s="225" t="s">
        <v>1175</v>
      </c>
      <c r="H86" s="227" t="s">
        <v>950</v>
      </c>
      <c r="I86" s="222"/>
      <c r="J86" s="239"/>
    </row>
    <row r="87" spans="1:10" ht="51" hidden="1" x14ac:dyDescent="0.2">
      <c r="A87" s="229" t="s">
        <v>1058</v>
      </c>
      <c r="B87" s="229" t="s">
        <v>1176</v>
      </c>
      <c r="C87" s="229" t="s">
        <v>1176</v>
      </c>
      <c r="D87" s="227"/>
      <c r="E87" s="229" t="s">
        <v>1176</v>
      </c>
      <c r="F87" s="227" t="s">
        <v>215</v>
      </c>
      <c r="G87" s="225" t="s">
        <v>1177</v>
      </c>
      <c r="H87" s="227" t="s">
        <v>950</v>
      </c>
      <c r="I87" s="228" t="s">
        <v>956</v>
      </c>
      <c r="J87" s="239"/>
    </row>
    <row r="88" spans="1:10" ht="51" hidden="1" x14ac:dyDescent="0.2">
      <c r="A88" s="248" t="s">
        <v>1168</v>
      </c>
      <c r="B88" s="248" t="s">
        <v>1178</v>
      </c>
      <c r="C88" s="248" t="s">
        <v>1178</v>
      </c>
      <c r="D88" s="227"/>
      <c r="E88" s="248" t="s">
        <v>1178</v>
      </c>
      <c r="F88" s="227" t="s">
        <v>215</v>
      </c>
      <c r="G88" s="225" t="s">
        <v>1179</v>
      </c>
      <c r="H88" s="227" t="s">
        <v>950</v>
      </c>
      <c r="I88" s="228" t="s">
        <v>956</v>
      </c>
      <c r="J88" s="239"/>
    </row>
    <row r="89" spans="1:10" hidden="1" x14ac:dyDescent="0.2">
      <c r="A89" s="224" t="s">
        <v>940</v>
      </c>
      <c r="B89" s="224" t="s">
        <v>1180</v>
      </c>
      <c r="C89" s="224" t="s">
        <v>1180</v>
      </c>
      <c r="D89" s="224" t="s">
        <v>1181</v>
      </c>
      <c r="E89" s="224" t="s">
        <v>1182</v>
      </c>
      <c r="F89" s="224" t="s">
        <v>290</v>
      </c>
      <c r="G89" s="225" t="s">
        <v>1183</v>
      </c>
      <c r="H89" s="225" t="s">
        <v>945</v>
      </c>
      <c r="I89" s="222"/>
      <c r="J89" s="239"/>
    </row>
    <row r="90" spans="1:10" hidden="1" x14ac:dyDescent="0.2">
      <c r="A90" s="224" t="s">
        <v>963</v>
      </c>
      <c r="B90" s="224" t="s">
        <v>1184</v>
      </c>
      <c r="C90" s="224" t="s">
        <v>1184</v>
      </c>
      <c r="D90" s="224" t="s">
        <v>1185</v>
      </c>
      <c r="E90" s="224" t="s">
        <v>1186</v>
      </c>
      <c r="F90" s="224" t="s">
        <v>290</v>
      </c>
      <c r="G90" s="225" t="s">
        <v>1187</v>
      </c>
      <c r="H90" s="225" t="s">
        <v>945</v>
      </c>
      <c r="I90" s="245"/>
      <c r="J90" s="239"/>
    </row>
    <row r="91" spans="1:10" hidden="1" x14ac:dyDescent="0.2">
      <c r="A91" s="224" t="s">
        <v>963</v>
      </c>
      <c r="B91" s="224" t="s">
        <v>1188</v>
      </c>
      <c r="C91" s="224" t="s">
        <v>1188</v>
      </c>
      <c r="D91" s="224" t="s">
        <v>1189</v>
      </c>
      <c r="E91" s="224" t="s">
        <v>1190</v>
      </c>
      <c r="F91" s="224" t="s">
        <v>290</v>
      </c>
      <c r="G91" s="225"/>
      <c r="H91" s="225" t="s">
        <v>945</v>
      </c>
      <c r="I91" s="245"/>
      <c r="J91" s="239"/>
    </row>
    <row r="92" spans="1:10" hidden="1" x14ac:dyDescent="0.2">
      <c r="A92" s="224" t="s">
        <v>963</v>
      </c>
      <c r="B92" s="224" t="s">
        <v>1188</v>
      </c>
      <c r="C92" s="224" t="s">
        <v>1188</v>
      </c>
      <c r="D92" s="224" t="s">
        <v>1191</v>
      </c>
      <c r="E92" s="224" t="s">
        <v>1190</v>
      </c>
      <c r="F92" s="224" t="s">
        <v>290</v>
      </c>
      <c r="G92" s="225"/>
      <c r="H92" s="225" t="s">
        <v>945</v>
      </c>
      <c r="I92" s="249"/>
    </row>
    <row r="93" spans="1:10" hidden="1" x14ac:dyDescent="0.2">
      <c r="A93" s="224" t="s">
        <v>963</v>
      </c>
      <c r="B93" s="224" t="s">
        <v>1192</v>
      </c>
      <c r="C93" s="224" t="s">
        <v>1192</v>
      </c>
      <c r="D93" s="224"/>
      <c r="E93" s="224" t="s">
        <v>1193</v>
      </c>
      <c r="F93" s="224" t="s">
        <v>290</v>
      </c>
      <c r="G93" s="225"/>
      <c r="H93" s="225" t="s">
        <v>945</v>
      </c>
      <c r="I93" s="245" t="s">
        <v>1194</v>
      </c>
    </row>
    <row r="94" spans="1:10" ht="51" hidden="1" x14ac:dyDescent="0.2">
      <c r="A94" s="230" t="s">
        <v>952</v>
      </c>
      <c r="B94" s="230" t="s">
        <v>1195</v>
      </c>
      <c r="C94" s="230" t="s">
        <v>1195</v>
      </c>
      <c r="D94" s="227"/>
      <c r="E94" s="230" t="s">
        <v>1195</v>
      </c>
      <c r="F94" s="227" t="s">
        <v>215</v>
      </c>
      <c r="G94" s="225" t="s">
        <v>1196</v>
      </c>
      <c r="H94" s="227" t="s">
        <v>950</v>
      </c>
      <c r="I94" s="228" t="s">
        <v>956</v>
      </c>
    </row>
    <row r="95" spans="1:10" ht="38.25" hidden="1" x14ac:dyDescent="0.2">
      <c r="A95" s="250" t="s">
        <v>998</v>
      </c>
      <c r="B95" s="250" t="s">
        <v>1197</v>
      </c>
      <c r="C95" s="225"/>
      <c r="D95" s="225"/>
      <c r="E95" s="250" t="s">
        <v>1198</v>
      </c>
      <c r="F95" s="227" t="s">
        <v>271</v>
      </c>
      <c r="G95" s="225" t="s">
        <v>1199</v>
      </c>
      <c r="H95" s="227" t="s">
        <v>950</v>
      </c>
      <c r="I95" s="222" t="s">
        <v>1000</v>
      </c>
    </row>
    <row r="96" spans="1:10" ht="38.25" hidden="1" x14ac:dyDescent="0.2">
      <c r="A96" s="231" t="s">
        <v>998</v>
      </c>
      <c r="B96" s="231" t="s">
        <v>1200</v>
      </c>
      <c r="C96" s="225"/>
      <c r="D96" s="225"/>
      <c r="E96" s="231" t="s">
        <v>1200</v>
      </c>
      <c r="F96" s="227" t="s">
        <v>271</v>
      </c>
      <c r="G96" s="225"/>
      <c r="H96" s="227" t="s">
        <v>950</v>
      </c>
      <c r="I96" s="222" t="s">
        <v>1000</v>
      </c>
    </row>
    <row r="97" spans="1:9" ht="51" hidden="1" x14ac:dyDescent="0.2">
      <c r="A97" s="233" t="s">
        <v>1075</v>
      </c>
      <c r="B97" s="233" t="s">
        <v>1201</v>
      </c>
      <c r="C97" s="225"/>
      <c r="D97" s="225" t="s">
        <v>1202</v>
      </c>
      <c r="E97" s="233" t="s">
        <v>1201</v>
      </c>
      <c r="F97" s="227" t="s">
        <v>949</v>
      </c>
      <c r="G97" s="225" t="s">
        <v>1203</v>
      </c>
      <c r="H97" s="227" t="s">
        <v>950</v>
      </c>
      <c r="I97" s="228" t="s">
        <v>951</v>
      </c>
    </row>
    <row r="98" spans="1:9" hidden="1" x14ac:dyDescent="0.2">
      <c r="A98" s="224" t="s">
        <v>963</v>
      </c>
      <c r="B98" s="224" t="s">
        <v>1204</v>
      </c>
      <c r="C98" s="224" t="s">
        <v>1205</v>
      </c>
      <c r="D98" s="224" t="s">
        <v>1206</v>
      </c>
      <c r="E98" s="224" t="s">
        <v>1207</v>
      </c>
      <c r="F98" s="224" t="s">
        <v>290</v>
      </c>
      <c r="G98" s="225"/>
      <c r="H98" s="225" t="s">
        <v>945</v>
      </c>
      <c r="I98" s="245"/>
    </row>
    <row r="99" spans="1:9" ht="51" hidden="1" x14ac:dyDescent="0.2">
      <c r="A99" s="230" t="s">
        <v>952</v>
      </c>
      <c r="B99" s="230" t="s">
        <v>1208</v>
      </c>
      <c r="C99" s="230" t="s">
        <v>1208</v>
      </c>
      <c r="D99" s="227"/>
      <c r="E99" s="230" t="s">
        <v>1208</v>
      </c>
      <c r="F99" s="227" t="s">
        <v>215</v>
      </c>
      <c r="G99" s="225" t="s">
        <v>1209</v>
      </c>
      <c r="H99" s="227" t="s">
        <v>950</v>
      </c>
      <c r="I99" s="228" t="s">
        <v>956</v>
      </c>
    </row>
    <row r="100" spans="1:9" hidden="1" x14ac:dyDescent="0.2">
      <c r="A100" s="224" t="s">
        <v>963</v>
      </c>
      <c r="B100" s="230" t="s">
        <v>1210</v>
      </c>
      <c r="C100" s="230" t="s">
        <v>1210</v>
      </c>
      <c r="D100" s="230" t="s">
        <v>1211</v>
      </c>
      <c r="E100" s="230" t="s">
        <v>1210</v>
      </c>
      <c r="F100" s="224" t="s">
        <v>290</v>
      </c>
      <c r="G100" s="225" t="s">
        <v>1212</v>
      </c>
      <c r="H100" s="225" t="s">
        <v>945</v>
      </c>
      <c r="I100" s="222" t="s">
        <v>1115</v>
      </c>
    </row>
    <row r="101" spans="1:9" hidden="1" x14ac:dyDescent="0.2">
      <c r="A101" s="224" t="s">
        <v>963</v>
      </c>
      <c r="B101" s="230" t="s">
        <v>1210</v>
      </c>
      <c r="C101" s="230" t="s">
        <v>1210</v>
      </c>
      <c r="D101" s="230" t="s">
        <v>1213</v>
      </c>
      <c r="E101" s="230" t="s">
        <v>1210</v>
      </c>
      <c r="F101" s="224" t="s">
        <v>290</v>
      </c>
      <c r="G101" s="225" t="s">
        <v>1212</v>
      </c>
      <c r="H101" s="225" t="s">
        <v>945</v>
      </c>
      <c r="I101" s="222" t="s">
        <v>1115</v>
      </c>
    </row>
    <row r="102" spans="1:9" hidden="1" x14ac:dyDescent="0.2">
      <c r="A102" s="224" t="s">
        <v>963</v>
      </c>
      <c r="B102" s="224" t="s">
        <v>1214</v>
      </c>
      <c r="C102" s="224" t="s">
        <v>1214</v>
      </c>
      <c r="D102" s="224" t="s">
        <v>1215</v>
      </c>
      <c r="E102" s="224" t="s">
        <v>1216</v>
      </c>
      <c r="F102" s="224" t="s">
        <v>290</v>
      </c>
      <c r="G102" s="225"/>
      <c r="H102" s="225" t="s">
        <v>945</v>
      </c>
      <c r="I102" s="222" t="s">
        <v>1115</v>
      </c>
    </row>
    <row r="103" spans="1:9" hidden="1" x14ac:dyDescent="0.2">
      <c r="A103" s="224" t="s">
        <v>963</v>
      </c>
      <c r="B103" s="224" t="s">
        <v>1214</v>
      </c>
      <c r="C103" s="224" t="s">
        <v>1217</v>
      </c>
      <c r="D103" s="224"/>
      <c r="E103" s="224" t="s">
        <v>1218</v>
      </c>
      <c r="F103" s="224" t="s">
        <v>290</v>
      </c>
      <c r="G103" s="225"/>
      <c r="H103" s="225" t="s">
        <v>945</v>
      </c>
      <c r="I103" s="222" t="s">
        <v>1115</v>
      </c>
    </row>
    <row r="104" spans="1:9" hidden="1" x14ac:dyDescent="0.2">
      <c r="A104" s="224" t="s">
        <v>963</v>
      </c>
      <c r="B104" s="224" t="s">
        <v>1214</v>
      </c>
      <c r="C104" s="224" t="s">
        <v>1219</v>
      </c>
      <c r="D104" s="224"/>
      <c r="E104" s="224" t="s">
        <v>1220</v>
      </c>
      <c r="F104" s="224" t="s">
        <v>290</v>
      </c>
      <c r="G104" s="225"/>
      <c r="H104" s="225" t="s">
        <v>945</v>
      </c>
      <c r="I104" s="222" t="s">
        <v>1115</v>
      </c>
    </row>
    <row r="105" spans="1:9" hidden="1" x14ac:dyDescent="0.2">
      <c r="A105" s="233" t="s">
        <v>1019</v>
      </c>
      <c r="B105" s="233" t="s">
        <v>1221</v>
      </c>
      <c r="C105" s="233" t="s">
        <v>1221</v>
      </c>
      <c r="D105" s="225"/>
      <c r="E105" s="233" t="s">
        <v>1221</v>
      </c>
      <c r="F105" s="227" t="s">
        <v>249</v>
      </c>
      <c r="G105" s="225" t="s">
        <v>1222</v>
      </c>
      <c r="H105" s="227" t="s">
        <v>950</v>
      </c>
      <c r="I105" s="222"/>
    </row>
    <row r="106" spans="1:9" hidden="1" x14ac:dyDescent="0.2">
      <c r="A106" s="235" t="s">
        <v>1223</v>
      </c>
      <c r="B106" s="235" t="s">
        <v>1224</v>
      </c>
      <c r="C106" s="225"/>
      <c r="D106" s="225"/>
      <c r="E106" s="235" t="s">
        <v>1224</v>
      </c>
      <c r="F106" s="227" t="s">
        <v>271</v>
      </c>
      <c r="G106" s="225"/>
      <c r="H106" s="227" t="s">
        <v>950</v>
      </c>
      <c r="I106" s="222" t="s">
        <v>1225</v>
      </c>
    </row>
    <row r="107" spans="1:9" ht="51" hidden="1" x14ac:dyDescent="0.2">
      <c r="A107" s="230" t="s">
        <v>952</v>
      </c>
      <c r="B107" s="230" t="s">
        <v>1226</v>
      </c>
      <c r="C107" s="230" t="s">
        <v>1226</v>
      </c>
      <c r="D107" s="227"/>
      <c r="E107" s="230" t="s">
        <v>1226</v>
      </c>
      <c r="F107" s="227" t="s">
        <v>215</v>
      </c>
      <c r="G107" s="225" t="s">
        <v>1227</v>
      </c>
      <c r="H107" s="227" t="s">
        <v>950</v>
      </c>
      <c r="I107" s="228" t="s">
        <v>956</v>
      </c>
    </row>
    <row r="108" spans="1:9" ht="38.25" hidden="1" x14ac:dyDescent="0.2">
      <c r="A108" s="224" t="s">
        <v>963</v>
      </c>
      <c r="B108" s="224" t="s">
        <v>1228</v>
      </c>
      <c r="C108" s="224" t="s">
        <v>1229</v>
      </c>
      <c r="D108" s="224" t="s">
        <v>1230</v>
      </c>
      <c r="E108" s="224" t="s">
        <v>1231</v>
      </c>
      <c r="F108" s="224" t="s">
        <v>290</v>
      </c>
      <c r="G108" s="225" t="s">
        <v>1232</v>
      </c>
      <c r="H108" s="225" t="s">
        <v>945</v>
      </c>
      <c r="I108" s="222" t="s">
        <v>1233</v>
      </c>
    </row>
    <row r="109" spans="1:9" hidden="1" x14ac:dyDescent="0.2">
      <c r="A109" s="224" t="s">
        <v>963</v>
      </c>
      <c r="B109" s="224" t="s">
        <v>1228</v>
      </c>
      <c r="C109" s="224" t="s">
        <v>1228</v>
      </c>
      <c r="D109" s="224" t="s">
        <v>1234</v>
      </c>
      <c r="E109" s="224" t="s">
        <v>1228</v>
      </c>
      <c r="F109" s="224" t="s">
        <v>290</v>
      </c>
      <c r="G109" s="225" t="s">
        <v>1235</v>
      </c>
      <c r="H109" s="225" t="s">
        <v>945</v>
      </c>
      <c r="I109" s="222"/>
    </row>
    <row r="110" spans="1:9" ht="38.25" hidden="1" x14ac:dyDescent="0.2">
      <c r="A110" s="224" t="s">
        <v>963</v>
      </c>
      <c r="B110" s="224" t="s">
        <v>1228</v>
      </c>
      <c r="C110" s="224" t="s">
        <v>1228</v>
      </c>
      <c r="D110" s="224" t="s">
        <v>1236</v>
      </c>
      <c r="E110" s="224" t="s">
        <v>1228</v>
      </c>
      <c r="F110" s="224" t="s">
        <v>290</v>
      </c>
      <c r="G110" s="225" t="s">
        <v>1235</v>
      </c>
      <c r="H110" s="225" t="s">
        <v>945</v>
      </c>
      <c r="I110" s="245" t="s">
        <v>1233</v>
      </c>
    </row>
    <row r="111" spans="1:9" hidden="1" x14ac:dyDescent="0.2">
      <c r="A111" s="224" t="s">
        <v>963</v>
      </c>
      <c r="B111" s="224" t="s">
        <v>1228</v>
      </c>
      <c r="C111" s="224" t="s">
        <v>1228</v>
      </c>
      <c r="D111" s="224" t="s">
        <v>1237</v>
      </c>
      <c r="E111" s="224" t="s">
        <v>1228</v>
      </c>
      <c r="F111" s="224" t="s">
        <v>290</v>
      </c>
      <c r="G111" s="225" t="s">
        <v>1235</v>
      </c>
      <c r="H111" s="225" t="s">
        <v>945</v>
      </c>
      <c r="I111" s="222"/>
    </row>
    <row r="112" spans="1:9" hidden="1" x14ac:dyDescent="0.2">
      <c r="A112" s="224" t="s">
        <v>963</v>
      </c>
      <c r="B112" s="224" t="s">
        <v>1238</v>
      </c>
      <c r="C112" s="224" t="s">
        <v>1239</v>
      </c>
      <c r="D112" s="224" t="s">
        <v>1240</v>
      </c>
      <c r="E112" s="224" t="s">
        <v>1241</v>
      </c>
      <c r="F112" s="224" t="s">
        <v>290</v>
      </c>
      <c r="G112" s="225" t="s">
        <v>1242</v>
      </c>
      <c r="H112" s="225" t="s">
        <v>945</v>
      </c>
      <c r="I112" s="222"/>
    </row>
    <row r="113" spans="1:9" hidden="1" x14ac:dyDescent="0.2">
      <c r="A113" s="224" t="s">
        <v>963</v>
      </c>
      <c r="B113" s="224" t="s">
        <v>1238</v>
      </c>
      <c r="C113" s="224" t="s">
        <v>1243</v>
      </c>
      <c r="D113" s="224"/>
      <c r="E113" s="224" t="s">
        <v>1244</v>
      </c>
      <c r="F113" s="224" t="s">
        <v>290</v>
      </c>
      <c r="G113" s="225"/>
      <c r="H113" s="225" t="s">
        <v>945</v>
      </c>
      <c r="I113" s="222"/>
    </row>
    <row r="114" spans="1:9" ht="25.5" hidden="1" x14ac:dyDescent="0.2">
      <c r="A114" s="224" t="s">
        <v>963</v>
      </c>
      <c r="B114" s="224" t="s">
        <v>1238</v>
      </c>
      <c r="C114" s="224" t="s">
        <v>1245</v>
      </c>
      <c r="D114" s="224"/>
      <c r="E114" s="624" t="s">
        <v>1246</v>
      </c>
      <c r="F114" s="224" t="s">
        <v>290</v>
      </c>
      <c r="G114" s="225"/>
      <c r="H114" s="225" t="s">
        <v>945</v>
      </c>
      <c r="I114" s="623" t="s">
        <v>1247</v>
      </c>
    </row>
    <row r="115" spans="1:9" hidden="1" x14ac:dyDescent="0.2">
      <c r="A115" s="224" t="s">
        <v>963</v>
      </c>
      <c r="B115" s="224" t="s">
        <v>1238</v>
      </c>
      <c r="C115" s="224" t="s">
        <v>1248</v>
      </c>
      <c r="D115" s="224"/>
      <c r="E115" s="224" t="s">
        <v>1249</v>
      </c>
      <c r="F115" s="224" t="s">
        <v>290</v>
      </c>
      <c r="G115" s="225"/>
      <c r="H115" s="225" t="s">
        <v>945</v>
      </c>
      <c r="I115" s="222"/>
    </row>
    <row r="116" spans="1:9" hidden="1" x14ac:dyDescent="0.2">
      <c r="A116" s="224" t="s">
        <v>963</v>
      </c>
      <c r="B116" s="224" t="s">
        <v>1238</v>
      </c>
      <c r="C116" s="224" t="s">
        <v>1250</v>
      </c>
      <c r="D116" s="224"/>
      <c r="E116" s="224" t="s">
        <v>1251</v>
      </c>
      <c r="F116" s="224" t="s">
        <v>290</v>
      </c>
      <c r="G116" s="225"/>
      <c r="H116" s="225" t="s">
        <v>945</v>
      </c>
      <c r="I116" s="222"/>
    </row>
    <row r="117" spans="1:9" ht="38.25" hidden="1" x14ac:dyDescent="0.2">
      <c r="A117" s="231" t="s">
        <v>998</v>
      </c>
      <c r="B117" s="231" t="s">
        <v>1252</v>
      </c>
      <c r="C117" s="225"/>
      <c r="D117" s="225"/>
      <c r="E117" s="231" t="s">
        <v>1252</v>
      </c>
      <c r="F117" s="227" t="s">
        <v>271</v>
      </c>
      <c r="G117" s="225"/>
      <c r="H117" s="227" t="s">
        <v>950</v>
      </c>
      <c r="I117" s="222" t="s">
        <v>1000</v>
      </c>
    </row>
    <row r="118" spans="1:9" ht="51" hidden="1" x14ac:dyDescent="0.2">
      <c r="A118" s="225"/>
      <c r="B118" s="225"/>
      <c r="C118" s="225" t="s">
        <v>182</v>
      </c>
      <c r="D118" s="225"/>
      <c r="E118" s="225" t="s">
        <v>182</v>
      </c>
      <c r="F118" s="225" t="s">
        <v>1253</v>
      </c>
      <c r="G118" s="225" t="s">
        <v>183</v>
      </c>
      <c r="H118" s="225" t="s">
        <v>950</v>
      </c>
      <c r="I118" s="222" t="s">
        <v>1254</v>
      </c>
    </row>
    <row r="119" spans="1:9" hidden="1" x14ac:dyDescent="0.2">
      <c r="A119" s="225"/>
      <c r="B119" s="225"/>
      <c r="C119" s="225" t="s">
        <v>1255</v>
      </c>
      <c r="D119" s="225"/>
      <c r="E119" s="225" t="s">
        <v>1255</v>
      </c>
      <c r="F119" s="225" t="s">
        <v>1253</v>
      </c>
      <c r="G119" s="225" t="s">
        <v>1256</v>
      </c>
      <c r="H119" s="225" t="s">
        <v>945</v>
      </c>
      <c r="I119" s="222"/>
    </row>
    <row r="120" spans="1:9" ht="63.75" hidden="1" x14ac:dyDescent="0.2">
      <c r="A120" s="225"/>
      <c r="B120" s="225"/>
      <c r="C120" s="225" t="s">
        <v>249</v>
      </c>
      <c r="D120" s="225"/>
      <c r="E120" s="225" t="s">
        <v>249</v>
      </c>
      <c r="F120" s="225" t="s">
        <v>1253</v>
      </c>
      <c r="G120" s="225" t="s">
        <v>252</v>
      </c>
      <c r="H120" s="225" t="s">
        <v>950</v>
      </c>
      <c r="I120" s="222" t="s">
        <v>1257</v>
      </c>
    </row>
    <row r="121" spans="1:9" ht="51" hidden="1" x14ac:dyDescent="0.2">
      <c r="A121" s="225"/>
      <c r="B121" s="225"/>
      <c r="C121" s="225" t="s">
        <v>215</v>
      </c>
      <c r="D121" s="225"/>
      <c r="E121" s="225" t="s">
        <v>215</v>
      </c>
      <c r="F121" s="225" t="s">
        <v>1253</v>
      </c>
      <c r="G121" s="225" t="s">
        <v>214</v>
      </c>
      <c r="H121" s="225" t="s">
        <v>950</v>
      </c>
      <c r="I121" s="228" t="s">
        <v>956</v>
      </c>
    </row>
    <row r="122" spans="1:9" hidden="1" x14ac:dyDescent="0.2">
      <c r="A122" s="225"/>
      <c r="B122" s="225"/>
      <c r="C122" s="225" t="s">
        <v>286</v>
      </c>
      <c r="D122" s="225"/>
      <c r="E122" s="225" t="s">
        <v>286</v>
      </c>
      <c r="F122" s="225" t="s">
        <v>207</v>
      </c>
      <c r="G122" s="225" t="s">
        <v>287</v>
      </c>
      <c r="H122" s="225" t="s">
        <v>945</v>
      </c>
      <c r="I122" s="222"/>
    </row>
    <row r="123" spans="1:9" ht="38.25" hidden="1" x14ac:dyDescent="0.2">
      <c r="A123" s="225"/>
      <c r="B123" s="225"/>
      <c r="C123" s="225" t="s">
        <v>271</v>
      </c>
      <c r="D123" s="225"/>
      <c r="E123" s="225" t="s">
        <v>271</v>
      </c>
      <c r="F123" s="225" t="s">
        <v>1253</v>
      </c>
      <c r="G123" s="225" t="s">
        <v>272</v>
      </c>
      <c r="H123" s="225" t="s">
        <v>950</v>
      </c>
      <c r="I123" s="222" t="s">
        <v>1000</v>
      </c>
    </row>
    <row r="124" spans="1:9" ht="51" hidden="1" x14ac:dyDescent="0.2">
      <c r="A124" s="225"/>
      <c r="B124" s="225"/>
      <c r="C124" s="225" t="s">
        <v>949</v>
      </c>
      <c r="D124" s="225"/>
      <c r="E124" s="225" t="s">
        <v>949</v>
      </c>
      <c r="F124" s="225" t="s">
        <v>1253</v>
      </c>
      <c r="G124" s="225" t="s">
        <v>1258</v>
      </c>
      <c r="H124" s="225" t="s">
        <v>950</v>
      </c>
      <c r="I124" s="228" t="s">
        <v>951</v>
      </c>
    </row>
    <row r="125" spans="1:9" ht="25.5" hidden="1" x14ac:dyDescent="0.2">
      <c r="A125" s="225"/>
      <c r="B125" s="225"/>
      <c r="C125" s="225" t="s">
        <v>320</v>
      </c>
      <c r="D125" s="225"/>
      <c r="E125" s="225" t="s">
        <v>320</v>
      </c>
      <c r="F125" s="225" t="s">
        <v>1253</v>
      </c>
      <c r="G125" s="225" t="s">
        <v>321</v>
      </c>
      <c r="H125" s="225" t="s">
        <v>945</v>
      </c>
      <c r="I125" s="222" t="s">
        <v>1259</v>
      </c>
    </row>
    <row r="126" spans="1:9" hidden="1" x14ac:dyDescent="0.2">
      <c r="A126" s="225"/>
      <c r="B126" s="225"/>
      <c r="C126" s="225" t="s">
        <v>327</v>
      </c>
      <c r="D126" s="225"/>
      <c r="E126" s="225" t="s">
        <v>327</v>
      </c>
      <c r="F126" s="225" t="s">
        <v>1253</v>
      </c>
      <c r="G126" s="225" t="s">
        <v>328</v>
      </c>
      <c r="H126" s="225" t="s">
        <v>945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F82AF531-A2F6-441A-8530-F673BE5B84B5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C3BBE90F-CD4C-477B-B0C0-E6DDADD1EDC4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E131D9A6-2F77-437D-B2BB-611D3814F83C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0C8DA981-AA60-4D56-92F1-478CA595C7D8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1260</v>
      </c>
      <c r="B1" s="706" t="s">
        <v>1261</v>
      </c>
      <c r="C1" s="706" t="s">
        <v>1262</v>
      </c>
      <c r="D1" s="706" t="s">
        <v>1263</v>
      </c>
    </row>
    <row r="2" spans="1:4" ht="47.45" customHeight="1" thickBot="1" x14ac:dyDescent="0.25">
      <c r="A2" s="707" t="s">
        <v>1264</v>
      </c>
      <c r="B2" s="505" t="s">
        <v>1265</v>
      </c>
      <c r="C2" s="505" t="s">
        <v>1266</v>
      </c>
      <c r="D2" s="505" t="s">
        <v>1267</v>
      </c>
    </row>
    <row r="3" spans="1:4" ht="15.75" thickBot="1" x14ac:dyDescent="0.25">
      <c r="A3" s="1149" t="s">
        <v>1268</v>
      </c>
      <c r="B3" s="1149" t="s">
        <v>1269</v>
      </c>
      <c r="C3" s="505" t="s">
        <v>1266</v>
      </c>
      <c r="D3" s="505" t="s">
        <v>1270</v>
      </c>
    </row>
    <row r="4" spans="1:4" ht="15.75" thickBot="1" x14ac:dyDescent="0.25">
      <c r="A4" s="1150"/>
      <c r="B4" s="1150"/>
      <c r="C4" s="505" t="s">
        <v>1266</v>
      </c>
      <c r="D4" s="505" t="s">
        <v>1271</v>
      </c>
    </row>
    <row r="5" spans="1:4" ht="15.75" thickBot="1" x14ac:dyDescent="0.25">
      <c r="A5" s="1150"/>
      <c r="B5" s="1150"/>
      <c r="C5" s="505" t="s">
        <v>1266</v>
      </c>
      <c r="D5" s="505" t="s">
        <v>1272</v>
      </c>
    </row>
    <row r="6" spans="1:4" ht="15.75" thickBot="1" x14ac:dyDescent="0.25">
      <c r="A6" s="1150"/>
      <c r="B6" s="1150"/>
      <c r="C6" s="505" t="s">
        <v>1266</v>
      </c>
      <c r="D6" s="505" t="s">
        <v>1273</v>
      </c>
    </row>
    <row r="7" spans="1:4" ht="15.75" thickBot="1" x14ac:dyDescent="0.25">
      <c r="A7" s="1150"/>
      <c r="B7" s="1150"/>
      <c r="C7" s="505" t="s">
        <v>1266</v>
      </c>
      <c r="D7" s="505" t="s">
        <v>1274</v>
      </c>
    </row>
    <row r="8" spans="1:4" ht="15.75" thickBot="1" x14ac:dyDescent="0.25">
      <c r="A8" s="1150"/>
      <c r="B8" s="1150"/>
      <c r="C8" s="505" t="s">
        <v>1266</v>
      </c>
      <c r="D8" s="505" t="s">
        <v>1275</v>
      </c>
    </row>
    <row r="9" spans="1:4" ht="15.75" thickBot="1" x14ac:dyDescent="0.25">
      <c r="A9" s="1150"/>
      <c r="B9" s="1150"/>
      <c r="C9" s="505" t="s">
        <v>1266</v>
      </c>
      <c r="D9" s="505" t="s">
        <v>1276</v>
      </c>
    </row>
    <row r="10" spans="1:4" ht="15.75" thickBot="1" x14ac:dyDescent="0.25">
      <c r="A10" s="1150"/>
      <c r="B10" s="1150"/>
      <c r="C10" s="505" t="s">
        <v>1277</v>
      </c>
      <c r="D10" s="505" t="s">
        <v>1278</v>
      </c>
    </row>
    <row r="11" spans="1:4" ht="15.75" thickBot="1" x14ac:dyDescent="0.25">
      <c r="A11" s="1150"/>
      <c r="B11" s="1150"/>
      <c r="C11" s="505" t="s">
        <v>1266</v>
      </c>
      <c r="D11" s="505" t="s">
        <v>1279</v>
      </c>
    </row>
    <row r="12" spans="1:4" ht="15.75" thickBot="1" x14ac:dyDescent="0.25">
      <c r="A12" s="1151"/>
      <c r="B12" s="1151"/>
      <c r="C12" s="505" t="s">
        <v>1266</v>
      </c>
      <c r="D12" s="505" t="s">
        <v>1280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1281</v>
      </c>
      <c r="H2" s="607" t="s">
        <v>346</v>
      </c>
    </row>
    <row r="3" spans="1:8" ht="15.75" customHeight="1" x14ac:dyDescent="0.2"/>
    <row r="4" spans="1:8" ht="16.5" customHeight="1" x14ac:dyDescent="0.2">
      <c r="B4" s="146"/>
      <c r="C4" s="147" t="s">
        <v>1282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558</v>
      </c>
      <c r="C6" s="162" t="s">
        <v>1283</v>
      </c>
      <c r="D6" s="332" t="s">
        <v>1284</v>
      </c>
      <c r="E6" s="163" t="s">
        <v>1285</v>
      </c>
      <c r="F6" s="163" t="s">
        <v>1286</v>
      </c>
      <c r="G6" s="590" t="s">
        <v>1287</v>
      </c>
      <c r="H6" s="462" t="s">
        <v>1288</v>
      </c>
    </row>
    <row r="7" spans="1:8" s="146" customFormat="1" ht="24.75" customHeight="1" x14ac:dyDescent="0.2">
      <c r="A7" s="366"/>
      <c r="B7" s="389"/>
      <c r="C7" s="679"/>
      <c r="D7" s="332" t="s">
        <v>1289</v>
      </c>
      <c r="E7" s="163" t="s">
        <v>165</v>
      </c>
      <c r="F7" s="163" t="s">
        <v>144</v>
      </c>
      <c r="G7" s="590"/>
      <c r="H7" s="462"/>
    </row>
    <row r="8" spans="1:8" ht="15.75" hidden="1" customHeight="1" x14ac:dyDescent="0.2">
      <c r="A8" s="365" t="s">
        <v>1290</v>
      </c>
      <c r="B8" s="359" t="s">
        <v>1291</v>
      </c>
      <c r="C8" s="356" t="s">
        <v>1292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1293</v>
      </c>
      <c r="B9" s="359" t="s">
        <v>1291</v>
      </c>
      <c r="C9" s="356" t="s">
        <v>1294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1293</v>
      </c>
      <c r="B10" s="359" t="s">
        <v>1291</v>
      </c>
      <c r="C10" s="356" t="s">
        <v>1295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1296</v>
      </c>
      <c r="B11" s="430" t="s">
        <v>1297</v>
      </c>
      <c r="C11" s="356" t="s">
        <v>1298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1293</v>
      </c>
      <c r="B12" s="359" t="s">
        <v>1291</v>
      </c>
      <c r="C12" s="356" t="s">
        <v>1299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1300</v>
      </c>
      <c r="B13" s="364" t="s">
        <v>1301</v>
      </c>
      <c r="C13" s="411" t="s">
        <v>1302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1291</v>
      </c>
      <c r="C14" s="356" t="s">
        <v>1303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1291</v>
      </c>
      <c r="C15" s="320" t="s">
        <v>1304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1291</v>
      </c>
      <c r="C16" s="320" t="s">
        <v>1305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1291</v>
      </c>
      <c r="C17" s="320" t="s">
        <v>1306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1291</v>
      </c>
      <c r="C18" s="320" t="s">
        <v>1307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1291</v>
      </c>
      <c r="C19" s="320" t="s">
        <v>1308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1291</v>
      </c>
      <c r="C20" s="320" t="s">
        <v>1309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409</v>
      </c>
      <c r="C21" s="482" t="s">
        <v>1310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1291</v>
      </c>
      <c r="C22" s="320" t="s">
        <v>1311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1291</v>
      </c>
      <c r="C23" s="320" t="s">
        <v>1312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1291</v>
      </c>
      <c r="C24" s="320" t="s">
        <v>1313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1291</v>
      </c>
      <c r="C25" s="320" t="s">
        <v>1314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1315</v>
      </c>
      <c r="B26" s="216" t="s">
        <v>409</v>
      </c>
      <c r="C26" s="320" t="s">
        <v>1316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1300</v>
      </c>
      <c r="B27" s="153" t="s">
        <v>1317</v>
      </c>
      <c r="C27" s="320" t="s">
        <v>1318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1300</v>
      </c>
      <c r="B28" s="153" t="s">
        <v>1317</v>
      </c>
      <c r="C28" s="320" t="s">
        <v>1319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1317</v>
      </c>
      <c r="C29" s="320" t="s">
        <v>1320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1317</v>
      </c>
      <c r="C30" s="320" t="s">
        <v>1321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1317</v>
      </c>
      <c r="C31" s="320" t="s">
        <v>1322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1323</v>
      </c>
      <c r="B32" s="429" t="s">
        <v>1324</v>
      </c>
      <c r="C32" s="320" t="s">
        <v>1325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1317</v>
      </c>
      <c r="C33" s="320" t="s">
        <v>1326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1317</v>
      </c>
      <c r="C34" s="320" t="s">
        <v>1327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1317</v>
      </c>
      <c r="C35" s="320" t="s">
        <v>1328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1317</v>
      </c>
      <c r="C36" s="320" t="s">
        <v>1329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1317</v>
      </c>
      <c r="C37" s="320" t="s">
        <v>1330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1317</v>
      </c>
      <c r="C38" s="320" t="s">
        <v>1331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1323</v>
      </c>
      <c r="B39" s="153" t="s">
        <v>1332</v>
      </c>
      <c r="C39" s="320" t="s">
        <v>1333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1323</v>
      </c>
      <c r="B40" s="153" t="s">
        <v>1332</v>
      </c>
      <c r="C40" s="320" t="s">
        <v>1334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1335</v>
      </c>
      <c r="B41" s="153" t="s">
        <v>642</v>
      </c>
      <c r="C41" s="320" t="s">
        <v>1336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1335</v>
      </c>
      <c r="B42" s="164" t="s">
        <v>642</v>
      </c>
      <c r="C42" s="155" t="s">
        <v>1337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1335</v>
      </c>
      <c r="B43" s="153" t="s">
        <v>642</v>
      </c>
      <c r="C43" s="320" t="s">
        <v>1338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1335</v>
      </c>
      <c r="B44" s="153" t="s">
        <v>642</v>
      </c>
      <c r="C44" s="320" t="s">
        <v>1339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1335</v>
      </c>
      <c r="B45" s="153" t="s">
        <v>642</v>
      </c>
      <c r="C45" s="320" t="s">
        <v>1340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642</v>
      </c>
      <c r="C46" s="320" t="s">
        <v>1341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642</v>
      </c>
      <c r="C47" s="320" t="s">
        <v>1342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642</v>
      </c>
      <c r="C48" s="320" t="s">
        <v>1343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1344</v>
      </c>
      <c r="B49" s="429" t="s">
        <v>1345</v>
      </c>
      <c r="C49" s="320" t="s">
        <v>1346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1347</v>
      </c>
      <c r="B50" s="580" t="s">
        <v>409</v>
      </c>
      <c r="C50" s="320" t="s">
        <v>1348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1349</v>
      </c>
      <c r="B51" s="429" t="s">
        <v>1324</v>
      </c>
      <c r="C51" s="320" t="s">
        <v>1350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1349</v>
      </c>
      <c r="B52" s="429" t="s">
        <v>1324</v>
      </c>
      <c r="C52" s="320" t="s">
        <v>1351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1349</v>
      </c>
      <c r="B53" s="429" t="s">
        <v>1324</v>
      </c>
      <c r="C53" s="320" t="s">
        <v>1352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1353</v>
      </c>
      <c r="B54" s="429" t="s">
        <v>1324</v>
      </c>
      <c r="C54" s="320" t="s">
        <v>1354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1355</v>
      </c>
      <c r="B55" s="429" t="s">
        <v>1324</v>
      </c>
      <c r="C55" s="320" t="s">
        <v>1356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1324</v>
      </c>
      <c r="C56" s="320" t="s">
        <v>1357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1324</v>
      </c>
      <c r="C57" s="320" t="s">
        <v>1358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1324</v>
      </c>
      <c r="C58" s="320" t="s">
        <v>1359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1324</v>
      </c>
      <c r="C59" s="320" t="s">
        <v>1360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1324</v>
      </c>
      <c r="C60" s="320" t="s">
        <v>1361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1324</v>
      </c>
      <c r="C61" s="320" t="s">
        <v>1362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1324</v>
      </c>
      <c r="C62" s="320" t="s">
        <v>1363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1324</v>
      </c>
      <c r="C63" s="320" t="s">
        <v>1364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1324</v>
      </c>
      <c r="C64" s="320" t="s">
        <v>1365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1324</v>
      </c>
      <c r="C65" s="320" t="s">
        <v>1366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1324</v>
      </c>
      <c r="C66" s="320" t="s">
        <v>1367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1324</v>
      </c>
      <c r="C67" s="320" t="s">
        <v>1368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1324</v>
      </c>
      <c r="C68" s="320" t="s">
        <v>1369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1370</v>
      </c>
      <c r="B69" s="580" t="s">
        <v>1371</v>
      </c>
      <c r="C69" s="320" t="s">
        <v>1372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1373</v>
      </c>
      <c r="B70" s="580" t="s">
        <v>1371</v>
      </c>
      <c r="C70" s="320" t="s">
        <v>1374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1375</v>
      </c>
      <c r="B71" s="429" t="s">
        <v>1376</v>
      </c>
      <c r="C71" s="320" t="s">
        <v>1377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1375</v>
      </c>
      <c r="B72" s="429" t="s">
        <v>1376</v>
      </c>
      <c r="C72" s="320" t="s">
        <v>1378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1379</v>
      </c>
      <c r="B73" s="580" t="s">
        <v>409</v>
      </c>
      <c r="C73" s="320" t="s">
        <v>1380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1375</v>
      </c>
      <c r="B74" s="429" t="s">
        <v>1376</v>
      </c>
      <c r="C74" s="320" t="s">
        <v>1381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1375</v>
      </c>
      <c r="B75" s="429" t="s">
        <v>1376</v>
      </c>
      <c r="C75" s="320" t="s">
        <v>1382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1375</v>
      </c>
      <c r="B76" s="429" t="s">
        <v>1376</v>
      </c>
      <c r="C76" s="320" t="s">
        <v>1383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1376</v>
      </c>
      <c r="C77" s="320" t="s">
        <v>1384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1376</v>
      </c>
      <c r="C78" s="320" t="s">
        <v>1385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1376</v>
      </c>
      <c r="C79" s="320" t="s">
        <v>1386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1376</v>
      </c>
      <c r="C80" s="320" t="s">
        <v>1387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1376</v>
      </c>
      <c r="C81" s="320" t="s">
        <v>1388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1376</v>
      </c>
      <c r="C82" s="320" t="s">
        <v>1389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1376</v>
      </c>
      <c r="C83" s="320" t="s">
        <v>1390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1376</v>
      </c>
      <c r="C84" s="320" t="s">
        <v>1391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1392</v>
      </c>
    </row>
    <row r="85" spans="1:9" ht="15.75" hidden="1" customHeight="1" x14ac:dyDescent="0.2">
      <c r="B85" s="429" t="s">
        <v>1376</v>
      </c>
      <c r="C85" s="320" t="s">
        <v>1393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1376</v>
      </c>
      <c r="C86" s="320" t="s">
        <v>1394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1376</v>
      </c>
      <c r="C87" s="320" t="s">
        <v>1395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1376</v>
      </c>
      <c r="C88" s="320" t="s">
        <v>1396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1376</v>
      </c>
      <c r="C89" s="320" t="s">
        <v>1397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504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1398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1399</v>
      </c>
      <c r="D93" s="406" t="s">
        <v>1284</v>
      </c>
      <c r="E93" s="163" t="s">
        <v>143</v>
      </c>
      <c r="F93" s="163" t="s">
        <v>1400</v>
      </c>
      <c r="G93" s="169"/>
    </row>
    <row r="94" spans="1:9" s="146" customFormat="1" ht="18" hidden="1" customHeight="1" x14ac:dyDescent="0.2">
      <c r="A94" s="210"/>
      <c r="B94" s="152" t="s">
        <v>351</v>
      </c>
      <c r="C94" s="152" t="s">
        <v>352</v>
      </c>
      <c r="D94" s="351"/>
      <c r="E94" s="332" t="s">
        <v>165</v>
      </c>
      <c r="F94" s="332" t="s">
        <v>144</v>
      </c>
      <c r="G94" s="169"/>
    </row>
    <row r="95" spans="1:9" s="146" customFormat="1" ht="18" hidden="1" customHeight="1" x14ac:dyDescent="0.2">
      <c r="A95" s="210" t="s">
        <v>1401</v>
      </c>
      <c r="B95" s="153" t="s">
        <v>1402</v>
      </c>
      <c r="C95" s="320" t="s">
        <v>1403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1404</v>
      </c>
      <c r="B96" s="216" t="s">
        <v>385</v>
      </c>
      <c r="C96" s="320" t="s">
        <v>1403</v>
      </c>
      <c r="D96" s="154">
        <f t="shared" ref="D96" si="143">D95+7</f>
        <v>43533</v>
      </c>
      <c r="E96" s="154"/>
      <c r="F96" s="154"/>
      <c r="G96" s="162" t="s">
        <v>1405</v>
      </c>
    </row>
    <row r="97" spans="1:12" s="146" customFormat="1" ht="17.25" hidden="1" customHeight="1" x14ac:dyDescent="0.2">
      <c r="A97" s="365"/>
      <c r="B97" s="156" t="s">
        <v>1406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1407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1408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1399</v>
      </c>
      <c r="D103" s="406" t="s">
        <v>1284</v>
      </c>
      <c r="E103" s="163" t="s">
        <v>143</v>
      </c>
      <c r="F103" s="163" t="s">
        <v>1400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351</v>
      </c>
      <c r="C104" s="152" t="s">
        <v>352</v>
      </c>
      <c r="D104" s="351"/>
      <c r="E104" s="332" t="s">
        <v>165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1409</v>
      </c>
      <c r="C105" s="320" t="s">
        <v>1410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1411</v>
      </c>
      <c r="C106" s="320" t="s">
        <v>1412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1413</v>
      </c>
      <c r="B107" s="153" t="s">
        <v>1414</v>
      </c>
      <c r="C107" s="320" t="s">
        <v>1415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1411</v>
      </c>
      <c r="C108" s="320" t="s">
        <v>1416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1406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504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505</v>
      </c>
      <c r="C112" s="193"/>
      <c r="D112" s="193"/>
      <c r="E112" s="194"/>
      <c r="F112" s="195" t="s">
        <v>1417</v>
      </c>
      <c r="G112" s="195"/>
      <c r="H112" s="193"/>
      <c r="I112" s="193"/>
      <c r="J112" s="195" t="s">
        <v>507</v>
      </c>
      <c r="K112" s="195"/>
      <c r="L112" s="195"/>
    </row>
    <row r="113" spans="2:12" s="159" customFormat="1" ht="15.75" customHeight="1" x14ac:dyDescent="0.2">
      <c r="B113" s="197" t="s">
        <v>508</v>
      </c>
      <c r="C113" s="193"/>
      <c r="D113" s="198" t="s">
        <v>509</v>
      </c>
      <c r="E113" s="199"/>
      <c r="F113" s="197" t="s">
        <v>510</v>
      </c>
      <c r="G113" s="193"/>
      <c r="H113" s="198" t="s">
        <v>511</v>
      </c>
      <c r="I113" s="193"/>
      <c r="J113" s="197" t="s">
        <v>512</v>
      </c>
      <c r="K113" s="193"/>
      <c r="L113" s="198" t="s">
        <v>513</v>
      </c>
    </row>
    <row r="114" spans="2:12" s="159" customFormat="1" ht="15.75" customHeight="1" x14ac:dyDescent="0.2">
      <c r="B114" s="417" t="s">
        <v>514</v>
      </c>
      <c r="C114" s="202"/>
      <c r="D114" s="573" t="s">
        <v>515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519</v>
      </c>
      <c r="K114" s="202" t="s">
        <v>1418</v>
      </c>
      <c r="L114" s="203" t="s">
        <v>520</v>
      </c>
    </row>
    <row r="115" spans="2:12" s="159" customFormat="1" ht="15.75" customHeight="1" x14ac:dyDescent="0.2">
      <c r="B115" s="417" t="s">
        <v>528</v>
      </c>
      <c r="C115" s="202"/>
      <c r="D115" s="573" t="s">
        <v>529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526</v>
      </c>
      <c r="K115" s="202" t="s">
        <v>1419</v>
      </c>
      <c r="L115" s="203" t="s">
        <v>527</v>
      </c>
    </row>
    <row r="116" spans="2:12" s="159" customFormat="1" ht="15.75" customHeight="1" x14ac:dyDescent="0.2">
      <c r="B116" s="201" t="s">
        <v>1420</v>
      </c>
      <c r="C116" s="202"/>
      <c r="D116" s="203" t="s">
        <v>1421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1422</v>
      </c>
      <c r="K116" s="202" t="s">
        <v>1423</v>
      </c>
      <c r="L116" s="203" t="s">
        <v>1424</v>
      </c>
    </row>
    <row r="117" spans="2:12" s="159" customFormat="1" ht="15.75" customHeight="1" x14ac:dyDescent="0.2">
      <c r="B117" s="201" t="s">
        <v>521</v>
      </c>
      <c r="C117" s="202"/>
      <c r="D117" s="203" t="s">
        <v>522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540</v>
      </c>
      <c r="K117" s="202" t="s">
        <v>1425</v>
      </c>
      <c r="L117" s="203" t="s">
        <v>541</v>
      </c>
    </row>
    <row r="118" spans="2:12" s="159" customFormat="1" ht="15.75" customHeight="1" x14ac:dyDescent="0.2">
      <c r="B118" s="417" t="s">
        <v>535</v>
      </c>
      <c r="C118" s="202"/>
      <c r="D118" s="573" t="s">
        <v>536</v>
      </c>
      <c r="E118" s="197"/>
      <c r="F118" s="201"/>
      <c r="G118" s="202"/>
      <c r="H118" s="203"/>
      <c r="I118" s="193"/>
      <c r="J118" s="201" t="s">
        <v>547</v>
      </c>
      <c r="K118" s="202" t="s">
        <v>1426</v>
      </c>
      <c r="L118" s="203" t="s">
        <v>548</v>
      </c>
    </row>
    <row r="119" spans="2:12" s="159" customFormat="1" ht="15.75" customHeight="1" x14ac:dyDescent="0.2">
      <c r="B119" s="417" t="s">
        <v>1427</v>
      </c>
      <c r="C119" s="202"/>
      <c r="D119" s="573" t="s">
        <v>1428</v>
      </c>
      <c r="E119" s="197"/>
      <c r="F119" s="201"/>
      <c r="G119" s="202"/>
      <c r="H119" s="203"/>
      <c r="I119" s="193"/>
      <c r="J119" s="201" t="s">
        <v>1429</v>
      </c>
      <c r="K119" s="202" t="s">
        <v>1430</v>
      </c>
      <c r="L119" s="203" t="s">
        <v>1431</v>
      </c>
    </row>
    <row r="120" spans="2:12" s="159" customFormat="1" ht="15.75" customHeight="1" x14ac:dyDescent="0.2">
      <c r="B120" s="417" t="s">
        <v>1432</v>
      </c>
      <c r="C120" s="202"/>
      <c r="D120" s="573" t="s">
        <v>1433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1434</v>
      </c>
      <c r="C123" s="193" t="s">
        <v>1435</v>
      </c>
      <c r="D123" s="205"/>
      <c r="E123" s="193"/>
      <c r="F123" s="193" t="s">
        <v>1436</v>
      </c>
      <c r="G123" s="206" t="s">
        <v>1437</v>
      </c>
      <c r="H123" s="196"/>
      <c r="I123" s="193"/>
      <c r="J123" s="193" t="s">
        <v>1436</v>
      </c>
      <c r="K123" s="193" t="s">
        <v>1438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940</v>
      </c>
      <c r="B2" s="498" t="s">
        <v>941</v>
      </c>
      <c r="C2" s="498" t="s">
        <v>941</v>
      </c>
      <c r="D2" s="498" t="s">
        <v>942</v>
      </c>
      <c r="E2" s="498" t="s">
        <v>943</v>
      </c>
      <c r="F2" s="498" t="s">
        <v>290</v>
      </c>
      <c r="G2" s="499" t="s">
        <v>944</v>
      </c>
      <c r="H2" s="499" t="s">
        <v>945</v>
      </c>
      <c r="I2" s="500" t="s">
        <v>946</v>
      </c>
    </row>
    <row r="3" spans="1:10" ht="51" hidden="1" x14ac:dyDescent="0.2">
      <c r="A3" s="226" t="s">
        <v>947</v>
      </c>
      <c r="B3" s="226" t="s">
        <v>948</v>
      </c>
      <c r="C3" s="225"/>
      <c r="D3" s="225"/>
      <c r="E3" s="226" t="s">
        <v>948</v>
      </c>
      <c r="F3" s="227" t="s">
        <v>949</v>
      </c>
      <c r="G3" s="225"/>
      <c r="H3" s="227" t="s">
        <v>950</v>
      </c>
      <c r="I3" s="228" t="s">
        <v>951</v>
      </c>
    </row>
    <row r="4" spans="1:10" ht="51" hidden="1" x14ac:dyDescent="0.2">
      <c r="A4" s="229" t="s">
        <v>952</v>
      </c>
      <c r="B4" s="229" t="s">
        <v>953</v>
      </c>
      <c r="C4" s="229" t="s">
        <v>953</v>
      </c>
      <c r="D4" s="230"/>
      <c r="E4" s="229" t="s">
        <v>954</v>
      </c>
      <c r="F4" s="227" t="s">
        <v>215</v>
      </c>
      <c r="G4" s="225" t="s">
        <v>955</v>
      </c>
      <c r="H4" s="227" t="s">
        <v>950</v>
      </c>
      <c r="I4" s="228" t="s">
        <v>956</v>
      </c>
    </row>
    <row r="5" spans="1:10" ht="51" hidden="1" x14ac:dyDescent="0.2">
      <c r="A5" s="229" t="s">
        <v>952</v>
      </c>
      <c r="B5" s="229" t="s">
        <v>957</v>
      </c>
      <c r="C5" s="229" t="s">
        <v>957</v>
      </c>
      <c r="D5" s="230"/>
      <c r="E5" s="229" t="s">
        <v>958</v>
      </c>
      <c r="F5" s="227" t="s">
        <v>215</v>
      </c>
      <c r="G5" s="225" t="s">
        <v>959</v>
      </c>
      <c r="H5" s="227" t="s">
        <v>950</v>
      </c>
      <c r="I5" s="228" t="s">
        <v>956</v>
      </c>
    </row>
    <row r="6" spans="1:10" ht="51" hidden="1" x14ac:dyDescent="0.2">
      <c r="A6" s="229" t="s">
        <v>960</v>
      </c>
      <c r="B6" s="229" t="s">
        <v>961</v>
      </c>
      <c r="C6" s="229" t="s">
        <v>961</v>
      </c>
      <c r="D6" s="227"/>
      <c r="E6" s="229" t="s">
        <v>961</v>
      </c>
      <c r="F6" s="227" t="s">
        <v>215</v>
      </c>
      <c r="G6" s="225" t="s">
        <v>962</v>
      </c>
      <c r="H6" s="227" t="s">
        <v>950</v>
      </c>
      <c r="I6" s="228" t="s">
        <v>956</v>
      </c>
    </row>
    <row r="7" spans="1:10" hidden="1" x14ac:dyDescent="0.2">
      <c r="A7" s="224" t="s">
        <v>963</v>
      </c>
      <c r="B7" s="224" t="s">
        <v>964</v>
      </c>
      <c r="C7" s="224" t="s">
        <v>965</v>
      </c>
      <c r="D7" s="224" t="s">
        <v>966</v>
      </c>
      <c r="E7" s="224" t="s">
        <v>967</v>
      </c>
      <c r="F7" s="224" t="s">
        <v>290</v>
      </c>
      <c r="G7" s="225" t="s">
        <v>968</v>
      </c>
      <c r="H7" s="225" t="s">
        <v>945</v>
      </c>
      <c r="I7" s="222"/>
    </row>
    <row r="8" spans="1:10" hidden="1" x14ac:dyDescent="0.2">
      <c r="A8" s="224" t="s">
        <v>963</v>
      </c>
      <c r="B8" s="224" t="s">
        <v>964</v>
      </c>
      <c r="C8" s="224" t="s">
        <v>969</v>
      </c>
      <c r="D8" s="224" t="s">
        <v>970</v>
      </c>
      <c r="E8" s="224" t="s">
        <v>971</v>
      </c>
      <c r="F8" s="224" t="s">
        <v>290</v>
      </c>
      <c r="G8" s="225"/>
      <c r="H8" s="225" t="s">
        <v>945</v>
      </c>
      <c r="I8" s="222" t="s">
        <v>972</v>
      </c>
    </row>
    <row r="9" spans="1:10" hidden="1" x14ac:dyDescent="0.2">
      <c r="A9" s="224" t="s">
        <v>940</v>
      </c>
      <c r="B9" s="224" t="s">
        <v>973</v>
      </c>
      <c r="C9" s="224" t="s">
        <v>973</v>
      </c>
      <c r="D9" s="224" t="s">
        <v>974</v>
      </c>
      <c r="E9" s="224" t="s">
        <v>975</v>
      </c>
      <c r="F9" s="224" t="s">
        <v>290</v>
      </c>
      <c r="G9" s="225" t="s">
        <v>976</v>
      </c>
      <c r="H9" s="225" t="s">
        <v>945</v>
      </c>
      <c r="I9" s="222" t="s">
        <v>946</v>
      </c>
    </row>
    <row r="10" spans="1:10" hidden="1" x14ac:dyDescent="0.2">
      <c r="A10" s="333" t="s">
        <v>963</v>
      </c>
      <c r="B10" s="333" t="s">
        <v>977</v>
      </c>
      <c r="C10" s="333" t="s">
        <v>978</v>
      </c>
      <c r="D10" s="333" t="s">
        <v>979</v>
      </c>
      <c r="E10" s="333" t="s">
        <v>980</v>
      </c>
      <c r="F10" s="333" t="s">
        <v>290</v>
      </c>
      <c r="G10" s="334" t="s">
        <v>981</v>
      </c>
      <c r="H10" s="334" t="s">
        <v>945</v>
      </c>
      <c r="I10" s="335" t="s">
        <v>946</v>
      </c>
      <c r="J10" s="223" t="s">
        <v>982</v>
      </c>
    </row>
    <row r="11" spans="1:10" hidden="1" x14ac:dyDescent="0.2">
      <c r="A11" s="333" t="s">
        <v>963</v>
      </c>
      <c r="B11" s="333" t="s">
        <v>977</v>
      </c>
      <c r="C11" s="333" t="s">
        <v>983</v>
      </c>
      <c r="D11" s="333" t="s">
        <v>984</v>
      </c>
      <c r="E11" s="333" t="s">
        <v>985</v>
      </c>
      <c r="F11" s="333" t="s">
        <v>290</v>
      </c>
      <c r="G11" s="334" t="s">
        <v>986</v>
      </c>
      <c r="H11" s="334" t="s">
        <v>945</v>
      </c>
      <c r="I11" s="335" t="s">
        <v>946</v>
      </c>
      <c r="J11" s="223" t="s">
        <v>982</v>
      </c>
    </row>
    <row r="12" spans="1:10" hidden="1" x14ac:dyDescent="0.2">
      <c r="A12" s="224" t="s">
        <v>963</v>
      </c>
      <c r="B12" s="224" t="s">
        <v>977</v>
      </c>
      <c r="C12" s="224" t="s">
        <v>987</v>
      </c>
      <c r="D12" s="224"/>
      <c r="E12" s="224" t="s">
        <v>988</v>
      </c>
      <c r="F12" s="224" t="s">
        <v>290</v>
      </c>
      <c r="G12" s="225"/>
      <c r="H12" s="225" t="s">
        <v>945</v>
      </c>
      <c r="I12" s="222" t="s">
        <v>989</v>
      </c>
    </row>
    <row r="13" spans="1:10" hidden="1" x14ac:dyDescent="0.2">
      <c r="A13" s="224" t="s">
        <v>990</v>
      </c>
      <c r="B13" s="224" t="s">
        <v>991</v>
      </c>
      <c r="C13" s="224" t="s">
        <v>991</v>
      </c>
      <c r="D13" s="224" t="s">
        <v>992</v>
      </c>
      <c r="E13" s="224" t="s">
        <v>993</v>
      </c>
      <c r="F13" s="224" t="s">
        <v>290</v>
      </c>
      <c r="G13" s="225"/>
      <c r="H13" s="225" t="s">
        <v>945</v>
      </c>
      <c r="I13" s="222"/>
    </row>
    <row r="14" spans="1:10" hidden="1" x14ac:dyDescent="0.2">
      <c r="A14" s="224" t="s">
        <v>963</v>
      </c>
      <c r="B14" s="224" t="s">
        <v>994</v>
      </c>
      <c r="C14" s="224" t="s">
        <v>994</v>
      </c>
      <c r="D14" s="224" t="s">
        <v>995</v>
      </c>
      <c r="E14" s="224" t="s">
        <v>996</v>
      </c>
      <c r="F14" s="224" t="s">
        <v>290</v>
      </c>
      <c r="G14" s="225" t="s">
        <v>997</v>
      </c>
      <c r="H14" s="225" t="s">
        <v>945</v>
      </c>
      <c r="I14" s="222"/>
    </row>
    <row r="15" spans="1:10" ht="38.25" hidden="1" x14ac:dyDescent="0.2">
      <c r="A15" s="231" t="s">
        <v>998</v>
      </c>
      <c r="B15" s="231" t="s">
        <v>999</v>
      </c>
      <c r="C15" s="225"/>
      <c r="D15" s="225"/>
      <c r="E15" s="231" t="s">
        <v>999</v>
      </c>
      <c r="F15" s="227" t="s">
        <v>271</v>
      </c>
      <c r="G15" s="225"/>
      <c r="H15" s="227" t="s">
        <v>950</v>
      </c>
      <c r="I15" s="222" t="s">
        <v>1000</v>
      </c>
    </row>
    <row r="16" spans="1:10" hidden="1" x14ac:dyDescent="0.2">
      <c r="A16" s="224" t="s">
        <v>963</v>
      </c>
      <c r="B16" s="224" t="s">
        <v>1001</v>
      </c>
      <c r="C16" s="224" t="s">
        <v>1002</v>
      </c>
      <c r="D16" s="224"/>
      <c r="E16" s="224" t="s">
        <v>1003</v>
      </c>
      <c r="F16" s="224" t="s">
        <v>290</v>
      </c>
      <c r="G16" s="225" t="s">
        <v>1004</v>
      </c>
      <c r="H16" s="225" t="s">
        <v>945</v>
      </c>
      <c r="I16" s="222" t="s">
        <v>1005</v>
      </c>
    </row>
    <row r="17" spans="1:10" hidden="1" x14ac:dyDescent="0.2">
      <c r="A17" s="224" t="s">
        <v>963</v>
      </c>
      <c r="B17" s="224" t="s">
        <v>1001</v>
      </c>
      <c r="C17" s="224" t="s">
        <v>1006</v>
      </c>
      <c r="D17" s="224" t="s">
        <v>1007</v>
      </c>
      <c r="E17" s="224" t="s">
        <v>344</v>
      </c>
      <c r="F17" s="224" t="s">
        <v>290</v>
      </c>
      <c r="G17" s="225" t="s">
        <v>1008</v>
      </c>
      <c r="H17" s="225" t="s">
        <v>945</v>
      </c>
      <c r="I17" s="222"/>
    </row>
    <row r="18" spans="1:10" hidden="1" x14ac:dyDescent="0.2">
      <c r="A18" s="224" t="s">
        <v>963</v>
      </c>
      <c r="B18" s="224" t="s">
        <v>1001</v>
      </c>
      <c r="C18" s="224" t="s">
        <v>1009</v>
      </c>
      <c r="D18" s="224" t="s">
        <v>1010</v>
      </c>
      <c r="E18" s="224" t="s">
        <v>1011</v>
      </c>
      <c r="F18" s="224" t="s">
        <v>290</v>
      </c>
      <c r="G18" s="225" t="s">
        <v>1012</v>
      </c>
      <c r="H18" s="225" t="s">
        <v>945</v>
      </c>
      <c r="I18" s="222" t="s">
        <v>1013</v>
      </c>
    </row>
    <row r="19" spans="1:10" hidden="1" x14ac:dyDescent="0.2">
      <c r="A19" s="224" t="s">
        <v>1014</v>
      </c>
      <c r="B19" s="224" t="s">
        <v>1015</v>
      </c>
      <c r="C19" s="224" t="s">
        <v>1015</v>
      </c>
      <c r="D19" s="224" t="s">
        <v>1016</v>
      </c>
      <c r="E19" s="224" t="s">
        <v>1017</v>
      </c>
      <c r="F19" s="224" t="s">
        <v>290</v>
      </c>
      <c r="G19" s="225" t="s">
        <v>1018</v>
      </c>
      <c r="H19" s="225" t="s">
        <v>945</v>
      </c>
      <c r="I19" s="222"/>
    </row>
    <row r="20" spans="1:10" hidden="1" x14ac:dyDescent="0.2">
      <c r="A20" s="232" t="s">
        <v>1019</v>
      </c>
      <c r="B20" s="233" t="s">
        <v>1020</v>
      </c>
      <c r="C20" s="233" t="s">
        <v>1020</v>
      </c>
      <c r="D20" s="225"/>
      <c r="E20" s="233" t="s">
        <v>1021</v>
      </c>
      <c r="F20" s="227" t="s">
        <v>249</v>
      </c>
      <c r="G20" s="225" t="s">
        <v>1022</v>
      </c>
      <c r="H20" s="227" t="s">
        <v>950</v>
      </c>
      <c r="I20" s="222"/>
    </row>
    <row r="21" spans="1:10" ht="15" hidden="1" x14ac:dyDescent="0.2">
      <c r="A21" s="224" t="s">
        <v>963</v>
      </c>
      <c r="B21" s="224" t="s">
        <v>1023</v>
      </c>
      <c r="C21" s="224" t="s">
        <v>1023</v>
      </c>
      <c r="D21" s="224" t="s">
        <v>1024</v>
      </c>
      <c r="E21" s="224" t="s">
        <v>1025</v>
      </c>
      <c r="F21" s="224" t="s">
        <v>290</v>
      </c>
      <c r="G21" s="225" t="s">
        <v>1026</v>
      </c>
      <c r="H21" s="225" t="s">
        <v>945</v>
      </c>
      <c r="I21" s="222"/>
      <c r="J21" s="234"/>
    </row>
    <row r="22" spans="1:10" ht="51" hidden="1" x14ac:dyDescent="0.2">
      <c r="A22" s="235" t="s">
        <v>1027</v>
      </c>
      <c r="B22" s="235" t="s">
        <v>1028</v>
      </c>
      <c r="C22" s="225"/>
      <c r="D22" s="225"/>
      <c r="E22" s="235" t="s">
        <v>1028</v>
      </c>
      <c r="F22" s="227" t="s">
        <v>949</v>
      </c>
      <c r="G22" s="225" t="s">
        <v>1029</v>
      </c>
      <c r="H22" s="227" t="s">
        <v>950</v>
      </c>
      <c r="I22" s="228" t="s">
        <v>951</v>
      </c>
      <c r="J22" s="234"/>
    </row>
    <row r="23" spans="1:10" ht="15" hidden="1" x14ac:dyDescent="0.2">
      <c r="A23" s="224" t="s">
        <v>963</v>
      </c>
      <c r="B23" s="224" t="s">
        <v>1030</v>
      </c>
      <c r="C23" s="224" t="s">
        <v>1030</v>
      </c>
      <c r="D23" s="224" t="s">
        <v>1031</v>
      </c>
      <c r="E23" s="224" t="s">
        <v>1032</v>
      </c>
      <c r="F23" s="224" t="s">
        <v>290</v>
      </c>
      <c r="G23" s="225"/>
      <c r="H23" s="225" t="s">
        <v>945</v>
      </c>
      <c r="I23" s="222"/>
      <c r="J23" s="234"/>
    </row>
    <row r="24" spans="1:10" ht="15" hidden="1" x14ac:dyDescent="0.2">
      <c r="A24" s="224" t="s">
        <v>963</v>
      </c>
      <c r="B24" s="224" t="s">
        <v>1030</v>
      </c>
      <c r="C24" s="224" t="s">
        <v>1030</v>
      </c>
      <c r="D24" s="224" t="s">
        <v>1033</v>
      </c>
      <c r="E24" s="224" t="s">
        <v>1032</v>
      </c>
      <c r="F24" s="224" t="s">
        <v>290</v>
      </c>
      <c r="G24" s="225"/>
      <c r="H24" s="225" t="s">
        <v>945</v>
      </c>
      <c r="I24" s="222"/>
      <c r="J24" s="236"/>
    </row>
    <row r="25" spans="1:10" ht="15" hidden="1" x14ac:dyDescent="0.2">
      <c r="A25" s="224" t="s">
        <v>963</v>
      </c>
      <c r="B25" s="224" t="s">
        <v>1034</v>
      </c>
      <c r="C25" s="224" t="s">
        <v>1035</v>
      </c>
      <c r="D25" s="224" t="s">
        <v>1036</v>
      </c>
      <c r="E25" s="224" t="s">
        <v>1037</v>
      </c>
      <c r="F25" s="224" t="s">
        <v>290</v>
      </c>
      <c r="G25" s="225" t="s">
        <v>1038</v>
      </c>
      <c r="H25" s="225" t="s">
        <v>945</v>
      </c>
      <c r="I25" s="222" t="s">
        <v>1039</v>
      </c>
      <c r="J25" s="234"/>
    </row>
    <row r="26" spans="1:10" ht="15" hidden="1" x14ac:dyDescent="0.2">
      <c r="A26" s="224" t="s">
        <v>963</v>
      </c>
      <c r="B26" s="224" t="s">
        <v>1034</v>
      </c>
      <c r="C26" s="224" t="s">
        <v>1035</v>
      </c>
      <c r="D26" s="224" t="s">
        <v>1040</v>
      </c>
      <c r="E26" s="224" t="s">
        <v>1037</v>
      </c>
      <c r="F26" s="224" t="s">
        <v>290</v>
      </c>
      <c r="G26" s="225" t="s">
        <v>1038</v>
      </c>
      <c r="H26" s="225" t="s">
        <v>945</v>
      </c>
      <c r="I26" s="222" t="s">
        <v>1039</v>
      </c>
      <c r="J26" s="234"/>
    </row>
    <row r="27" spans="1:10" hidden="1" x14ac:dyDescent="0.2">
      <c r="A27" s="224" t="s">
        <v>963</v>
      </c>
      <c r="B27" s="224" t="s">
        <v>1034</v>
      </c>
      <c r="C27" s="224" t="s">
        <v>1035</v>
      </c>
      <c r="D27" s="224" t="s">
        <v>1041</v>
      </c>
      <c r="E27" s="224" t="s">
        <v>1037</v>
      </c>
      <c r="F27" s="224" t="s">
        <v>290</v>
      </c>
      <c r="G27" s="225" t="s">
        <v>1038</v>
      </c>
      <c r="H27" s="225" t="s">
        <v>945</v>
      </c>
      <c r="I27" s="222" t="s">
        <v>1039</v>
      </c>
      <c r="J27" s="237"/>
    </row>
    <row r="28" spans="1:10" hidden="1" x14ac:dyDescent="0.2">
      <c r="A28" s="224" t="s">
        <v>963</v>
      </c>
      <c r="B28" s="224" t="s">
        <v>1034</v>
      </c>
      <c r="C28" s="224" t="s">
        <v>1035</v>
      </c>
      <c r="D28" s="230" t="s">
        <v>1042</v>
      </c>
      <c r="E28" s="224" t="s">
        <v>1037</v>
      </c>
      <c r="F28" s="224" t="s">
        <v>290</v>
      </c>
      <c r="G28" s="225" t="s">
        <v>1038</v>
      </c>
      <c r="H28" s="225" t="s">
        <v>945</v>
      </c>
      <c r="I28" s="222" t="s">
        <v>1039</v>
      </c>
      <c r="J28" s="237"/>
    </row>
    <row r="29" spans="1:10" hidden="1" x14ac:dyDescent="0.2">
      <c r="A29" s="224" t="s">
        <v>963</v>
      </c>
      <c r="B29" s="224" t="s">
        <v>1034</v>
      </c>
      <c r="C29" s="224" t="s">
        <v>1035</v>
      </c>
      <c r="D29" s="230" t="s">
        <v>1043</v>
      </c>
      <c r="E29" s="224" t="s">
        <v>1037</v>
      </c>
      <c r="F29" s="224" t="s">
        <v>290</v>
      </c>
      <c r="G29" s="225" t="s">
        <v>1038</v>
      </c>
      <c r="H29" s="225" t="s">
        <v>945</v>
      </c>
      <c r="I29" s="222" t="s">
        <v>1039</v>
      </c>
    </row>
    <row r="30" spans="1:10" hidden="1" x14ac:dyDescent="0.2">
      <c r="A30" s="224" t="s">
        <v>963</v>
      </c>
      <c r="B30" s="224" t="s">
        <v>1034</v>
      </c>
      <c r="C30" s="224" t="s">
        <v>1035</v>
      </c>
      <c r="D30" s="224" t="s">
        <v>1044</v>
      </c>
      <c r="E30" s="224" t="s">
        <v>1037</v>
      </c>
      <c r="F30" s="224" t="s">
        <v>290</v>
      </c>
      <c r="G30" s="225" t="s">
        <v>1038</v>
      </c>
      <c r="H30" s="225" t="s">
        <v>945</v>
      </c>
      <c r="I30" s="222" t="s">
        <v>1039</v>
      </c>
    </row>
    <row r="31" spans="1:10" hidden="1" x14ac:dyDescent="0.2">
      <c r="A31" s="224" t="s">
        <v>963</v>
      </c>
      <c r="B31" s="224" t="s">
        <v>1034</v>
      </c>
      <c r="C31" s="224" t="s">
        <v>1034</v>
      </c>
      <c r="D31" s="224" t="s">
        <v>1034</v>
      </c>
      <c r="E31" s="224" t="s">
        <v>338</v>
      </c>
      <c r="F31" s="224" t="s">
        <v>290</v>
      </c>
      <c r="G31" s="225" t="s">
        <v>1045</v>
      </c>
      <c r="H31" s="225" t="s">
        <v>945</v>
      </c>
      <c r="I31" s="222" t="s">
        <v>1039</v>
      </c>
    </row>
    <row r="32" spans="1:10" hidden="1" x14ac:dyDescent="0.2">
      <c r="A32" s="224" t="s">
        <v>963</v>
      </c>
      <c r="B32" s="224" t="s">
        <v>1034</v>
      </c>
      <c r="C32" s="224" t="s">
        <v>978</v>
      </c>
      <c r="D32" s="224" t="s">
        <v>1046</v>
      </c>
      <c r="E32" s="224" t="s">
        <v>1047</v>
      </c>
      <c r="F32" s="224" t="s">
        <v>290</v>
      </c>
      <c r="G32" s="225" t="s">
        <v>1048</v>
      </c>
      <c r="H32" s="225" t="s">
        <v>945</v>
      </c>
      <c r="I32" s="222" t="s">
        <v>1039</v>
      </c>
    </row>
    <row r="33" spans="1:10" hidden="1" x14ac:dyDescent="0.2">
      <c r="A33" s="224" t="s">
        <v>963</v>
      </c>
      <c r="B33" s="224" t="s">
        <v>1034</v>
      </c>
      <c r="C33" s="224" t="s">
        <v>978</v>
      </c>
      <c r="D33" s="224" t="s">
        <v>1049</v>
      </c>
      <c r="E33" s="224" t="s">
        <v>1047</v>
      </c>
      <c r="F33" s="224" t="s">
        <v>290</v>
      </c>
      <c r="G33" s="225" t="s">
        <v>1048</v>
      </c>
      <c r="H33" s="225" t="s">
        <v>945</v>
      </c>
      <c r="I33" s="222" t="s">
        <v>1039</v>
      </c>
    </row>
    <row r="34" spans="1:10" hidden="1" x14ac:dyDescent="0.2">
      <c r="A34" s="224" t="s">
        <v>963</v>
      </c>
      <c r="B34" s="224" t="s">
        <v>1034</v>
      </c>
      <c r="C34" s="224" t="s">
        <v>978</v>
      </c>
      <c r="D34" s="224" t="s">
        <v>1050</v>
      </c>
      <c r="E34" s="224" t="s">
        <v>1047</v>
      </c>
      <c r="F34" s="224" t="s">
        <v>290</v>
      </c>
      <c r="G34" s="225" t="s">
        <v>1048</v>
      </c>
      <c r="H34" s="225" t="s">
        <v>945</v>
      </c>
      <c r="I34" s="222" t="s">
        <v>1039</v>
      </c>
    </row>
    <row r="35" spans="1:10" hidden="1" x14ac:dyDescent="0.2">
      <c r="A35" s="224" t="s">
        <v>963</v>
      </c>
      <c r="B35" s="224" t="s">
        <v>1034</v>
      </c>
      <c r="C35" s="224" t="s">
        <v>978</v>
      </c>
      <c r="D35" s="224" t="s">
        <v>1051</v>
      </c>
      <c r="E35" s="224" t="s">
        <v>1047</v>
      </c>
      <c r="F35" s="224" t="s">
        <v>290</v>
      </c>
      <c r="G35" s="225" t="s">
        <v>1048</v>
      </c>
      <c r="H35" s="225" t="s">
        <v>945</v>
      </c>
      <c r="I35" s="222" t="s">
        <v>1039</v>
      </c>
    </row>
    <row r="36" spans="1:10" hidden="1" x14ac:dyDescent="0.2">
      <c r="A36" s="224" t="s">
        <v>963</v>
      </c>
      <c r="B36" s="224" t="s">
        <v>1034</v>
      </c>
      <c r="C36" s="224" t="s">
        <v>978</v>
      </c>
      <c r="D36" s="224" t="s">
        <v>1052</v>
      </c>
      <c r="E36" s="224" t="s">
        <v>1047</v>
      </c>
      <c r="F36" s="224" t="s">
        <v>290</v>
      </c>
      <c r="G36" s="225" t="s">
        <v>1048</v>
      </c>
      <c r="H36" s="225" t="s">
        <v>945</v>
      </c>
      <c r="I36" s="222" t="s">
        <v>1039</v>
      </c>
    </row>
    <row r="37" spans="1:10" hidden="1" x14ac:dyDescent="0.2">
      <c r="A37" s="224" t="s">
        <v>963</v>
      </c>
      <c r="B37" s="224" t="s">
        <v>1034</v>
      </c>
      <c r="C37" s="224" t="s">
        <v>978</v>
      </c>
      <c r="D37" s="224" t="s">
        <v>1053</v>
      </c>
      <c r="E37" s="224" t="s">
        <v>1047</v>
      </c>
      <c r="F37" s="224" t="s">
        <v>290</v>
      </c>
      <c r="G37" s="225" t="s">
        <v>1048</v>
      </c>
      <c r="H37" s="225" t="s">
        <v>945</v>
      </c>
      <c r="I37" s="222" t="s">
        <v>972</v>
      </c>
    </row>
    <row r="38" spans="1:10" hidden="1" x14ac:dyDescent="0.2">
      <c r="A38" s="224" t="s">
        <v>963</v>
      </c>
      <c r="B38" s="224" t="s">
        <v>1034</v>
      </c>
      <c r="C38" s="224" t="s">
        <v>978</v>
      </c>
      <c r="D38" s="230" t="s">
        <v>1054</v>
      </c>
      <c r="E38" s="224" t="s">
        <v>1047</v>
      </c>
      <c r="F38" s="224" t="s">
        <v>290</v>
      </c>
      <c r="G38" s="225" t="s">
        <v>1048</v>
      </c>
      <c r="H38" s="225" t="s">
        <v>945</v>
      </c>
      <c r="I38" s="222" t="s">
        <v>1039</v>
      </c>
    </row>
    <row r="39" spans="1:10" hidden="1" x14ac:dyDescent="0.2">
      <c r="A39" s="224" t="s">
        <v>963</v>
      </c>
      <c r="B39" s="224" t="s">
        <v>1034</v>
      </c>
      <c r="C39" s="224" t="s">
        <v>978</v>
      </c>
      <c r="D39" s="230" t="s">
        <v>1055</v>
      </c>
      <c r="E39" s="224" t="s">
        <v>1047</v>
      </c>
      <c r="F39" s="224" t="s">
        <v>290</v>
      </c>
      <c r="G39" s="225" t="s">
        <v>1048</v>
      </c>
      <c r="H39" s="225" t="s">
        <v>945</v>
      </c>
      <c r="I39" s="222" t="s">
        <v>1039</v>
      </c>
    </row>
    <row r="40" spans="1:10" ht="51" hidden="1" x14ac:dyDescent="0.2">
      <c r="A40" s="224" t="s">
        <v>963</v>
      </c>
      <c r="B40" s="224" t="s">
        <v>1034</v>
      </c>
      <c r="C40" s="224" t="s">
        <v>978</v>
      </c>
      <c r="D40" s="224" t="s">
        <v>1056</v>
      </c>
      <c r="E40" s="224" t="s">
        <v>1047</v>
      </c>
      <c r="F40" s="224" t="s">
        <v>290</v>
      </c>
      <c r="G40" s="225" t="s">
        <v>1048</v>
      </c>
      <c r="H40" s="225" t="s">
        <v>945</v>
      </c>
      <c r="I40" s="222" t="s">
        <v>1057</v>
      </c>
    </row>
    <row r="41" spans="1:10" ht="51" hidden="1" x14ac:dyDescent="0.2">
      <c r="A41" s="238" t="s">
        <v>1058</v>
      </c>
      <c r="B41" s="238" t="s">
        <v>1059</v>
      </c>
      <c r="C41" s="238" t="s">
        <v>1059</v>
      </c>
      <c r="D41" s="225"/>
      <c r="E41" s="238" t="s">
        <v>1059</v>
      </c>
      <c r="F41" s="227" t="s">
        <v>215</v>
      </c>
      <c r="G41" s="225"/>
      <c r="H41" s="227" t="s">
        <v>950</v>
      </c>
      <c r="I41" s="228" t="s">
        <v>956</v>
      </c>
    </row>
    <row r="42" spans="1:10" hidden="1" x14ac:dyDescent="0.2">
      <c r="A42" s="224" t="s">
        <v>963</v>
      </c>
      <c r="B42" s="224" t="s">
        <v>1060</v>
      </c>
      <c r="C42" s="224" t="s">
        <v>1060</v>
      </c>
      <c r="D42" s="224" t="s">
        <v>1061</v>
      </c>
      <c r="E42" s="224" t="s">
        <v>1062</v>
      </c>
      <c r="F42" s="224" t="s">
        <v>290</v>
      </c>
      <c r="G42" s="225" t="s">
        <v>1063</v>
      </c>
      <c r="H42" s="225" t="s">
        <v>945</v>
      </c>
      <c r="I42" s="222"/>
    </row>
    <row r="43" spans="1:10" hidden="1" x14ac:dyDescent="0.2">
      <c r="A43" s="224" t="s">
        <v>963</v>
      </c>
      <c r="B43" s="224" t="s">
        <v>1060</v>
      </c>
      <c r="C43" s="224" t="s">
        <v>1060</v>
      </c>
      <c r="D43" s="224" t="s">
        <v>1064</v>
      </c>
      <c r="E43" s="224" t="s">
        <v>1062</v>
      </c>
      <c r="F43" s="224" t="s">
        <v>290</v>
      </c>
      <c r="G43" s="225" t="s">
        <v>1063</v>
      </c>
      <c r="H43" s="225" t="s">
        <v>945</v>
      </c>
      <c r="I43" s="222"/>
    </row>
    <row r="44" spans="1:10" ht="38.25" hidden="1" x14ac:dyDescent="0.2">
      <c r="A44" s="224" t="s">
        <v>963</v>
      </c>
      <c r="B44" s="224" t="s">
        <v>1065</v>
      </c>
      <c r="C44" s="224" t="s">
        <v>1065</v>
      </c>
      <c r="D44" s="224" t="s">
        <v>1066</v>
      </c>
      <c r="E44" s="224" t="s">
        <v>1067</v>
      </c>
      <c r="F44" s="224" t="s">
        <v>290</v>
      </c>
      <c r="G44" s="225" t="s">
        <v>1068</v>
      </c>
      <c r="H44" s="225" t="s">
        <v>945</v>
      </c>
      <c r="I44" s="222" t="s">
        <v>1069</v>
      </c>
      <c r="J44" s="239"/>
    </row>
    <row r="45" spans="1:10" ht="38.25" hidden="1" x14ac:dyDescent="0.2">
      <c r="A45" s="224" t="s">
        <v>963</v>
      </c>
      <c r="B45" s="224" t="s">
        <v>1065</v>
      </c>
      <c r="C45" s="224" t="s">
        <v>1065</v>
      </c>
      <c r="D45" s="224" t="s">
        <v>1070</v>
      </c>
      <c r="E45" s="224" t="s">
        <v>1067</v>
      </c>
      <c r="F45" s="224" t="s">
        <v>290</v>
      </c>
      <c r="G45" s="225" t="s">
        <v>1068</v>
      </c>
      <c r="H45" s="225" t="s">
        <v>945</v>
      </c>
      <c r="I45" s="222" t="s">
        <v>1069</v>
      </c>
      <c r="J45" s="239"/>
    </row>
    <row r="46" spans="1:10" ht="51" hidden="1" x14ac:dyDescent="0.2">
      <c r="A46" s="229" t="s">
        <v>952</v>
      </c>
      <c r="B46" s="229" t="s">
        <v>1071</v>
      </c>
      <c r="C46" s="229" t="s">
        <v>1071</v>
      </c>
      <c r="D46" s="230"/>
      <c r="E46" s="229" t="s">
        <v>1071</v>
      </c>
      <c r="F46" s="227" t="s">
        <v>215</v>
      </c>
      <c r="G46" s="225" t="s">
        <v>1072</v>
      </c>
      <c r="H46" s="227" t="s">
        <v>950</v>
      </c>
      <c r="I46" s="228" t="s">
        <v>956</v>
      </c>
      <c r="J46" s="239"/>
    </row>
    <row r="47" spans="1:10" ht="38.25" hidden="1" x14ac:dyDescent="0.2">
      <c r="A47" s="231" t="s">
        <v>998</v>
      </c>
      <c r="B47" s="231" t="s">
        <v>1073</v>
      </c>
      <c r="C47" s="225"/>
      <c r="D47" s="225"/>
      <c r="E47" s="231" t="s">
        <v>1073</v>
      </c>
      <c r="F47" s="227" t="s">
        <v>271</v>
      </c>
      <c r="G47" s="225"/>
      <c r="H47" s="227" t="s">
        <v>950</v>
      </c>
      <c r="I47" s="222" t="s">
        <v>1000</v>
      </c>
      <c r="J47" s="239"/>
    </row>
    <row r="48" spans="1:10" ht="38.25" hidden="1" x14ac:dyDescent="0.2">
      <c r="A48" s="231" t="s">
        <v>998</v>
      </c>
      <c r="B48" s="231" t="s">
        <v>1074</v>
      </c>
      <c r="C48" s="225"/>
      <c r="D48" s="225"/>
      <c r="E48" s="231" t="s">
        <v>1074</v>
      </c>
      <c r="F48" s="227" t="s">
        <v>271</v>
      </c>
      <c r="G48" s="225"/>
      <c r="H48" s="227" t="s">
        <v>950</v>
      </c>
      <c r="I48" s="222" t="s">
        <v>1000</v>
      </c>
      <c r="J48" s="239"/>
    </row>
    <row r="49" spans="1:10" ht="51" hidden="1" x14ac:dyDescent="0.2">
      <c r="A49" s="233" t="s">
        <v>1075</v>
      </c>
      <c r="B49" s="233" t="s">
        <v>1076</v>
      </c>
      <c r="C49" s="225"/>
      <c r="D49" s="225"/>
      <c r="E49" s="233" t="s">
        <v>1076</v>
      </c>
      <c r="F49" s="227" t="s">
        <v>949</v>
      </c>
      <c r="G49" s="225"/>
      <c r="H49" s="227" t="s">
        <v>950</v>
      </c>
      <c r="I49" s="228" t="s">
        <v>951</v>
      </c>
      <c r="J49" s="239"/>
    </row>
    <row r="50" spans="1:10" ht="14.25" hidden="1" customHeight="1" x14ac:dyDescent="0.2">
      <c r="A50" s="238" t="s">
        <v>1077</v>
      </c>
      <c r="B50" s="238" t="s">
        <v>1078</v>
      </c>
      <c r="C50" s="238" t="s">
        <v>1078</v>
      </c>
      <c r="D50" s="225"/>
      <c r="E50" s="238" t="s">
        <v>1078</v>
      </c>
      <c r="F50" s="227" t="s">
        <v>215</v>
      </c>
      <c r="G50" s="225" t="s">
        <v>1079</v>
      </c>
      <c r="H50" s="227" t="s">
        <v>950</v>
      </c>
      <c r="I50" s="228" t="s">
        <v>956</v>
      </c>
      <c r="J50" s="240"/>
    </row>
    <row r="51" spans="1:10" hidden="1" x14ac:dyDescent="0.2">
      <c r="A51" s="224" t="s">
        <v>963</v>
      </c>
      <c r="B51" s="224" t="s">
        <v>1080</v>
      </c>
      <c r="C51" s="224" t="s">
        <v>1081</v>
      </c>
      <c r="D51" s="224" t="s">
        <v>1082</v>
      </c>
      <c r="E51" s="224" t="s">
        <v>1083</v>
      </c>
      <c r="F51" s="224" t="s">
        <v>290</v>
      </c>
      <c r="G51" s="225" t="s">
        <v>1084</v>
      </c>
      <c r="H51" s="225" t="s">
        <v>945</v>
      </c>
      <c r="I51" s="222"/>
      <c r="J51" s="239"/>
    </row>
    <row r="52" spans="1:10" ht="51" hidden="1" x14ac:dyDescent="0.2">
      <c r="A52" s="229" t="s">
        <v>952</v>
      </c>
      <c r="B52" s="229" t="s">
        <v>1085</v>
      </c>
      <c r="C52" s="229" t="s">
        <v>1085</v>
      </c>
      <c r="D52" s="227"/>
      <c r="E52" s="229" t="s">
        <v>1085</v>
      </c>
      <c r="F52" s="227" t="s">
        <v>215</v>
      </c>
      <c r="G52" s="225" t="s">
        <v>1086</v>
      </c>
      <c r="H52" s="227" t="s">
        <v>950</v>
      </c>
      <c r="I52" s="228" t="s">
        <v>956</v>
      </c>
      <c r="J52" s="239"/>
    </row>
    <row r="53" spans="1:10" ht="38.25" hidden="1" x14ac:dyDescent="0.2">
      <c r="A53" s="241" t="s">
        <v>952</v>
      </c>
      <c r="B53" s="242" t="s">
        <v>1087</v>
      </c>
      <c r="C53" s="242" t="s">
        <v>1087</v>
      </c>
      <c r="D53" s="225"/>
      <c r="E53" s="242" t="s">
        <v>1088</v>
      </c>
      <c r="F53" s="227" t="s">
        <v>271</v>
      </c>
      <c r="G53" s="225" t="s">
        <v>1089</v>
      </c>
      <c r="H53" s="227" t="s">
        <v>950</v>
      </c>
      <c r="I53" s="222" t="s">
        <v>1000</v>
      </c>
      <c r="J53" s="239"/>
    </row>
    <row r="54" spans="1:10" ht="38.25" hidden="1" x14ac:dyDescent="0.2">
      <c r="A54" s="231" t="s">
        <v>998</v>
      </c>
      <c r="B54" s="231" t="s">
        <v>1090</v>
      </c>
      <c r="C54" s="225"/>
      <c r="D54" s="225"/>
      <c r="E54" s="231" t="s">
        <v>1090</v>
      </c>
      <c r="F54" s="227" t="s">
        <v>271</v>
      </c>
      <c r="G54" s="225"/>
      <c r="H54" s="227" t="s">
        <v>950</v>
      </c>
      <c r="I54" s="222" t="s">
        <v>1000</v>
      </c>
      <c r="J54" s="239"/>
    </row>
    <row r="55" spans="1:10" hidden="1" x14ac:dyDescent="0.2">
      <c r="A55" s="224" t="s">
        <v>963</v>
      </c>
      <c r="B55" s="224" t="s">
        <v>1091</v>
      </c>
      <c r="C55" s="224" t="s">
        <v>1092</v>
      </c>
      <c r="D55" s="224"/>
      <c r="E55" s="224" t="s">
        <v>1093</v>
      </c>
      <c r="F55" s="224" t="s">
        <v>290</v>
      </c>
      <c r="G55" s="225"/>
      <c r="H55" s="225" t="s">
        <v>945</v>
      </c>
      <c r="I55" s="222"/>
      <c r="J55" s="239"/>
    </row>
    <row r="56" spans="1:10" hidden="1" x14ac:dyDescent="0.2">
      <c r="A56" s="224" t="s">
        <v>963</v>
      </c>
      <c r="B56" s="224" t="s">
        <v>1094</v>
      </c>
      <c r="C56" s="224" t="s">
        <v>1078</v>
      </c>
      <c r="D56" s="224" t="s">
        <v>1095</v>
      </c>
      <c r="E56" s="224" t="s">
        <v>1096</v>
      </c>
      <c r="F56" s="224" t="s">
        <v>290</v>
      </c>
      <c r="G56" s="225" t="s">
        <v>1079</v>
      </c>
      <c r="H56" s="225" t="s">
        <v>945</v>
      </c>
      <c r="I56" s="222"/>
      <c r="J56" s="239"/>
    </row>
    <row r="57" spans="1:10" hidden="1" x14ac:dyDescent="0.2">
      <c r="A57" s="224" t="s">
        <v>963</v>
      </c>
      <c r="B57" s="224" t="s">
        <v>1094</v>
      </c>
      <c r="C57" s="224" t="s">
        <v>1097</v>
      </c>
      <c r="D57" s="224" t="s">
        <v>1098</v>
      </c>
      <c r="E57" s="224" t="s">
        <v>1099</v>
      </c>
      <c r="F57" s="224" t="s">
        <v>290</v>
      </c>
      <c r="G57" s="225" t="s">
        <v>1100</v>
      </c>
      <c r="H57" s="225" t="s">
        <v>945</v>
      </c>
      <c r="I57" s="222"/>
      <c r="J57" s="239"/>
    </row>
    <row r="58" spans="1:10" hidden="1" x14ac:dyDescent="0.2">
      <c r="A58" s="224" t="s">
        <v>963</v>
      </c>
      <c r="B58" s="224" t="s">
        <v>1094</v>
      </c>
      <c r="C58" s="224" t="s">
        <v>1101</v>
      </c>
      <c r="D58" s="224" t="s">
        <v>1102</v>
      </c>
      <c r="E58" s="224" t="s">
        <v>1103</v>
      </c>
      <c r="F58" s="224" t="s">
        <v>290</v>
      </c>
      <c r="G58" s="225"/>
      <c r="H58" s="225" t="s">
        <v>945</v>
      </c>
      <c r="I58" s="222"/>
      <c r="J58" s="239"/>
    </row>
    <row r="59" spans="1:10" ht="51" hidden="1" x14ac:dyDescent="0.2">
      <c r="A59" s="230" t="s">
        <v>952</v>
      </c>
      <c r="B59" s="230" t="s">
        <v>1104</v>
      </c>
      <c r="C59" s="230" t="s">
        <v>1104</v>
      </c>
      <c r="D59" s="230"/>
      <c r="E59" s="230" t="s">
        <v>1104</v>
      </c>
      <c r="F59" s="227" t="s">
        <v>215</v>
      </c>
      <c r="G59" s="225" t="s">
        <v>1105</v>
      </c>
      <c r="H59" s="227" t="s">
        <v>950</v>
      </c>
      <c r="I59" s="228" t="s">
        <v>956</v>
      </c>
      <c r="J59" s="239"/>
    </row>
    <row r="60" spans="1:10" ht="51" hidden="1" x14ac:dyDescent="0.2">
      <c r="A60" s="230" t="s">
        <v>952</v>
      </c>
      <c r="B60" s="230" t="s">
        <v>1106</v>
      </c>
      <c r="C60" s="230" t="s">
        <v>1106</v>
      </c>
      <c r="D60" s="227"/>
      <c r="E60" s="230" t="s">
        <v>1106</v>
      </c>
      <c r="F60" s="227" t="s">
        <v>215</v>
      </c>
      <c r="G60" s="225" t="s">
        <v>1107</v>
      </c>
      <c r="H60" s="227" t="s">
        <v>950</v>
      </c>
      <c r="I60" s="228" t="s">
        <v>956</v>
      </c>
    </row>
    <row r="61" spans="1:10" hidden="1" x14ac:dyDescent="0.2">
      <c r="A61" s="224" t="s">
        <v>963</v>
      </c>
      <c r="B61" s="224" t="s">
        <v>1108</v>
      </c>
      <c r="C61" s="224" t="s">
        <v>1109</v>
      </c>
      <c r="D61" s="224" t="s">
        <v>1110</v>
      </c>
      <c r="E61" s="224" t="s">
        <v>1111</v>
      </c>
      <c r="F61" s="224" t="s">
        <v>290</v>
      </c>
      <c r="G61" s="225" t="s">
        <v>1112</v>
      </c>
      <c r="H61" s="225" t="s">
        <v>945</v>
      </c>
      <c r="I61" s="222"/>
    </row>
    <row r="62" spans="1:10" hidden="1" x14ac:dyDescent="0.2">
      <c r="A62" s="224" t="s">
        <v>963</v>
      </c>
      <c r="B62" s="224" t="s">
        <v>1108</v>
      </c>
      <c r="C62" s="224" t="s">
        <v>1113</v>
      </c>
      <c r="D62" s="224" t="s">
        <v>1114</v>
      </c>
      <c r="E62" s="224" t="s">
        <v>341</v>
      </c>
      <c r="F62" s="224" t="s">
        <v>290</v>
      </c>
      <c r="G62" s="225" t="s">
        <v>342</v>
      </c>
      <c r="H62" s="225" t="s">
        <v>945</v>
      </c>
      <c r="I62" s="222" t="s">
        <v>1115</v>
      </c>
    </row>
    <row r="63" spans="1:10" hidden="1" x14ac:dyDescent="0.2">
      <c r="A63" s="224" t="s">
        <v>963</v>
      </c>
      <c r="B63" s="224" t="s">
        <v>1108</v>
      </c>
      <c r="C63" s="224" t="s">
        <v>1113</v>
      </c>
      <c r="D63" s="224" t="s">
        <v>1116</v>
      </c>
      <c r="E63" s="224" t="s">
        <v>341</v>
      </c>
      <c r="F63" s="224" t="s">
        <v>290</v>
      </c>
      <c r="G63" s="225" t="s">
        <v>342</v>
      </c>
      <c r="H63" s="225" t="s">
        <v>945</v>
      </c>
      <c r="I63" s="222" t="s">
        <v>1115</v>
      </c>
    </row>
    <row r="64" spans="1:10" ht="51" hidden="1" x14ac:dyDescent="0.2">
      <c r="A64" s="226" t="s">
        <v>1117</v>
      </c>
      <c r="B64" s="243" t="s">
        <v>1118</v>
      </c>
      <c r="C64" s="225"/>
      <c r="D64" s="225"/>
      <c r="E64" s="243" t="s">
        <v>1118</v>
      </c>
      <c r="F64" s="227" t="s">
        <v>949</v>
      </c>
      <c r="G64" s="225"/>
      <c r="H64" s="227" t="s">
        <v>950</v>
      </c>
      <c r="I64" s="228" t="s">
        <v>951</v>
      </c>
    </row>
    <row r="65" spans="1:10" ht="51" hidden="1" x14ac:dyDescent="0.2">
      <c r="A65" s="233" t="s">
        <v>1117</v>
      </c>
      <c r="B65" s="233" t="s">
        <v>1118</v>
      </c>
      <c r="C65" s="225"/>
      <c r="D65" s="225"/>
      <c r="E65" s="233" t="s">
        <v>1118</v>
      </c>
      <c r="F65" s="227" t="s">
        <v>949</v>
      </c>
      <c r="G65" s="225"/>
      <c r="H65" s="227" t="s">
        <v>950</v>
      </c>
      <c r="I65" s="228" t="s">
        <v>951</v>
      </c>
    </row>
    <row r="66" spans="1:10" hidden="1" x14ac:dyDescent="0.2">
      <c r="A66" s="224" t="s">
        <v>940</v>
      </c>
      <c r="B66" s="224" t="s">
        <v>1119</v>
      </c>
      <c r="C66" s="224" t="s">
        <v>1119</v>
      </c>
      <c r="D66" s="225"/>
      <c r="E66" s="224" t="s">
        <v>275</v>
      </c>
      <c r="F66" s="224" t="s">
        <v>290</v>
      </c>
      <c r="G66" s="225" t="s">
        <v>276</v>
      </c>
      <c r="H66" s="225" t="s">
        <v>945</v>
      </c>
      <c r="I66" s="244" t="s">
        <v>1120</v>
      </c>
    </row>
    <row r="67" spans="1:10" hidden="1" x14ac:dyDescent="0.2">
      <c r="A67" s="224" t="s">
        <v>990</v>
      </c>
      <c r="B67" s="224" t="s">
        <v>1121</v>
      </c>
      <c r="C67" s="224" t="s">
        <v>1121</v>
      </c>
      <c r="D67" s="224" t="s">
        <v>1122</v>
      </c>
      <c r="E67" s="224" t="s">
        <v>1123</v>
      </c>
      <c r="F67" s="224" t="s">
        <v>290</v>
      </c>
      <c r="G67" s="225"/>
      <c r="H67" s="225" t="s">
        <v>945</v>
      </c>
      <c r="I67" s="222" t="s">
        <v>1124</v>
      </c>
    </row>
    <row r="68" spans="1:10" hidden="1" x14ac:dyDescent="0.2">
      <c r="A68" s="224" t="s">
        <v>990</v>
      </c>
      <c r="B68" s="224" t="s">
        <v>1121</v>
      </c>
      <c r="C68" s="224" t="s">
        <v>1121</v>
      </c>
      <c r="D68" s="224" t="s">
        <v>1125</v>
      </c>
      <c r="E68" s="224" t="s">
        <v>1126</v>
      </c>
      <c r="F68" s="224" t="s">
        <v>290</v>
      </c>
      <c r="G68" s="225"/>
      <c r="H68" s="225" t="s">
        <v>945</v>
      </c>
      <c r="I68" s="222"/>
    </row>
    <row r="69" spans="1:10" ht="38.25" hidden="1" x14ac:dyDescent="0.2">
      <c r="A69" s="231" t="s">
        <v>998</v>
      </c>
      <c r="B69" s="231" t="s">
        <v>1127</v>
      </c>
      <c r="C69" s="225"/>
      <c r="D69" s="225"/>
      <c r="E69" s="231" t="s">
        <v>1127</v>
      </c>
      <c r="F69" s="227" t="s">
        <v>271</v>
      </c>
      <c r="G69" s="225"/>
      <c r="H69" s="227" t="s">
        <v>950</v>
      </c>
      <c r="I69" s="222" t="s">
        <v>1000</v>
      </c>
    </row>
    <row r="70" spans="1:10" ht="38.25" hidden="1" x14ac:dyDescent="0.2">
      <c r="A70" s="231" t="s">
        <v>998</v>
      </c>
      <c r="B70" s="231" t="s">
        <v>1127</v>
      </c>
      <c r="C70" s="225"/>
      <c r="D70" s="225"/>
      <c r="E70" s="231" t="s">
        <v>1127</v>
      </c>
      <c r="F70" s="227" t="s">
        <v>271</v>
      </c>
      <c r="G70" s="225"/>
      <c r="H70" s="227" t="s">
        <v>950</v>
      </c>
      <c r="I70" s="222" t="s">
        <v>1000</v>
      </c>
    </row>
    <row r="71" spans="1:10" hidden="1" x14ac:dyDescent="0.2">
      <c r="A71" s="224" t="s">
        <v>963</v>
      </c>
      <c r="B71" s="224" t="s">
        <v>1128</v>
      </c>
      <c r="C71" s="224" t="s">
        <v>1128</v>
      </c>
      <c r="D71" s="224" t="s">
        <v>1129</v>
      </c>
      <c r="E71" s="224" t="s">
        <v>1130</v>
      </c>
      <c r="F71" s="224" t="s">
        <v>290</v>
      </c>
      <c r="G71" s="225" t="s">
        <v>1131</v>
      </c>
      <c r="H71" s="225" t="s">
        <v>945</v>
      </c>
      <c r="I71" s="222" t="s">
        <v>1132</v>
      </c>
    </row>
    <row r="72" spans="1:10" hidden="1" x14ac:dyDescent="0.2">
      <c r="A72" s="224" t="s">
        <v>963</v>
      </c>
      <c r="B72" s="224" t="s">
        <v>1133</v>
      </c>
      <c r="C72" s="224" t="s">
        <v>1134</v>
      </c>
      <c r="D72" s="224" t="s">
        <v>1135</v>
      </c>
      <c r="E72" s="224" t="s">
        <v>290</v>
      </c>
      <c r="F72" s="224" t="s">
        <v>290</v>
      </c>
      <c r="G72" s="225" t="s">
        <v>291</v>
      </c>
      <c r="H72" s="225" t="s">
        <v>945</v>
      </c>
      <c r="I72" s="222"/>
    </row>
    <row r="73" spans="1:10" hidden="1" x14ac:dyDescent="0.2">
      <c r="A73" s="224" t="s">
        <v>963</v>
      </c>
      <c r="B73" s="224" t="s">
        <v>1133</v>
      </c>
      <c r="C73" s="224" t="s">
        <v>1136</v>
      </c>
      <c r="D73" s="224" t="s">
        <v>1137</v>
      </c>
      <c r="E73" s="224" t="s">
        <v>327</v>
      </c>
      <c r="F73" s="224" t="s">
        <v>290</v>
      </c>
      <c r="G73" s="225" t="s">
        <v>328</v>
      </c>
      <c r="H73" s="225" t="s">
        <v>945</v>
      </c>
      <c r="I73" s="222"/>
    </row>
    <row r="74" spans="1:10" hidden="1" x14ac:dyDescent="0.2">
      <c r="A74" s="224" t="s">
        <v>963</v>
      </c>
      <c r="B74" s="224" t="s">
        <v>1138</v>
      </c>
      <c r="C74" s="224" t="s">
        <v>1139</v>
      </c>
      <c r="D74" s="224" t="s">
        <v>1140</v>
      </c>
      <c r="E74" s="224" t="s">
        <v>1141</v>
      </c>
      <c r="F74" s="224" t="s">
        <v>290</v>
      </c>
      <c r="G74" s="225" t="s">
        <v>1142</v>
      </c>
      <c r="H74" s="225" t="s">
        <v>945</v>
      </c>
      <c r="I74" s="245"/>
    </row>
    <row r="75" spans="1:10" hidden="1" x14ac:dyDescent="0.2">
      <c r="A75" s="224" t="s">
        <v>963</v>
      </c>
      <c r="B75" s="224" t="s">
        <v>1138</v>
      </c>
      <c r="C75" s="224" t="s">
        <v>1143</v>
      </c>
      <c r="D75" s="224"/>
      <c r="E75" s="224" t="s">
        <v>1144</v>
      </c>
      <c r="F75" s="224" t="s">
        <v>290</v>
      </c>
      <c r="G75" s="225" t="s">
        <v>1145</v>
      </c>
      <c r="H75" s="225" t="s">
        <v>945</v>
      </c>
      <c r="I75" s="245"/>
    </row>
    <row r="76" spans="1:10" hidden="1" x14ac:dyDescent="0.2">
      <c r="A76" s="224" t="s">
        <v>963</v>
      </c>
      <c r="B76" s="224" t="s">
        <v>1138</v>
      </c>
      <c r="C76" s="224" t="s">
        <v>1146</v>
      </c>
      <c r="D76" s="224" t="s">
        <v>1147</v>
      </c>
      <c r="E76" s="224" t="s">
        <v>1148</v>
      </c>
      <c r="F76" s="224" t="s">
        <v>290</v>
      </c>
      <c r="G76" s="225" t="s">
        <v>1149</v>
      </c>
      <c r="H76" s="225" t="s">
        <v>945</v>
      </c>
      <c r="I76" s="245"/>
      <c r="J76" s="240"/>
    </row>
    <row r="77" spans="1:10" ht="51" hidden="1" x14ac:dyDescent="0.2">
      <c r="A77" s="229" t="s">
        <v>952</v>
      </c>
      <c r="B77" s="229" t="s">
        <v>1150</v>
      </c>
      <c r="C77" s="229" t="s">
        <v>1150</v>
      </c>
      <c r="D77" s="227"/>
      <c r="E77" s="229" t="s">
        <v>1150</v>
      </c>
      <c r="F77" s="227" t="s">
        <v>215</v>
      </c>
      <c r="G77" s="225" t="s">
        <v>1151</v>
      </c>
      <c r="H77" s="227" t="s">
        <v>950</v>
      </c>
      <c r="I77" s="228" t="s">
        <v>956</v>
      </c>
      <c r="J77" s="239"/>
    </row>
    <row r="78" spans="1:10" hidden="1" x14ac:dyDescent="0.2">
      <c r="A78" s="224" t="s">
        <v>963</v>
      </c>
      <c r="B78" s="224" t="s">
        <v>1152</v>
      </c>
      <c r="C78" s="224" t="s">
        <v>1153</v>
      </c>
      <c r="D78" s="224" t="s">
        <v>1154</v>
      </c>
      <c r="E78" s="224" t="s">
        <v>1155</v>
      </c>
      <c r="F78" s="224" t="s">
        <v>290</v>
      </c>
      <c r="G78" s="225"/>
      <c r="H78" s="225" t="s">
        <v>945</v>
      </c>
      <c r="I78" s="245"/>
      <c r="J78" s="239"/>
    </row>
    <row r="79" spans="1:10" ht="51" hidden="1" x14ac:dyDescent="0.2">
      <c r="A79" s="238" t="s">
        <v>952</v>
      </c>
      <c r="B79" s="238" t="s">
        <v>1156</v>
      </c>
      <c r="C79" s="238" t="s">
        <v>1156</v>
      </c>
      <c r="D79" s="227"/>
      <c r="E79" s="238" t="s">
        <v>1156</v>
      </c>
      <c r="F79" s="227" t="s">
        <v>215</v>
      </c>
      <c r="G79" s="225" t="s">
        <v>1157</v>
      </c>
      <c r="H79" s="227" t="s">
        <v>950</v>
      </c>
      <c r="I79" s="228" t="s">
        <v>956</v>
      </c>
      <c r="J79" s="239"/>
    </row>
    <row r="80" spans="1:10" ht="51" hidden="1" x14ac:dyDescent="0.2">
      <c r="A80" s="235" t="s">
        <v>1158</v>
      </c>
      <c r="B80" s="235" t="s">
        <v>1159</v>
      </c>
      <c r="C80" s="225"/>
      <c r="D80" s="225"/>
      <c r="E80" s="235" t="s">
        <v>1159</v>
      </c>
      <c r="F80" s="227" t="s">
        <v>949</v>
      </c>
      <c r="G80" s="225" t="s">
        <v>1160</v>
      </c>
      <c r="H80" s="227" t="s">
        <v>950</v>
      </c>
      <c r="I80" s="228" t="s">
        <v>951</v>
      </c>
      <c r="J80" s="239"/>
    </row>
    <row r="81" spans="1:10" ht="51" hidden="1" x14ac:dyDescent="0.2">
      <c r="A81" s="246" t="s">
        <v>1161</v>
      </c>
      <c r="B81" s="229" t="s">
        <v>1162</v>
      </c>
      <c r="C81" s="229" t="s">
        <v>1162</v>
      </c>
      <c r="D81" s="227"/>
      <c r="E81" s="229" t="s">
        <v>1163</v>
      </c>
      <c r="F81" s="227" t="s">
        <v>215</v>
      </c>
      <c r="G81" s="225" t="s">
        <v>1164</v>
      </c>
      <c r="H81" s="227" t="s">
        <v>950</v>
      </c>
      <c r="I81" s="228" t="s">
        <v>956</v>
      </c>
      <c r="J81" s="239"/>
    </row>
    <row r="82" spans="1:10" ht="51" hidden="1" x14ac:dyDescent="0.2">
      <c r="A82" s="226" t="s">
        <v>1165</v>
      </c>
      <c r="B82" s="226" t="s">
        <v>1166</v>
      </c>
      <c r="C82" s="225"/>
      <c r="D82" s="225"/>
      <c r="E82" s="226" t="s">
        <v>1166</v>
      </c>
      <c r="F82" s="227" t="s">
        <v>949</v>
      </c>
      <c r="G82" s="225" t="s">
        <v>1167</v>
      </c>
      <c r="H82" s="227" t="s">
        <v>950</v>
      </c>
      <c r="I82" s="222" t="s">
        <v>951</v>
      </c>
      <c r="J82" s="239"/>
    </row>
    <row r="83" spans="1:10" ht="51" hidden="1" x14ac:dyDescent="0.2">
      <c r="A83" s="238" t="s">
        <v>1168</v>
      </c>
      <c r="B83" s="238" t="s">
        <v>1169</v>
      </c>
      <c r="C83" s="238" t="s">
        <v>1169</v>
      </c>
      <c r="D83" s="225"/>
      <c r="E83" s="238" t="s">
        <v>1169</v>
      </c>
      <c r="F83" s="227" t="s">
        <v>215</v>
      </c>
      <c r="G83" s="225" t="s">
        <v>1170</v>
      </c>
      <c r="H83" s="227" t="s">
        <v>950</v>
      </c>
      <c r="I83" s="228" t="s">
        <v>956</v>
      </c>
      <c r="J83" s="239"/>
    </row>
    <row r="84" spans="1:10" ht="38.25" hidden="1" x14ac:dyDescent="0.2">
      <c r="A84" s="231" t="s">
        <v>998</v>
      </c>
      <c r="B84" s="231" t="s">
        <v>1171</v>
      </c>
      <c r="C84" s="225"/>
      <c r="D84" s="225"/>
      <c r="E84" s="231" t="s">
        <v>1171</v>
      </c>
      <c r="F84" s="227" t="s">
        <v>271</v>
      </c>
      <c r="G84" s="225"/>
      <c r="H84" s="227" t="s">
        <v>950</v>
      </c>
      <c r="I84" s="222" t="s">
        <v>1000</v>
      </c>
      <c r="J84" s="239"/>
    </row>
    <row r="85" spans="1:10" ht="25.5" hidden="1" x14ac:dyDescent="0.2">
      <c r="A85" s="231" t="s">
        <v>998</v>
      </c>
      <c r="B85" s="231" t="s">
        <v>1172</v>
      </c>
      <c r="C85" s="225"/>
      <c r="D85" s="225"/>
      <c r="E85" s="231" t="s">
        <v>1172</v>
      </c>
      <c r="F85" s="227" t="s">
        <v>271</v>
      </c>
      <c r="G85" s="225"/>
      <c r="H85" s="227" t="s">
        <v>950</v>
      </c>
      <c r="I85" s="222" t="s">
        <v>1173</v>
      </c>
      <c r="J85" s="239"/>
    </row>
    <row r="86" spans="1:10" hidden="1" x14ac:dyDescent="0.2">
      <c r="A86" s="247" t="s">
        <v>1019</v>
      </c>
      <c r="B86" s="247" t="s">
        <v>1174</v>
      </c>
      <c r="C86" s="247" t="s">
        <v>1174</v>
      </c>
      <c r="D86" s="225"/>
      <c r="E86" s="247" t="s">
        <v>1174</v>
      </c>
      <c r="F86" s="227" t="s">
        <v>249</v>
      </c>
      <c r="G86" s="225" t="s">
        <v>1175</v>
      </c>
      <c r="H86" s="227" t="s">
        <v>950</v>
      </c>
      <c r="I86" s="222"/>
      <c r="J86" s="239"/>
    </row>
    <row r="87" spans="1:10" ht="51" hidden="1" x14ac:dyDescent="0.2">
      <c r="A87" s="229" t="s">
        <v>1058</v>
      </c>
      <c r="B87" s="229" t="s">
        <v>1176</v>
      </c>
      <c r="C87" s="229" t="s">
        <v>1176</v>
      </c>
      <c r="D87" s="227"/>
      <c r="E87" s="229" t="s">
        <v>1176</v>
      </c>
      <c r="F87" s="227" t="s">
        <v>215</v>
      </c>
      <c r="G87" s="225" t="s">
        <v>1177</v>
      </c>
      <c r="H87" s="227" t="s">
        <v>950</v>
      </c>
      <c r="I87" s="228" t="s">
        <v>956</v>
      </c>
      <c r="J87" s="239"/>
    </row>
    <row r="88" spans="1:10" ht="51" hidden="1" x14ac:dyDescent="0.2">
      <c r="A88" s="248" t="s">
        <v>1168</v>
      </c>
      <c r="B88" s="248" t="s">
        <v>1178</v>
      </c>
      <c r="C88" s="248" t="s">
        <v>1178</v>
      </c>
      <c r="D88" s="227"/>
      <c r="E88" s="248" t="s">
        <v>1178</v>
      </c>
      <c r="F88" s="227" t="s">
        <v>215</v>
      </c>
      <c r="G88" s="225" t="s">
        <v>1179</v>
      </c>
      <c r="H88" s="227" t="s">
        <v>950</v>
      </c>
      <c r="I88" s="228" t="s">
        <v>956</v>
      </c>
      <c r="J88" s="239"/>
    </row>
    <row r="89" spans="1:10" hidden="1" x14ac:dyDescent="0.2">
      <c r="A89" s="224" t="s">
        <v>940</v>
      </c>
      <c r="B89" s="224" t="s">
        <v>1180</v>
      </c>
      <c r="C89" s="224" t="s">
        <v>1180</v>
      </c>
      <c r="D89" s="224" t="s">
        <v>1181</v>
      </c>
      <c r="E89" s="224" t="s">
        <v>1182</v>
      </c>
      <c r="F89" s="224" t="s">
        <v>290</v>
      </c>
      <c r="G89" s="225" t="s">
        <v>1183</v>
      </c>
      <c r="H89" s="225" t="s">
        <v>945</v>
      </c>
      <c r="I89" s="222"/>
      <c r="J89" s="239"/>
    </row>
    <row r="90" spans="1:10" hidden="1" x14ac:dyDescent="0.2">
      <c r="A90" s="224" t="s">
        <v>963</v>
      </c>
      <c r="B90" s="224" t="s">
        <v>1184</v>
      </c>
      <c r="C90" s="224" t="s">
        <v>1184</v>
      </c>
      <c r="D90" s="224" t="s">
        <v>1185</v>
      </c>
      <c r="E90" s="224" t="s">
        <v>1186</v>
      </c>
      <c r="F90" s="224" t="s">
        <v>290</v>
      </c>
      <c r="G90" s="225" t="s">
        <v>1187</v>
      </c>
      <c r="H90" s="225" t="s">
        <v>945</v>
      </c>
      <c r="I90" s="245"/>
      <c r="J90" s="239"/>
    </row>
    <row r="91" spans="1:10" hidden="1" x14ac:dyDescent="0.2">
      <c r="A91" s="224" t="s">
        <v>963</v>
      </c>
      <c r="B91" s="224" t="s">
        <v>1188</v>
      </c>
      <c r="C91" s="224" t="s">
        <v>1188</v>
      </c>
      <c r="D91" s="224" t="s">
        <v>1189</v>
      </c>
      <c r="E91" s="224" t="s">
        <v>1190</v>
      </c>
      <c r="F91" s="224" t="s">
        <v>290</v>
      </c>
      <c r="G91" s="225"/>
      <c r="H91" s="225" t="s">
        <v>945</v>
      </c>
      <c r="I91" s="245"/>
      <c r="J91" s="239"/>
    </row>
    <row r="92" spans="1:10" hidden="1" x14ac:dyDescent="0.2">
      <c r="A92" s="224" t="s">
        <v>963</v>
      </c>
      <c r="B92" s="224" t="s">
        <v>1188</v>
      </c>
      <c r="C92" s="224" t="s">
        <v>1188</v>
      </c>
      <c r="D92" s="224" t="s">
        <v>1191</v>
      </c>
      <c r="E92" s="224" t="s">
        <v>1190</v>
      </c>
      <c r="F92" s="224" t="s">
        <v>290</v>
      </c>
      <c r="G92" s="225"/>
      <c r="H92" s="225" t="s">
        <v>945</v>
      </c>
      <c r="I92" s="249"/>
    </row>
    <row r="93" spans="1:10" hidden="1" x14ac:dyDescent="0.2">
      <c r="A93" s="224" t="s">
        <v>963</v>
      </c>
      <c r="B93" s="224" t="s">
        <v>1192</v>
      </c>
      <c r="C93" s="224" t="s">
        <v>1192</v>
      </c>
      <c r="D93" s="224"/>
      <c r="E93" s="224" t="s">
        <v>1193</v>
      </c>
      <c r="F93" s="224" t="s">
        <v>290</v>
      </c>
      <c r="G93" s="225"/>
      <c r="H93" s="225" t="s">
        <v>945</v>
      </c>
      <c r="I93" s="245" t="s">
        <v>1194</v>
      </c>
    </row>
    <row r="94" spans="1:10" ht="51" hidden="1" x14ac:dyDescent="0.2">
      <c r="A94" s="230" t="s">
        <v>952</v>
      </c>
      <c r="B94" s="230" t="s">
        <v>1195</v>
      </c>
      <c r="C94" s="230" t="s">
        <v>1195</v>
      </c>
      <c r="D94" s="227"/>
      <c r="E94" s="230" t="s">
        <v>1195</v>
      </c>
      <c r="F94" s="227" t="s">
        <v>215</v>
      </c>
      <c r="G94" s="225" t="s">
        <v>1196</v>
      </c>
      <c r="H94" s="227" t="s">
        <v>950</v>
      </c>
      <c r="I94" s="228" t="s">
        <v>956</v>
      </c>
    </row>
    <row r="95" spans="1:10" ht="38.25" hidden="1" x14ac:dyDescent="0.2">
      <c r="A95" s="250" t="s">
        <v>998</v>
      </c>
      <c r="B95" s="250" t="s">
        <v>1197</v>
      </c>
      <c r="C95" s="225"/>
      <c r="D95" s="225"/>
      <c r="E95" s="250" t="s">
        <v>1198</v>
      </c>
      <c r="F95" s="227" t="s">
        <v>271</v>
      </c>
      <c r="G95" s="225" t="s">
        <v>1199</v>
      </c>
      <c r="H95" s="227" t="s">
        <v>950</v>
      </c>
      <c r="I95" s="222" t="s">
        <v>1000</v>
      </c>
    </row>
    <row r="96" spans="1:10" ht="38.25" hidden="1" x14ac:dyDescent="0.2">
      <c r="A96" s="231" t="s">
        <v>998</v>
      </c>
      <c r="B96" s="231" t="s">
        <v>1200</v>
      </c>
      <c r="C96" s="225"/>
      <c r="D96" s="225"/>
      <c r="E96" s="231" t="s">
        <v>1200</v>
      </c>
      <c r="F96" s="227" t="s">
        <v>271</v>
      </c>
      <c r="G96" s="225"/>
      <c r="H96" s="227" t="s">
        <v>950</v>
      </c>
      <c r="I96" s="222" t="s">
        <v>1000</v>
      </c>
    </row>
    <row r="97" spans="1:9" ht="51" hidden="1" x14ac:dyDescent="0.2">
      <c r="A97" s="233" t="s">
        <v>1075</v>
      </c>
      <c r="B97" s="233" t="s">
        <v>1201</v>
      </c>
      <c r="C97" s="225"/>
      <c r="D97" s="225" t="s">
        <v>1202</v>
      </c>
      <c r="E97" s="233" t="s">
        <v>1201</v>
      </c>
      <c r="F97" s="227" t="s">
        <v>949</v>
      </c>
      <c r="G97" s="225" t="s">
        <v>1203</v>
      </c>
      <c r="H97" s="227" t="s">
        <v>950</v>
      </c>
      <c r="I97" s="228" t="s">
        <v>951</v>
      </c>
    </row>
    <row r="98" spans="1:9" hidden="1" x14ac:dyDescent="0.2">
      <c r="A98" s="224" t="s">
        <v>963</v>
      </c>
      <c r="B98" s="224" t="s">
        <v>1204</v>
      </c>
      <c r="C98" s="224" t="s">
        <v>1205</v>
      </c>
      <c r="D98" s="224" t="s">
        <v>1206</v>
      </c>
      <c r="E98" s="224" t="s">
        <v>1207</v>
      </c>
      <c r="F98" s="224" t="s">
        <v>290</v>
      </c>
      <c r="G98" s="225"/>
      <c r="H98" s="225" t="s">
        <v>945</v>
      </c>
      <c r="I98" s="245"/>
    </row>
    <row r="99" spans="1:9" ht="51" hidden="1" x14ac:dyDescent="0.2">
      <c r="A99" s="230" t="s">
        <v>952</v>
      </c>
      <c r="B99" s="230" t="s">
        <v>1208</v>
      </c>
      <c r="C99" s="230" t="s">
        <v>1208</v>
      </c>
      <c r="D99" s="227"/>
      <c r="E99" s="230" t="s">
        <v>1208</v>
      </c>
      <c r="F99" s="227" t="s">
        <v>215</v>
      </c>
      <c r="G99" s="225" t="s">
        <v>1209</v>
      </c>
      <c r="H99" s="227" t="s">
        <v>950</v>
      </c>
      <c r="I99" s="228" t="s">
        <v>956</v>
      </c>
    </row>
    <row r="100" spans="1:9" hidden="1" x14ac:dyDescent="0.2">
      <c r="A100" s="224" t="s">
        <v>963</v>
      </c>
      <c r="B100" s="230" t="s">
        <v>1210</v>
      </c>
      <c r="C100" s="230" t="s">
        <v>1210</v>
      </c>
      <c r="D100" s="230" t="s">
        <v>1211</v>
      </c>
      <c r="E100" s="230" t="s">
        <v>1210</v>
      </c>
      <c r="F100" s="224" t="s">
        <v>290</v>
      </c>
      <c r="G100" s="225" t="s">
        <v>1212</v>
      </c>
      <c r="H100" s="225" t="s">
        <v>945</v>
      </c>
      <c r="I100" s="222" t="s">
        <v>1115</v>
      </c>
    </row>
    <row r="101" spans="1:9" hidden="1" x14ac:dyDescent="0.2">
      <c r="A101" s="224" t="s">
        <v>963</v>
      </c>
      <c r="B101" s="230" t="s">
        <v>1210</v>
      </c>
      <c r="C101" s="230" t="s">
        <v>1210</v>
      </c>
      <c r="D101" s="230" t="s">
        <v>1213</v>
      </c>
      <c r="E101" s="230" t="s">
        <v>1210</v>
      </c>
      <c r="F101" s="224" t="s">
        <v>290</v>
      </c>
      <c r="G101" s="225" t="s">
        <v>1212</v>
      </c>
      <c r="H101" s="225" t="s">
        <v>945</v>
      </c>
      <c r="I101" s="222" t="s">
        <v>1115</v>
      </c>
    </row>
    <row r="102" spans="1:9" hidden="1" x14ac:dyDescent="0.2">
      <c r="A102" s="224" t="s">
        <v>963</v>
      </c>
      <c r="B102" s="224" t="s">
        <v>1214</v>
      </c>
      <c r="C102" s="224" t="s">
        <v>1214</v>
      </c>
      <c r="D102" s="224" t="s">
        <v>1215</v>
      </c>
      <c r="E102" s="224" t="s">
        <v>1216</v>
      </c>
      <c r="F102" s="224" t="s">
        <v>290</v>
      </c>
      <c r="G102" s="225"/>
      <c r="H102" s="225" t="s">
        <v>945</v>
      </c>
      <c r="I102" s="222" t="s">
        <v>1115</v>
      </c>
    </row>
    <row r="103" spans="1:9" hidden="1" x14ac:dyDescent="0.2">
      <c r="A103" s="224" t="s">
        <v>963</v>
      </c>
      <c r="B103" s="224" t="s">
        <v>1214</v>
      </c>
      <c r="C103" s="224" t="s">
        <v>1217</v>
      </c>
      <c r="D103" s="224"/>
      <c r="E103" s="224" t="s">
        <v>1218</v>
      </c>
      <c r="F103" s="224" t="s">
        <v>290</v>
      </c>
      <c r="G103" s="225"/>
      <c r="H103" s="225" t="s">
        <v>945</v>
      </c>
      <c r="I103" s="222" t="s">
        <v>1115</v>
      </c>
    </row>
    <row r="104" spans="1:9" hidden="1" x14ac:dyDescent="0.2">
      <c r="A104" s="224" t="s">
        <v>963</v>
      </c>
      <c r="B104" s="224" t="s">
        <v>1214</v>
      </c>
      <c r="C104" s="224" t="s">
        <v>1219</v>
      </c>
      <c r="D104" s="224"/>
      <c r="E104" s="224" t="s">
        <v>1220</v>
      </c>
      <c r="F104" s="224" t="s">
        <v>290</v>
      </c>
      <c r="G104" s="225"/>
      <c r="H104" s="225" t="s">
        <v>945</v>
      </c>
      <c r="I104" s="222" t="s">
        <v>1115</v>
      </c>
    </row>
    <row r="105" spans="1:9" hidden="1" x14ac:dyDescent="0.2">
      <c r="A105" s="233" t="s">
        <v>1019</v>
      </c>
      <c r="B105" s="233" t="s">
        <v>1221</v>
      </c>
      <c r="C105" s="233" t="s">
        <v>1221</v>
      </c>
      <c r="D105" s="225"/>
      <c r="E105" s="233" t="s">
        <v>1221</v>
      </c>
      <c r="F105" s="227" t="s">
        <v>249</v>
      </c>
      <c r="G105" s="225" t="s">
        <v>1222</v>
      </c>
      <c r="H105" s="227" t="s">
        <v>950</v>
      </c>
      <c r="I105" s="222"/>
    </row>
    <row r="106" spans="1:9" hidden="1" x14ac:dyDescent="0.2">
      <c r="A106" s="494" t="s">
        <v>1223</v>
      </c>
      <c r="B106" s="494" t="s">
        <v>1224</v>
      </c>
      <c r="C106" s="495"/>
      <c r="D106" s="495"/>
      <c r="E106" s="494" t="s">
        <v>1224</v>
      </c>
      <c r="F106" s="496" t="s">
        <v>271</v>
      </c>
      <c r="G106" s="495"/>
      <c r="H106" s="496" t="s">
        <v>950</v>
      </c>
      <c r="I106" s="497" t="s">
        <v>1225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1439</v>
      </c>
      <c r="B108" s="498" t="s">
        <v>1228</v>
      </c>
      <c r="C108" s="498" t="s">
        <v>1229</v>
      </c>
      <c r="D108" s="498" t="s">
        <v>1230</v>
      </c>
      <c r="E108" s="498" t="s">
        <v>1231</v>
      </c>
      <c r="F108" s="498" t="s">
        <v>290</v>
      </c>
      <c r="G108" s="499" t="s">
        <v>1232</v>
      </c>
      <c r="H108" s="499" t="s">
        <v>945</v>
      </c>
      <c r="I108" s="500" t="s">
        <v>1233</v>
      </c>
    </row>
    <row r="109" spans="1:9" hidden="1" x14ac:dyDescent="0.2">
      <c r="A109" s="224" t="s">
        <v>963</v>
      </c>
      <c r="B109" s="224" t="s">
        <v>1228</v>
      </c>
      <c r="C109" s="224" t="s">
        <v>1228</v>
      </c>
      <c r="D109" s="224" t="s">
        <v>1234</v>
      </c>
      <c r="E109" s="224" t="s">
        <v>1228</v>
      </c>
      <c r="F109" s="224" t="s">
        <v>290</v>
      </c>
      <c r="G109" s="225" t="s">
        <v>1235</v>
      </c>
      <c r="H109" s="225" t="s">
        <v>945</v>
      </c>
      <c r="I109" s="222"/>
    </row>
    <row r="110" spans="1:9" ht="38.25" hidden="1" x14ac:dyDescent="0.2">
      <c r="A110" s="224" t="s">
        <v>963</v>
      </c>
      <c r="B110" s="224" t="s">
        <v>1228</v>
      </c>
      <c r="C110" s="224" t="s">
        <v>1228</v>
      </c>
      <c r="D110" s="224" t="s">
        <v>1236</v>
      </c>
      <c r="E110" s="224" t="s">
        <v>1228</v>
      </c>
      <c r="F110" s="224" t="s">
        <v>290</v>
      </c>
      <c r="G110" s="225" t="s">
        <v>1235</v>
      </c>
      <c r="H110" s="225" t="s">
        <v>945</v>
      </c>
      <c r="I110" s="245" t="s">
        <v>1233</v>
      </c>
    </row>
    <row r="111" spans="1:9" hidden="1" x14ac:dyDescent="0.2">
      <c r="A111" s="224" t="s">
        <v>963</v>
      </c>
      <c r="B111" s="224" t="s">
        <v>1228</v>
      </c>
      <c r="C111" s="224" t="s">
        <v>1228</v>
      </c>
      <c r="D111" s="224" t="s">
        <v>1237</v>
      </c>
      <c r="E111" s="224" t="s">
        <v>1228</v>
      </c>
      <c r="F111" s="224" t="s">
        <v>290</v>
      </c>
      <c r="G111" s="225" t="s">
        <v>1235</v>
      </c>
      <c r="H111" s="225" t="s">
        <v>945</v>
      </c>
      <c r="I111" s="222"/>
    </row>
    <row r="112" spans="1:9" hidden="1" x14ac:dyDescent="0.2">
      <c r="A112" s="224" t="s">
        <v>963</v>
      </c>
      <c r="B112" s="224" t="s">
        <v>1238</v>
      </c>
      <c r="C112" s="224" t="s">
        <v>1239</v>
      </c>
      <c r="D112" s="224" t="s">
        <v>1240</v>
      </c>
      <c r="E112" s="224" t="s">
        <v>1241</v>
      </c>
      <c r="F112" s="224" t="s">
        <v>290</v>
      </c>
      <c r="G112" s="225" t="s">
        <v>1242</v>
      </c>
      <c r="H112" s="225" t="s">
        <v>945</v>
      </c>
      <c r="I112" s="222"/>
    </row>
    <row r="113" spans="1:9" hidden="1" x14ac:dyDescent="0.2">
      <c r="A113" s="224" t="s">
        <v>963</v>
      </c>
      <c r="B113" s="224" t="s">
        <v>1238</v>
      </c>
      <c r="C113" s="224" t="s">
        <v>1243</v>
      </c>
      <c r="D113" s="224"/>
      <c r="E113" s="224" t="s">
        <v>1244</v>
      </c>
      <c r="F113" s="224" t="s">
        <v>290</v>
      </c>
      <c r="G113" s="225"/>
      <c r="H113" s="225" t="s">
        <v>945</v>
      </c>
      <c r="I113" s="222"/>
    </row>
    <row r="114" spans="1:9" hidden="1" x14ac:dyDescent="0.2">
      <c r="A114" s="224" t="s">
        <v>963</v>
      </c>
      <c r="B114" s="224" t="s">
        <v>1238</v>
      </c>
      <c r="C114" s="224" t="s">
        <v>1245</v>
      </c>
      <c r="D114" s="224"/>
      <c r="E114" s="224" t="s">
        <v>1246</v>
      </c>
      <c r="F114" s="224" t="s">
        <v>290</v>
      </c>
      <c r="G114" s="225"/>
      <c r="H114" s="225" t="s">
        <v>945</v>
      </c>
      <c r="I114" s="222"/>
    </row>
    <row r="115" spans="1:9" hidden="1" x14ac:dyDescent="0.2">
      <c r="A115" s="224" t="s">
        <v>963</v>
      </c>
      <c r="B115" s="224" t="s">
        <v>1238</v>
      </c>
      <c r="C115" s="224" t="s">
        <v>1248</v>
      </c>
      <c r="D115" s="224"/>
      <c r="E115" s="224" t="s">
        <v>1249</v>
      </c>
      <c r="F115" s="224" t="s">
        <v>290</v>
      </c>
      <c r="G115" s="225"/>
      <c r="H115" s="225" t="s">
        <v>945</v>
      </c>
      <c r="I115" s="222"/>
    </row>
    <row r="116" spans="1:9" hidden="1" x14ac:dyDescent="0.2">
      <c r="A116" s="224" t="s">
        <v>963</v>
      </c>
      <c r="B116" s="224" t="s">
        <v>1238</v>
      </c>
      <c r="C116" s="224" t="s">
        <v>1250</v>
      </c>
      <c r="D116" s="224"/>
      <c r="E116" s="224" t="s">
        <v>1251</v>
      </c>
      <c r="F116" s="224" t="s">
        <v>290</v>
      </c>
      <c r="G116" s="225"/>
      <c r="H116" s="225" t="s">
        <v>945</v>
      </c>
      <c r="I116" s="222"/>
    </row>
    <row r="117" spans="1:9" ht="38.25" hidden="1" x14ac:dyDescent="0.2">
      <c r="A117" s="231" t="s">
        <v>998</v>
      </c>
      <c r="B117" s="231" t="s">
        <v>1252</v>
      </c>
      <c r="C117" s="225"/>
      <c r="D117" s="225"/>
      <c r="E117" s="231" t="s">
        <v>1252</v>
      </c>
      <c r="F117" s="227" t="s">
        <v>271</v>
      </c>
      <c r="G117" s="225"/>
      <c r="H117" s="227" t="s">
        <v>950</v>
      </c>
      <c r="I117" s="222" t="s">
        <v>1000</v>
      </c>
    </row>
    <row r="118" spans="1:9" ht="51" hidden="1" x14ac:dyDescent="0.2">
      <c r="A118" s="225"/>
      <c r="B118" s="225"/>
      <c r="C118" s="225" t="s">
        <v>182</v>
      </c>
      <c r="D118" s="225"/>
      <c r="E118" s="225" t="s">
        <v>182</v>
      </c>
      <c r="F118" s="225" t="s">
        <v>1253</v>
      </c>
      <c r="G118" s="225" t="s">
        <v>183</v>
      </c>
      <c r="H118" s="225" t="s">
        <v>950</v>
      </c>
      <c r="I118" s="222" t="s">
        <v>1254</v>
      </c>
    </row>
    <row r="119" spans="1:9" hidden="1" x14ac:dyDescent="0.2">
      <c r="A119" s="225"/>
      <c r="B119" s="225"/>
      <c r="C119" s="225" t="s">
        <v>1255</v>
      </c>
      <c r="D119" s="225"/>
      <c r="E119" s="225" t="s">
        <v>1255</v>
      </c>
      <c r="F119" s="225" t="s">
        <v>1253</v>
      </c>
      <c r="G119" s="225" t="s">
        <v>1256</v>
      </c>
      <c r="H119" s="225" t="s">
        <v>945</v>
      </c>
      <c r="I119" s="222"/>
    </row>
    <row r="120" spans="1:9" ht="63.75" hidden="1" x14ac:dyDescent="0.2">
      <c r="A120" s="225"/>
      <c r="B120" s="225"/>
      <c r="C120" s="225" t="s">
        <v>249</v>
      </c>
      <c r="D120" s="225"/>
      <c r="E120" s="225" t="s">
        <v>249</v>
      </c>
      <c r="F120" s="225" t="s">
        <v>1253</v>
      </c>
      <c r="G120" s="225" t="s">
        <v>252</v>
      </c>
      <c r="H120" s="225" t="s">
        <v>950</v>
      </c>
      <c r="I120" s="222" t="s">
        <v>1257</v>
      </c>
    </row>
    <row r="121" spans="1:9" ht="51" hidden="1" x14ac:dyDescent="0.2">
      <c r="A121" s="225"/>
      <c r="B121" s="225"/>
      <c r="C121" s="225" t="s">
        <v>215</v>
      </c>
      <c r="D121" s="225"/>
      <c r="E121" s="225" t="s">
        <v>215</v>
      </c>
      <c r="F121" s="225" t="s">
        <v>1253</v>
      </c>
      <c r="G121" s="225" t="s">
        <v>214</v>
      </c>
      <c r="H121" s="225" t="s">
        <v>950</v>
      </c>
      <c r="I121" s="228" t="s">
        <v>956</v>
      </c>
    </row>
    <row r="122" spans="1:9" hidden="1" x14ac:dyDescent="0.2">
      <c r="A122" s="225"/>
      <c r="B122" s="225"/>
      <c r="C122" s="225" t="s">
        <v>286</v>
      </c>
      <c r="D122" s="225"/>
      <c r="E122" s="225" t="s">
        <v>286</v>
      </c>
      <c r="F122" s="225" t="s">
        <v>207</v>
      </c>
      <c r="G122" s="225" t="s">
        <v>287</v>
      </c>
      <c r="H122" s="225" t="s">
        <v>945</v>
      </c>
      <c r="I122" s="222"/>
    </row>
    <row r="123" spans="1:9" ht="38.25" hidden="1" x14ac:dyDescent="0.2">
      <c r="A123" s="225"/>
      <c r="B123" s="225"/>
      <c r="C123" s="225" t="s">
        <v>271</v>
      </c>
      <c r="D123" s="225"/>
      <c r="E123" s="225" t="s">
        <v>271</v>
      </c>
      <c r="F123" s="225" t="s">
        <v>1253</v>
      </c>
      <c r="G123" s="225" t="s">
        <v>272</v>
      </c>
      <c r="H123" s="225" t="s">
        <v>950</v>
      </c>
      <c r="I123" s="222" t="s">
        <v>1000</v>
      </c>
    </row>
    <row r="124" spans="1:9" ht="51" hidden="1" x14ac:dyDescent="0.2">
      <c r="A124" s="225"/>
      <c r="B124" s="225"/>
      <c r="C124" s="225" t="s">
        <v>949</v>
      </c>
      <c r="D124" s="225"/>
      <c r="E124" s="225" t="s">
        <v>949</v>
      </c>
      <c r="F124" s="225" t="s">
        <v>1253</v>
      </c>
      <c r="G124" s="225" t="s">
        <v>1258</v>
      </c>
      <c r="H124" s="225" t="s">
        <v>950</v>
      </c>
      <c r="I124" s="228" t="s">
        <v>951</v>
      </c>
    </row>
    <row r="125" spans="1:9" ht="25.5" hidden="1" x14ac:dyDescent="0.2">
      <c r="A125" s="225"/>
      <c r="B125" s="225"/>
      <c r="C125" s="225" t="s">
        <v>320</v>
      </c>
      <c r="D125" s="225"/>
      <c r="E125" s="225" t="s">
        <v>320</v>
      </c>
      <c r="F125" s="225" t="s">
        <v>1253</v>
      </c>
      <c r="G125" s="225" t="s">
        <v>321</v>
      </c>
      <c r="H125" s="225" t="s">
        <v>945</v>
      </c>
      <c r="I125" s="222" t="s">
        <v>1259</v>
      </c>
    </row>
    <row r="126" spans="1:9" ht="13.5" hidden="1" thickBot="1" x14ac:dyDescent="0.25">
      <c r="A126" s="225"/>
      <c r="B126" s="225"/>
      <c r="C126" s="225" t="s">
        <v>327</v>
      </c>
      <c r="D126" s="225"/>
      <c r="E126" s="225" t="s">
        <v>327</v>
      </c>
      <c r="F126" s="225" t="s">
        <v>1253</v>
      </c>
      <c r="G126" s="225" t="s">
        <v>328</v>
      </c>
      <c r="H126" s="225" t="s">
        <v>945</v>
      </c>
      <c r="I126" s="222"/>
    </row>
    <row r="127" spans="1:9" s="685" customFormat="1" ht="15" x14ac:dyDescent="0.2">
      <c r="A127" s="683" t="s">
        <v>1440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1441</v>
      </c>
      <c r="B128"/>
      <c r="C128"/>
      <c r="D128"/>
      <c r="E128"/>
      <c r="F128"/>
      <c r="G128"/>
    </row>
    <row r="130" spans="1:7" ht="15" x14ac:dyDescent="0.2">
      <c r="A130" s="509" t="s">
        <v>1442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1443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1444</v>
      </c>
    </row>
    <row r="133" spans="1:7" ht="15.75" thickBot="1" x14ac:dyDescent="0.25">
      <c r="A133" s="503" t="s">
        <v>1445</v>
      </c>
      <c r="B133" s="504" t="s">
        <v>1446</v>
      </c>
      <c r="C133" s="504" t="s">
        <v>1447</v>
      </c>
      <c r="D133" s="505"/>
      <c r="E133" s="504"/>
      <c r="F133" s="504"/>
      <c r="G133" s="506"/>
    </row>
    <row r="134" spans="1:7" ht="15.75" thickBot="1" x14ac:dyDescent="0.25">
      <c r="A134" s="503" t="s">
        <v>1448</v>
      </c>
      <c r="B134" s="504" t="s">
        <v>1446</v>
      </c>
      <c r="C134" s="504" t="s">
        <v>1447</v>
      </c>
      <c r="D134" s="505"/>
      <c r="E134" s="504"/>
      <c r="F134" s="504"/>
      <c r="G134" s="506"/>
    </row>
    <row r="135" spans="1:7" ht="45.75" thickBot="1" x14ac:dyDescent="0.25">
      <c r="A135" s="503" t="s">
        <v>1449</v>
      </c>
      <c r="B135" s="532" t="s">
        <v>1447</v>
      </c>
      <c r="C135" s="504" t="s">
        <v>1446</v>
      </c>
      <c r="D135" s="505" t="s">
        <v>1450</v>
      </c>
      <c r="E135" s="504"/>
      <c r="F135" s="507"/>
      <c r="G135" s="505" t="s">
        <v>1451</v>
      </c>
    </row>
    <row r="136" spans="1:7" ht="45.75" thickBot="1" x14ac:dyDescent="0.25">
      <c r="A136" s="503" t="s">
        <v>1452</v>
      </c>
      <c r="B136" s="504" t="s">
        <v>1453</v>
      </c>
      <c r="C136" s="504"/>
      <c r="D136" s="506"/>
      <c r="E136" s="504"/>
      <c r="F136" s="507"/>
      <c r="G136" s="505" t="s">
        <v>1454</v>
      </c>
    </row>
    <row r="137" spans="1:7" ht="15.75" thickBot="1" x14ac:dyDescent="0.25">
      <c r="A137" s="503" t="s">
        <v>1455</v>
      </c>
      <c r="B137" s="532" t="s">
        <v>1447</v>
      </c>
      <c r="C137" s="504" t="s">
        <v>1456</v>
      </c>
      <c r="D137" s="505" t="s">
        <v>1453</v>
      </c>
      <c r="E137" s="504" t="s">
        <v>1446</v>
      </c>
      <c r="F137" s="507"/>
      <c r="G137" s="506"/>
    </row>
    <row r="138" spans="1:7" ht="15.75" thickBot="1" x14ac:dyDescent="0.25">
      <c r="A138" s="503" t="s">
        <v>1457</v>
      </c>
      <c r="B138" s="504" t="s">
        <v>1446</v>
      </c>
      <c r="C138" s="504" t="s">
        <v>1453</v>
      </c>
      <c r="D138" s="505"/>
      <c r="E138" s="504"/>
      <c r="F138" s="504"/>
      <c r="G138" s="506"/>
    </row>
    <row r="139" spans="1:7" ht="15.75" thickBot="1" x14ac:dyDescent="0.25">
      <c r="A139" s="503" t="s">
        <v>1458</v>
      </c>
      <c r="B139" s="504" t="s">
        <v>1447</v>
      </c>
      <c r="C139" s="504" t="s">
        <v>1456</v>
      </c>
      <c r="D139" s="505" t="s">
        <v>1446</v>
      </c>
      <c r="E139" s="504" t="s">
        <v>1453</v>
      </c>
      <c r="F139" s="507"/>
      <c r="G139" s="506"/>
    </row>
    <row r="140" spans="1:7" ht="15.75" thickBot="1" x14ac:dyDescent="0.25">
      <c r="A140" s="503" t="s">
        <v>1459</v>
      </c>
      <c r="B140" s="504" t="s">
        <v>1447</v>
      </c>
      <c r="C140" s="504" t="s">
        <v>1446</v>
      </c>
      <c r="D140" s="505" t="s">
        <v>1450</v>
      </c>
      <c r="E140" s="504" t="s">
        <v>1453</v>
      </c>
      <c r="F140" s="504"/>
      <c r="G140" s="506"/>
    </row>
    <row r="141" spans="1:7" ht="15.75" thickBot="1" x14ac:dyDescent="0.25">
      <c r="A141" s="503" t="s">
        <v>1460</v>
      </c>
      <c r="B141" s="504" t="s">
        <v>1447</v>
      </c>
      <c r="C141" s="504" t="s">
        <v>1461</v>
      </c>
      <c r="D141" s="505" t="s">
        <v>1462</v>
      </c>
      <c r="E141" s="504" t="s">
        <v>1450</v>
      </c>
      <c r="F141" s="507"/>
      <c r="G141" s="506"/>
    </row>
    <row r="142" spans="1:7" ht="15.75" thickBot="1" x14ac:dyDescent="0.25">
      <c r="A142" s="503" t="s">
        <v>1463</v>
      </c>
      <c r="B142" s="504" t="s">
        <v>1447</v>
      </c>
      <c r="C142" s="504" t="s">
        <v>1450</v>
      </c>
      <c r="D142" s="506"/>
      <c r="E142" s="504"/>
      <c r="F142" s="507"/>
      <c r="G142" s="506"/>
    </row>
    <row r="143" spans="1:7" ht="45.75" thickBot="1" x14ac:dyDescent="0.25">
      <c r="A143" s="503" t="s">
        <v>1464</v>
      </c>
      <c r="B143" s="504" t="s">
        <v>1447</v>
      </c>
      <c r="C143" s="504" t="s">
        <v>1465</v>
      </c>
      <c r="D143" s="505" t="s">
        <v>1450</v>
      </c>
      <c r="E143" s="504" t="s">
        <v>1446</v>
      </c>
      <c r="F143" s="504"/>
      <c r="G143" s="505" t="s">
        <v>1451</v>
      </c>
    </row>
    <row r="144" spans="1:7" ht="15.75" thickBot="1" x14ac:dyDescent="0.25">
      <c r="A144" s="503" t="s">
        <v>1466</v>
      </c>
      <c r="B144" s="504" t="s">
        <v>1467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1468</v>
      </c>
      <c r="B145" s="504" t="s">
        <v>1469</v>
      </c>
      <c r="C145" s="504" t="s">
        <v>1470</v>
      </c>
      <c r="D145" s="505" t="s">
        <v>1471</v>
      </c>
      <c r="E145" s="504" t="s">
        <v>1446</v>
      </c>
      <c r="F145" s="507"/>
      <c r="G145" s="505" t="s">
        <v>1472</v>
      </c>
    </row>
    <row r="146" spans="1:7" ht="15.75" thickBot="1" x14ac:dyDescent="0.25">
      <c r="A146" s="503" t="s">
        <v>1473</v>
      </c>
      <c r="B146" s="504" t="s">
        <v>1446</v>
      </c>
      <c r="C146" s="504" t="s">
        <v>1453</v>
      </c>
      <c r="D146" s="505"/>
      <c r="E146" s="504"/>
      <c r="F146" s="504"/>
      <c r="G146" s="505"/>
    </row>
    <row r="147" spans="1:7" ht="15.75" thickBot="1" x14ac:dyDescent="0.25">
      <c r="A147" s="503" t="s">
        <v>1474</v>
      </c>
      <c r="B147" s="504" t="s">
        <v>1469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1475</v>
      </c>
      <c r="B148" s="532" t="s">
        <v>1469</v>
      </c>
      <c r="C148" s="504" t="s">
        <v>1470</v>
      </c>
      <c r="D148" s="505" t="s">
        <v>1446</v>
      </c>
      <c r="E148" s="504" t="s">
        <v>1450</v>
      </c>
      <c r="F148" s="504"/>
      <c r="G148" s="505"/>
    </row>
    <row r="149" spans="1:7" ht="15.75" thickBot="1" x14ac:dyDescent="0.25">
      <c r="A149" s="503" t="s">
        <v>1476</v>
      </c>
      <c r="B149" s="504" t="s">
        <v>1469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1477</v>
      </c>
      <c r="B150" s="504" t="s">
        <v>1469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1478</v>
      </c>
      <c r="B151" s="504" t="s">
        <v>1470</v>
      </c>
      <c r="C151" s="504" t="s">
        <v>1446</v>
      </c>
      <c r="D151" s="505"/>
      <c r="E151" s="504"/>
      <c r="F151" s="507"/>
      <c r="G151" s="505"/>
    </row>
    <row r="152" spans="1:7" ht="15.75" thickBot="1" x14ac:dyDescent="0.25">
      <c r="A152" s="503" t="s">
        <v>1476</v>
      </c>
      <c r="B152" s="504" t="s">
        <v>1469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1477</v>
      </c>
      <c r="B153" s="504" t="s">
        <v>1469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1478</v>
      </c>
      <c r="B154" s="504" t="s">
        <v>1470</v>
      </c>
      <c r="C154" s="504" t="s">
        <v>1446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31258A-D012-483F-BFEE-90588526975B}">
  <ds:schemaRefs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535b0945-f78d-45f4-960f-e8ba22bdeae1"/>
    <ds:schemaRef ds:uri="http://schemas.microsoft.com/office/infopath/2007/PartnerControls"/>
    <ds:schemaRef ds:uri="dc967d59-c0d0-4bb8-a8eb-088d0cd25af8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2025-03-27T03:33:33Z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